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uh\Desktop\"/>
    </mc:Choice>
  </mc:AlternateContent>
  <bookViews>
    <workbookView xWindow="0" yWindow="0" windowWidth="28800" windowHeight="11940" tabRatio="824" firstSheet="24" activeTab="31"/>
  </bookViews>
  <sheets>
    <sheet name="Листы 1-2" sheetId="6" r:id="rId1"/>
    <sheet name="Лист 3" sheetId="7" r:id="rId2"/>
    <sheet name="прил_2_ГЗ 2020" sheetId="8" r:id="rId3"/>
    <sheet name="прил_4_внебюджет 2020" sheetId="14" r:id="rId4"/>
    <sheet name="прил_3_ЦЕЛЕВЫЕ 2020" sheetId="12" r:id="rId5"/>
    <sheet name="расчеты образец" sheetId="16" r:id="rId6"/>
    <sheet name="расчеты госзадание 2020" sheetId="17" r:id="rId7"/>
    <sheet name="расчет внебюджет 2020" sheetId="18" r:id="rId8"/>
    <sheet name="расчет обесп условий 2020" sheetId="19" r:id="rId9"/>
    <sheet name=" найм жилья 2020" sheetId="20" r:id="rId10"/>
    <sheet name=" проезд в отпуск 2020" sheetId="21" r:id="rId11"/>
    <sheet name="сельское посел 2020" sheetId="22" r:id="rId12"/>
    <sheet name=" ультра тревел2020" sheetId="23" r:id="rId13"/>
    <sheet name=" берингия 2020" sheetId="24" r:id="rId14"/>
    <sheet name="надежда2020" sheetId="25" r:id="rId15"/>
    <sheet name="корфест 2020" sheetId="26" r:id="rId16"/>
    <sheet name="ГТО 2020" sheetId="27" r:id="rId17"/>
    <sheet name="спартакиада 2020" sheetId="28" r:id="rId18"/>
    <sheet name="малыванов 2020" sheetId="29" r:id="rId19"/>
    <sheet name="каратэ 2020" sheetId="30" r:id="rId20"/>
    <sheet name="дзюдо 2020" sheetId="31" r:id="rId21"/>
    <sheet name=" бокс Уракова 2020" sheetId="32" r:id="rId22"/>
    <sheet name="бокс 2020" sheetId="33" r:id="rId23"/>
    <sheet name="тяжелая атлетика2020" sheetId="34" r:id="rId24"/>
    <sheet name="Всероссийские СМ2020" sheetId="35" r:id="rId25"/>
    <sheet name="баскетбол2020" sheetId="36" r:id="rId26"/>
    <sheet name="футбол2020" sheetId="37" r:id="rId27"/>
    <sheet name="греко-римская2020" sheetId="38" r:id="rId28"/>
    <sheet name="лыжня россии2020" sheetId="39" r:id="rId29"/>
    <sheet name="лагерь2020" sheetId="40" r:id="rId30"/>
    <sheet name="горные лыжи2020" sheetId="41" r:id="rId31"/>
    <sheet name="турнир по хоккею2020" sheetId="42" r:id="rId32"/>
    <sheet name="межд.турнир хоккей2020" sheetId="43" r:id="rId33"/>
    <sheet name="СМ Чукотки2020" sheetId="44" r:id="rId34"/>
    <sheet name="фестиваль СМ2020" sheetId="45" r:id="rId35"/>
    <sheet name="СМ России2020" sheetId="46" r:id="rId36"/>
    <sheet name="свод иные субсидии 2020" sheetId="47" r:id="rId37"/>
    <sheet name="изменения" sheetId="15" r:id="rId38"/>
  </sheets>
  <definedNames>
    <definedName name="_xlnm.Print_Titles" localSheetId="1">'Лист 3'!$3:$8</definedName>
    <definedName name="_xlnm.Print_Titles" localSheetId="0">'Листы 1-2'!$26:$32</definedName>
    <definedName name="_xlnm.Print_Titles" localSheetId="2">'прил_2_ГЗ 2020'!$6:$12</definedName>
    <definedName name="_xlnm.Print_Titles" localSheetId="4">'прил_3_ЦЕЛЕВЫЕ 2020'!$6:$12</definedName>
    <definedName name="_xlnm.Print_Titles" localSheetId="3">'прил_4_внебюджет 2020'!#REF!</definedName>
    <definedName name="_xlnm.Print_Area" localSheetId="13">' берингия 2020'!$A$1:$CB$136</definedName>
    <definedName name="_xlnm.Print_Area" localSheetId="21">' бокс Уракова 2020'!$A$1:$CB$47</definedName>
    <definedName name="_xlnm.Print_Area" localSheetId="9">' найм жилья 2020'!$A$1:$CB$41</definedName>
    <definedName name="_xlnm.Print_Area" localSheetId="10">' проезд в отпуск 2020'!$A$1:$CB$41</definedName>
    <definedName name="_xlnm.Print_Area" localSheetId="12">' ультра тревел2020'!$A$1:$CB$118</definedName>
    <definedName name="_xlnm.Print_Area" localSheetId="25">баскетбол2020!$A$1:$CB$69</definedName>
    <definedName name="_xlnm.Print_Area" localSheetId="22">'бокс 2020'!$A$1:$CB$70</definedName>
    <definedName name="_xlnm.Print_Area" localSheetId="24">'Всероссийские СМ2020'!$A$1:$CB$93</definedName>
    <definedName name="_xlnm.Print_Area" localSheetId="30">'горные лыжи2020'!$A$1:$CB$129</definedName>
    <definedName name="_xlnm.Print_Area" localSheetId="27">'греко-римская2020'!$A$1:$CB$67</definedName>
    <definedName name="_xlnm.Print_Area" localSheetId="16">'ГТО 2020'!$A$1:$CB$140</definedName>
    <definedName name="_xlnm.Print_Area" localSheetId="20">'дзюдо 2020'!$A$1:$CB$112</definedName>
    <definedName name="_xlnm.Print_Area" localSheetId="19">'каратэ 2020'!$A$1:$CB$112</definedName>
    <definedName name="_xlnm.Print_Area" localSheetId="15">'корфест 2020'!$A$1:$CB$245</definedName>
    <definedName name="_xlnm.Print_Area" localSheetId="29">лагерь2020!$A$1:$CB$134</definedName>
    <definedName name="_xlnm.Print_Area" localSheetId="28">'лыжня россии2020'!$A$1:$CB$135</definedName>
    <definedName name="_xlnm.Print_Area" localSheetId="18">'малыванов 2020'!$A$1:$CB$78</definedName>
    <definedName name="_xlnm.Print_Area" localSheetId="32">'межд.турнир хоккей2020'!$A$1:$CB$82</definedName>
    <definedName name="_xlnm.Print_Area" localSheetId="14">надежда2020!$A$1:$CB$138</definedName>
    <definedName name="_xlnm.Print_Area" localSheetId="7">'расчет внебюджет 2020'!$A$1:$CB$217</definedName>
    <definedName name="_xlnm.Print_Area" localSheetId="8">'расчет обесп условий 2020'!$A$1:$CB$90</definedName>
    <definedName name="_xlnm.Print_Area" localSheetId="6">'расчеты госзадание 2020'!$A$1:$CB$296</definedName>
    <definedName name="_xlnm.Print_Area" localSheetId="5">'расчеты образец'!$A$1:$CB$675</definedName>
    <definedName name="_xlnm.Print_Area" localSheetId="11">'сельское посел 2020'!$A$1:$CB$37</definedName>
    <definedName name="_xlnm.Print_Area" localSheetId="35">'СМ России2020'!$A$1:$CB$94</definedName>
    <definedName name="_xlnm.Print_Area" localSheetId="33">'СМ Чукотки2020'!$A$1:$CB$87</definedName>
    <definedName name="_xlnm.Print_Area" localSheetId="17">'спартакиада 2020'!$A$1:$CB$130</definedName>
    <definedName name="_xlnm.Print_Area" localSheetId="31">'турнир по хоккею2020'!$A$1:$CB$85</definedName>
    <definedName name="_xlnm.Print_Area" localSheetId="23">'тяжелая атлетика2020'!$A$1:$CB$69</definedName>
    <definedName name="_xlnm.Print_Area" localSheetId="34">'фестиваль СМ2020'!$A$1:$CB$67</definedName>
    <definedName name="_xlnm.Print_Area" localSheetId="26">футбол2020!$A$1:$CB$110</definedName>
  </definedNames>
  <calcPr calcId="152511"/>
</workbook>
</file>

<file path=xl/calcChain.xml><?xml version="1.0" encoding="utf-8"?>
<calcChain xmlns="http://schemas.openxmlformats.org/spreadsheetml/2006/main">
  <c r="BN74" i="42" l="1"/>
  <c r="BN75" i="42" s="1"/>
  <c r="BN20" i="42"/>
  <c r="BN66" i="42"/>
  <c r="BN58" i="43"/>
  <c r="BN42" i="35"/>
  <c r="BN44" i="33"/>
  <c r="CR25" i="42" l="1"/>
  <c r="BN77" i="41"/>
  <c r="BT15" i="7" l="1"/>
  <c r="BT14" i="7" s="1"/>
  <c r="CB15" i="7"/>
  <c r="CB14" i="7" s="1"/>
  <c r="BL15" i="7"/>
  <c r="BL14" i="7" s="1"/>
  <c r="CJ9" i="7" l="1"/>
  <c r="CB9" i="7"/>
  <c r="BT9" i="7"/>
  <c r="BL9" i="7"/>
  <c r="BD135" i="6"/>
  <c r="BD133" i="6"/>
  <c r="BD128" i="6"/>
  <c r="BD109" i="6"/>
  <c r="BD107" i="6"/>
  <c r="BD105" i="6"/>
  <c r="BD85" i="6"/>
  <c r="BD69" i="6"/>
  <c r="AZ26" i="12" l="1"/>
  <c r="BD71" i="6" s="1"/>
  <c r="AZ89" i="12"/>
  <c r="BD145" i="6" s="1"/>
  <c r="AZ90" i="12"/>
  <c r="BD146" i="6" s="1"/>
  <c r="AZ91" i="12"/>
  <c r="BD147" i="6" s="1"/>
  <c r="AZ92" i="12"/>
  <c r="BD148" i="6" s="1"/>
  <c r="AZ93" i="12"/>
  <c r="AZ94" i="12"/>
  <c r="AZ88" i="12"/>
  <c r="BD144" i="6" s="1"/>
  <c r="AZ86" i="12"/>
  <c r="BD142" i="6" s="1"/>
  <c r="AZ80" i="12"/>
  <c r="BD136" i="6" s="1"/>
  <c r="AZ81" i="12"/>
  <c r="AZ82" i="12"/>
  <c r="AZ83" i="12"/>
  <c r="BD139" i="6" s="1"/>
  <c r="AZ84" i="12"/>
  <c r="AZ85" i="12"/>
  <c r="AZ79" i="12"/>
  <c r="BD129" i="6" s="1"/>
  <c r="AZ54" i="12"/>
  <c r="AZ37" i="12"/>
  <c r="AZ38" i="12"/>
  <c r="AZ36" i="12"/>
  <c r="BD81" i="6" s="1"/>
  <c r="AZ31" i="12"/>
  <c r="AZ32" i="12"/>
  <c r="AZ28" i="12"/>
  <c r="BD73" i="6" s="1"/>
  <c r="BN31" i="26"/>
  <c r="BN32" i="26" s="1"/>
  <c r="CW16" i="26" s="1"/>
  <c r="BN27" i="25"/>
  <c r="BN28" i="25" l="1"/>
  <c r="CY8" i="25" s="1"/>
  <c r="B7" i="47" s="1"/>
  <c r="DR30" i="12"/>
  <c r="AZ30" i="12" s="1"/>
  <c r="BD75" i="6" s="1"/>
  <c r="BN43" i="46" l="1"/>
  <c r="BN32" i="46"/>
  <c r="BN84" i="46"/>
  <c r="BN75" i="46"/>
  <c r="BJ57" i="46"/>
  <c r="BJ58" i="46" s="1"/>
  <c r="BN42" i="46"/>
  <c r="BN41" i="46"/>
  <c r="BN44" i="46" s="1"/>
  <c r="BN31" i="46"/>
  <c r="BN30" i="46"/>
  <c r="BN33" i="46" s="1"/>
  <c r="BN20" i="46"/>
  <c r="BN57" i="45"/>
  <c r="CR25" i="45" s="1"/>
  <c r="BN43" i="45"/>
  <c r="BN42" i="45"/>
  <c r="BN41" i="45"/>
  <c r="BN44" i="45" s="1"/>
  <c r="CR24" i="45" s="1"/>
  <c r="BN32" i="45"/>
  <c r="BN31" i="45"/>
  <c r="BN30" i="45"/>
  <c r="BN20" i="45"/>
  <c r="BN76" i="44"/>
  <c r="BN77" i="44" s="1"/>
  <c r="BN67" i="44"/>
  <c r="BN68" i="44" s="1"/>
  <c r="BN57" i="44"/>
  <c r="E56" i="44"/>
  <c r="E55" i="44"/>
  <c r="BJ33" i="44"/>
  <c r="BJ34" i="44" s="1"/>
  <c r="BN20" i="44"/>
  <c r="BN68" i="43"/>
  <c r="BN69" i="43" s="1"/>
  <c r="CP23" i="43" s="1"/>
  <c r="BN31" i="43"/>
  <c r="BN30" i="43"/>
  <c r="BN20" i="43"/>
  <c r="BN40" i="42"/>
  <c r="CR24" i="42" s="1"/>
  <c r="BN30" i="42"/>
  <c r="BN31" i="42" s="1"/>
  <c r="CR23" i="42" s="1"/>
  <c r="BN32" i="41"/>
  <c r="BN31" i="41"/>
  <c r="BN118" i="41"/>
  <c r="BN117" i="41"/>
  <c r="BN116" i="41"/>
  <c r="BN115" i="41"/>
  <c r="BN114" i="41"/>
  <c r="BN113" i="41"/>
  <c r="BN112" i="41"/>
  <c r="BN111" i="41"/>
  <c r="BN110" i="41"/>
  <c r="BN109" i="41"/>
  <c r="BN108" i="41"/>
  <c r="BN107" i="41"/>
  <c r="BN106" i="41"/>
  <c r="BN105" i="41"/>
  <c r="BN104" i="41"/>
  <c r="BN103" i="41"/>
  <c r="BN102" i="41"/>
  <c r="BN101" i="41"/>
  <c r="BN100" i="41"/>
  <c r="BN99" i="41"/>
  <c r="BN98" i="41"/>
  <c r="BN97" i="41"/>
  <c r="BN96" i="41"/>
  <c r="BN95" i="41"/>
  <c r="BN94" i="41"/>
  <c r="BN93" i="41"/>
  <c r="BN92" i="41"/>
  <c r="BN91" i="41"/>
  <c r="BN90" i="41"/>
  <c r="BN89" i="41"/>
  <c r="BN88" i="41"/>
  <c r="BN87" i="41"/>
  <c r="BN86" i="41"/>
  <c r="BN85" i="41"/>
  <c r="BJ55" i="41"/>
  <c r="BJ56" i="41" s="1"/>
  <c r="BN41" i="41"/>
  <c r="BN42" i="41" s="1"/>
  <c r="CR24" i="41" s="1"/>
  <c r="BN30" i="41"/>
  <c r="BN20" i="41"/>
  <c r="BN123" i="40"/>
  <c r="BN122" i="40"/>
  <c r="BN121" i="40"/>
  <c r="BN120" i="40"/>
  <c r="BN119" i="40"/>
  <c r="BN118" i="40"/>
  <c r="BN117" i="40"/>
  <c r="BN116" i="40"/>
  <c r="BN115" i="40"/>
  <c r="BN114" i="40"/>
  <c r="BN113" i="40"/>
  <c r="BN112" i="40"/>
  <c r="BN111" i="40"/>
  <c r="BN110" i="40"/>
  <c r="BN109" i="40"/>
  <c r="BN108" i="40"/>
  <c r="BN107" i="40"/>
  <c r="BN106" i="40"/>
  <c r="BN105" i="40"/>
  <c r="BN104" i="40"/>
  <c r="BN103" i="40"/>
  <c r="BN102" i="40"/>
  <c r="BN101" i="40"/>
  <c r="BN100" i="40"/>
  <c r="BN99" i="40"/>
  <c r="BN98" i="40"/>
  <c r="BN97" i="40"/>
  <c r="BN96" i="40"/>
  <c r="BN95" i="40"/>
  <c r="BN94" i="40"/>
  <c r="BN93" i="40"/>
  <c r="BN92" i="40"/>
  <c r="BN91" i="40"/>
  <c r="BN90" i="40"/>
  <c r="BN82" i="40"/>
  <c r="BN73" i="40"/>
  <c r="BJ53" i="40"/>
  <c r="BJ54" i="40" s="1"/>
  <c r="BN30" i="40"/>
  <c r="BN31" i="40" s="1"/>
  <c r="CR23" i="40" s="1"/>
  <c r="BN20" i="40"/>
  <c r="BN71" i="39"/>
  <c r="BN72" i="39" s="1"/>
  <c r="BN81" i="39"/>
  <c r="BN82" i="39"/>
  <c r="BN83" i="39"/>
  <c r="BN84" i="39"/>
  <c r="BN85" i="39"/>
  <c r="BN86" i="39"/>
  <c r="BN87" i="39"/>
  <c r="BN88" i="39"/>
  <c r="BN89" i="39"/>
  <c r="BN90" i="39"/>
  <c r="BN91" i="39"/>
  <c r="BN92" i="39"/>
  <c r="BN93" i="39"/>
  <c r="BN94" i="39"/>
  <c r="BN95" i="39"/>
  <c r="BN96" i="39"/>
  <c r="BN97" i="39"/>
  <c r="BN98" i="39"/>
  <c r="BN99" i="39"/>
  <c r="BN100" i="39"/>
  <c r="BN101" i="39"/>
  <c r="BN102" i="39"/>
  <c r="BN103" i="39"/>
  <c r="BN104" i="39"/>
  <c r="BN105" i="39"/>
  <c r="BN106" i="39"/>
  <c r="BN107" i="39"/>
  <c r="BN108" i="39"/>
  <c r="BN109" i="39"/>
  <c r="BN110" i="39"/>
  <c r="BN111" i="39"/>
  <c r="BN112" i="39"/>
  <c r="BN113" i="39"/>
  <c r="BN114" i="39"/>
  <c r="BN115" i="39"/>
  <c r="BN124" i="39"/>
  <c r="BN125" i="39" s="1"/>
  <c r="BN62" i="39"/>
  <c r="BN63" i="39" s="1"/>
  <c r="BN52" i="39"/>
  <c r="BJ33" i="39"/>
  <c r="BJ34" i="39" s="1"/>
  <c r="BN20" i="39"/>
  <c r="BN57" i="38"/>
  <c r="CR25" i="38" s="1"/>
  <c r="BN43" i="38"/>
  <c r="BN42" i="38"/>
  <c r="BN41" i="38"/>
  <c r="BN32" i="38"/>
  <c r="BN31" i="38"/>
  <c r="BN30" i="38"/>
  <c r="BN20" i="38"/>
  <c r="BN99" i="37"/>
  <c r="BN98" i="37"/>
  <c r="BN97" i="37"/>
  <c r="BN96" i="37"/>
  <c r="BN95" i="37"/>
  <c r="BN94" i="37"/>
  <c r="BN93" i="37"/>
  <c r="BN92" i="37"/>
  <c r="BN91" i="37"/>
  <c r="BN90" i="37"/>
  <c r="BN89" i="37"/>
  <c r="BN88" i="37"/>
  <c r="BN87" i="37"/>
  <c r="BN86" i="37"/>
  <c r="BN85" i="37"/>
  <c r="BN84" i="37"/>
  <c r="BN83" i="37"/>
  <c r="BN82" i="37"/>
  <c r="BN81" i="37"/>
  <c r="BN80" i="37"/>
  <c r="BN79" i="37"/>
  <c r="BN78" i="37"/>
  <c r="BN77" i="37"/>
  <c r="BN76" i="37"/>
  <c r="BN75" i="37"/>
  <c r="BN74" i="37"/>
  <c r="BN73" i="37"/>
  <c r="BN72" i="37"/>
  <c r="BN71" i="37"/>
  <c r="BN70" i="37"/>
  <c r="BN69" i="37"/>
  <c r="BN68" i="37"/>
  <c r="BN67" i="37"/>
  <c r="BN66" i="37"/>
  <c r="BN65" i="37"/>
  <c r="BN57" i="37"/>
  <c r="BN43" i="37"/>
  <c r="BN42" i="37"/>
  <c r="BN41" i="37"/>
  <c r="BN32" i="37"/>
  <c r="BN31" i="37"/>
  <c r="BN30" i="37"/>
  <c r="BN20" i="37"/>
  <c r="BN59" i="36"/>
  <c r="CR25" i="36" s="1"/>
  <c r="BN43" i="36"/>
  <c r="BN42" i="36"/>
  <c r="BN41" i="36"/>
  <c r="BN32" i="36"/>
  <c r="BN31" i="36"/>
  <c r="BN30" i="36"/>
  <c r="BN20" i="36"/>
  <c r="BN83" i="35"/>
  <c r="BN74" i="35"/>
  <c r="BJ56" i="35"/>
  <c r="BJ57" i="35" s="1"/>
  <c r="CR25" i="35" s="1"/>
  <c r="BN41" i="35"/>
  <c r="BN43" i="35"/>
  <c r="BN31" i="35"/>
  <c r="BN30" i="35"/>
  <c r="BN20" i="35"/>
  <c r="BN59" i="34"/>
  <c r="CR25" i="34" s="1"/>
  <c r="BN43" i="34"/>
  <c r="BN42" i="34"/>
  <c r="BN41" i="34"/>
  <c r="BN32" i="34"/>
  <c r="BN31" i="34"/>
  <c r="BN30" i="34"/>
  <c r="BN20" i="34"/>
  <c r="CR23" i="46" l="1"/>
  <c r="CO8" i="44"/>
  <c r="BN33" i="45"/>
  <c r="CR23" i="45" s="1"/>
  <c r="CR26" i="45" s="1"/>
  <c r="CR25" i="46"/>
  <c r="BN32" i="43"/>
  <c r="CP22" i="43" s="1"/>
  <c r="CP24" i="43" s="1"/>
  <c r="BN33" i="41"/>
  <c r="CR23" i="41" s="1"/>
  <c r="CR24" i="46"/>
  <c r="CR26" i="42"/>
  <c r="BN119" i="41"/>
  <c r="CR25" i="41" s="1"/>
  <c r="BN40" i="40"/>
  <c r="CR24" i="40" s="1"/>
  <c r="BN124" i="40"/>
  <c r="CR25" i="40" s="1"/>
  <c r="BN116" i="39"/>
  <c r="CO8" i="39" s="1"/>
  <c r="BN44" i="38"/>
  <c r="CR24" i="38" s="1"/>
  <c r="BN33" i="38"/>
  <c r="CR23" i="38" s="1"/>
  <c r="BN100" i="37"/>
  <c r="CR25" i="37" s="1"/>
  <c r="BN44" i="37"/>
  <c r="CR24" i="37" s="1"/>
  <c r="BN33" i="37"/>
  <c r="CR23" i="37" s="1"/>
  <c r="BN44" i="36"/>
  <c r="CR24" i="36" s="1"/>
  <c r="BN33" i="36"/>
  <c r="CR23" i="36" s="1"/>
  <c r="CR24" i="35"/>
  <c r="BN32" i="35"/>
  <c r="CR23" i="35" s="1"/>
  <c r="BN44" i="34"/>
  <c r="CR24" i="34" s="1"/>
  <c r="BN33" i="34"/>
  <c r="CR23" i="34" s="1"/>
  <c r="CR26" i="46" l="1"/>
  <c r="CR26" i="41"/>
  <c r="CR26" i="40"/>
  <c r="CR26" i="38"/>
  <c r="CR26" i="37"/>
  <c r="CR26" i="36"/>
  <c r="CR26" i="35"/>
  <c r="CR26" i="34"/>
  <c r="BN60" i="33" l="1"/>
  <c r="CR25" i="33" s="1"/>
  <c r="BN43" i="33"/>
  <c r="BN42" i="33"/>
  <c r="BN41" i="33"/>
  <c r="BN45" i="33" s="1"/>
  <c r="BN32" i="33"/>
  <c r="BN31" i="33"/>
  <c r="BN30" i="33"/>
  <c r="BN20" i="33"/>
  <c r="BN36" i="32"/>
  <c r="BN35" i="32"/>
  <c r="BN34" i="32"/>
  <c r="BN27" i="32"/>
  <c r="BN26" i="32"/>
  <c r="BN25" i="32"/>
  <c r="BN16" i="32"/>
  <c r="BN101" i="31"/>
  <c r="BN100" i="31"/>
  <c r="BN99" i="31"/>
  <c r="BN98" i="31"/>
  <c r="BN97" i="31"/>
  <c r="BN96" i="31"/>
  <c r="BN95" i="31"/>
  <c r="BN94" i="31"/>
  <c r="BN93" i="31"/>
  <c r="BN92" i="31"/>
  <c r="BN91" i="31"/>
  <c r="BN90" i="31"/>
  <c r="BN89" i="31"/>
  <c r="BN88" i="31"/>
  <c r="BN87" i="31"/>
  <c r="BN86" i="31"/>
  <c r="BN85" i="31"/>
  <c r="BN84" i="31"/>
  <c r="BN83" i="31"/>
  <c r="BN82" i="31"/>
  <c r="BN81" i="31"/>
  <c r="BN80" i="31"/>
  <c r="BN79" i="31"/>
  <c r="BN78" i="31"/>
  <c r="BN77" i="31"/>
  <c r="BN76" i="31"/>
  <c r="BN75" i="31"/>
  <c r="BN74" i="31"/>
  <c r="BN73" i="31"/>
  <c r="BN72" i="31"/>
  <c r="BN71" i="31"/>
  <c r="BN70" i="31"/>
  <c r="BN69" i="31"/>
  <c r="BN68" i="31"/>
  <c r="BN67" i="31"/>
  <c r="BN59" i="31"/>
  <c r="BN43" i="31"/>
  <c r="BN42" i="31"/>
  <c r="BN41" i="31"/>
  <c r="BN32" i="31"/>
  <c r="BN31" i="31"/>
  <c r="BN30" i="31"/>
  <c r="BN20" i="31"/>
  <c r="BN101" i="30"/>
  <c r="BN100" i="30"/>
  <c r="BN99" i="30"/>
  <c r="BN98" i="30"/>
  <c r="BN97" i="30"/>
  <c r="BN96" i="30"/>
  <c r="BN95" i="30"/>
  <c r="BN94" i="30"/>
  <c r="BN93" i="30"/>
  <c r="BN92" i="30"/>
  <c r="BN91" i="30"/>
  <c r="BN90" i="30"/>
  <c r="BN89" i="30"/>
  <c r="BN88" i="30"/>
  <c r="BN87" i="30"/>
  <c r="BN86" i="30"/>
  <c r="BN85" i="30"/>
  <c r="BN84" i="30"/>
  <c r="BN83" i="30"/>
  <c r="BN82" i="30"/>
  <c r="BN81" i="30"/>
  <c r="BN80" i="30"/>
  <c r="BN79" i="30"/>
  <c r="BN78" i="30"/>
  <c r="BN77" i="30"/>
  <c r="BN76" i="30"/>
  <c r="BN75" i="30"/>
  <c r="BN74" i="30"/>
  <c r="BN73" i="30"/>
  <c r="BN72" i="30"/>
  <c r="BN71" i="30"/>
  <c r="BN70" i="30"/>
  <c r="BN69" i="30"/>
  <c r="BN68" i="30"/>
  <c r="BN67" i="30"/>
  <c r="BN59" i="30"/>
  <c r="BN43" i="30"/>
  <c r="BN42" i="30"/>
  <c r="BN41" i="30"/>
  <c r="BN32" i="30"/>
  <c r="BN31" i="30"/>
  <c r="BN30" i="30"/>
  <c r="BN20" i="30"/>
  <c r="BN67" i="29"/>
  <c r="BN68" i="29" s="1"/>
  <c r="BN57" i="29"/>
  <c r="BJ33" i="29"/>
  <c r="BJ34" i="29" s="1"/>
  <c r="BN20" i="29"/>
  <c r="BN57" i="28"/>
  <c r="BN119" i="28"/>
  <c r="BN110" i="28"/>
  <c r="BN109" i="28"/>
  <c r="BN108" i="28"/>
  <c r="BN107" i="28"/>
  <c r="BN106" i="28"/>
  <c r="BN105" i="28"/>
  <c r="BN104" i="28"/>
  <c r="BN103" i="28"/>
  <c r="BN102" i="28"/>
  <c r="BN101" i="28"/>
  <c r="BN100" i="28"/>
  <c r="BN99" i="28"/>
  <c r="BN98" i="28"/>
  <c r="BN97" i="28"/>
  <c r="BN96" i="28"/>
  <c r="BN95" i="28"/>
  <c r="BN94" i="28"/>
  <c r="BN93" i="28"/>
  <c r="BN92" i="28"/>
  <c r="BN91" i="28"/>
  <c r="BN90" i="28"/>
  <c r="BN89" i="28"/>
  <c r="BN88" i="28"/>
  <c r="BN87" i="28"/>
  <c r="BN86" i="28"/>
  <c r="BN85" i="28"/>
  <c r="BN84" i="28"/>
  <c r="BN83" i="28"/>
  <c r="BN82" i="28"/>
  <c r="BN81" i="28"/>
  <c r="BN80" i="28"/>
  <c r="BN79" i="28"/>
  <c r="BN78" i="28"/>
  <c r="BN77" i="28"/>
  <c r="BN76" i="28"/>
  <c r="BN67" i="28"/>
  <c r="BJ33" i="28"/>
  <c r="BJ34" i="28" s="1"/>
  <c r="BN20" i="28"/>
  <c r="BN68" i="27"/>
  <c r="BN36" i="27"/>
  <c r="BN35" i="27"/>
  <c r="BN34" i="27"/>
  <c r="BN25" i="27"/>
  <c r="BN26" i="27"/>
  <c r="BN27" i="27"/>
  <c r="CO8" i="29" l="1"/>
  <c r="BN102" i="31"/>
  <c r="CR25" i="31" s="1"/>
  <c r="CR24" i="33"/>
  <c r="BN33" i="33"/>
  <c r="CR23" i="33" s="1"/>
  <c r="BN37" i="32"/>
  <c r="CR19" i="32" s="1"/>
  <c r="BN28" i="32"/>
  <c r="CR18" i="32" s="1"/>
  <c r="BN44" i="31"/>
  <c r="CR24" i="31" s="1"/>
  <c r="BN33" i="31"/>
  <c r="CR23" i="31" s="1"/>
  <c r="BN102" i="30"/>
  <c r="CR25" i="30" s="1"/>
  <c r="BN44" i="30"/>
  <c r="CR24" i="30" s="1"/>
  <c r="BN33" i="30"/>
  <c r="CR23" i="30" s="1"/>
  <c r="BN120" i="28"/>
  <c r="BN68" i="28"/>
  <c r="BN111" i="28"/>
  <c r="BN37" i="27"/>
  <c r="CR19" i="27" s="1"/>
  <c r="BN28" i="27"/>
  <c r="CR18" i="27" s="1"/>
  <c r="CO8" i="28" l="1"/>
  <c r="CR26" i="33"/>
  <c r="CR26" i="31"/>
  <c r="B5" i="47"/>
  <c r="CR20" i="32"/>
  <c r="CR26" i="30"/>
  <c r="BN129" i="27" l="1"/>
  <c r="BN120" i="27"/>
  <c r="BN119" i="27"/>
  <c r="BN118" i="27"/>
  <c r="BN117" i="27"/>
  <c r="BN116" i="27"/>
  <c r="BN115" i="27"/>
  <c r="BN114" i="27"/>
  <c r="BN113" i="27"/>
  <c r="BN112" i="27"/>
  <c r="BN111" i="27"/>
  <c r="BN110" i="27"/>
  <c r="BN109" i="27"/>
  <c r="BN108" i="27"/>
  <c r="BN107" i="27"/>
  <c r="BN106" i="27"/>
  <c r="BN105" i="27"/>
  <c r="BN104" i="27"/>
  <c r="BN103" i="27"/>
  <c r="BN102" i="27"/>
  <c r="BN101" i="27"/>
  <c r="BN100" i="27"/>
  <c r="BN99" i="27"/>
  <c r="BN98" i="27"/>
  <c r="BN97" i="27"/>
  <c r="BN96" i="27"/>
  <c r="BN95" i="27"/>
  <c r="BN94" i="27"/>
  <c r="BN93" i="27"/>
  <c r="BN92" i="27"/>
  <c r="BN91" i="27"/>
  <c r="BN90" i="27"/>
  <c r="BN89" i="27"/>
  <c r="BN88" i="27"/>
  <c r="BN87" i="27"/>
  <c r="BN86" i="27"/>
  <c r="BN85" i="27"/>
  <c r="BN77" i="27"/>
  <c r="BJ47" i="27"/>
  <c r="BJ48" i="27" s="1"/>
  <c r="BN16" i="27"/>
  <c r="BN130" i="27" l="1"/>
  <c r="BN121" i="27"/>
  <c r="CR20" i="27" s="1"/>
  <c r="CR21" i="27" s="1"/>
  <c r="BN72" i="26"/>
  <c r="BN234" i="26"/>
  <c r="BN225" i="26"/>
  <c r="BN224" i="26"/>
  <c r="BN223" i="26"/>
  <c r="BN222" i="26"/>
  <c r="BN221" i="26"/>
  <c r="BN220" i="26"/>
  <c r="BN219" i="26"/>
  <c r="BN218" i="26"/>
  <c r="BN217" i="26"/>
  <c r="BN216" i="26"/>
  <c r="BN215" i="26"/>
  <c r="BN214" i="26"/>
  <c r="BN213" i="26"/>
  <c r="BN212" i="26"/>
  <c r="BN211" i="26"/>
  <c r="BN210" i="26"/>
  <c r="BN209" i="26"/>
  <c r="BN208" i="26"/>
  <c r="BN207" i="26"/>
  <c r="BN206" i="26"/>
  <c r="BN205" i="26"/>
  <c r="BN204" i="26"/>
  <c r="BN203" i="26"/>
  <c r="BN202" i="26"/>
  <c r="BN201" i="26"/>
  <c r="BN200" i="26"/>
  <c r="BN199" i="26"/>
  <c r="BN198" i="26"/>
  <c r="BN197" i="26"/>
  <c r="BN196" i="26"/>
  <c r="BN195" i="26"/>
  <c r="BN194" i="26"/>
  <c r="BN193" i="26"/>
  <c r="BN192" i="26"/>
  <c r="BN182" i="26"/>
  <c r="BN181" i="26"/>
  <c r="BN180" i="26"/>
  <c r="BN179" i="26"/>
  <c r="BN178" i="26"/>
  <c r="BN177" i="26"/>
  <c r="BN176" i="26"/>
  <c r="BN175" i="26"/>
  <c r="BN174" i="26"/>
  <c r="BN173" i="26"/>
  <c r="BN172" i="26"/>
  <c r="BN171" i="26"/>
  <c r="BN170" i="26"/>
  <c r="BN169" i="26"/>
  <c r="BN168" i="26"/>
  <c r="BN167" i="26"/>
  <c r="BN166" i="26"/>
  <c r="BN165" i="26"/>
  <c r="BN164" i="26"/>
  <c r="BN163" i="26"/>
  <c r="BN162" i="26"/>
  <c r="BN161" i="26"/>
  <c r="BN160" i="26"/>
  <c r="BN159" i="26"/>
  <c r="BN158" i="26"/>
  <c r="BN157" i="26"/>
  <c r="BN156" i="26"/>
  <c r="BN155" i="26"/>
  <c r="BN154" i="26"/>
  <c r="BN153" i="26"/>
  <c r="BN152" i="26"/>
  <c r="BN151" i="26"/>
  <c r="BN150" i="26"/>
  <c r="BN149" i="26"/>
  <c r="BN148" i="26"/>
  <c r="BN147" i="26"/>
  <c r="BN146" i="26"/>
  <c r="BN145" i="26"/>
  <c r="BN144" i="26"/>
  <c r="BN143" i="26"/>
  <c r="BN142" i="26"/>
  <c r="BN141" i="26"/>
  <c r="BN140" i="26"/>
  <c r="BN139" i="26"/>
  <c r="BN138" i="26"/>
  <c r="BN137" i="26"/>
  <c r="BN136" i="26"/>
  <c r="BN135" i="26"/>
  <c r="BN134" i="26"/>
  <c r="BN133" i="26"/>
  <c r="BN132" i="26"/>
  <c r="BN131" i="26"/>
  <c r="BN130" i="26"/>
  <c r="BN129" i="26"/>
  <c r="BN128" i="26"/>
  <c r="BN127" i="26"/>
  <c r="BN126" i="26"/>
  <c r="BN125" i="26"/>
  <c r="BN124" i="26"/>
  <c r="BN123" i="26"/>
  <c r="BN122" i="26"/>
  <c r="BN121" i="26"/>
  <c r="BN120" i="26"/>
  <c r="BN119" i="26"/>
  <c r="BN118" i="26"/>
  <c r="BN117" i="26"/>
  <c r="BN116" i="26"/>
  <c r="BN115" i="26"/>
  <c r="BN114" i="26"/>
  <c r="BN113" i="26"/>
  <c r="BN112" i="26"/>
  <c r="BN111" i="26"/>
  <c r="BN110" i="26"/>
  <c r="BN109" i="26"/>
  <c r="BN108" i="26"/>
  <c r="BN107" i="26"/>
  <c r="BN106" i="26"/>
  <c r="BN105" i="26"/>
  <c r="BN104" i="26"/>
  <c r="BN103" i="26"/>
  <c r="BN102" i="26"/>
  <c r="BN101" i="26"/>
  <c r="BN100" i="26"/>
  <c r="BN99" i="26"/>
  <c r="BN98" i="26"/>
  <c r="BN97" i="26"/>
  <c r="BN96" i="26"/>
  <c r="BN95" i="26"/>
  <c r="BN94" i="26"/>
  <c r="BN93" i="26"/>
  <c r="BN92" i="26"/>
  <c r="BN91" i="26"/>
  <c r="BN90" i="26"/>
  <c r="BN89" i="26"/>
  <c r="BN88" i="26"/>
  <c r="BN87" i="26"/>
  <c r="BN86" i="26"/>
  <c r="BN85" i="26"/>
  <c r="BN84" i="26"/>
  <c r="BN83" i="26"/>
  <c r="BN82" i="26"/>
  <c r="BN81" i="26"/>
  <c r="BN80" i="26"/>
  <c r="BJ45" i="26"/>
  <c r="BJ46" i="26" s="1"/>
  <c r="BN21" i="26"/>
  <c r="BN226" i="26" l="1"/>
  <c r="BN183" i="26"/>
  <c r="BN235" i="26"/>
  <c r="CW15" i="26" l="1"/>
  <c r="CW17" i="26" s="1"/>
  <c r="BN126" i="25"/>
  <c r="BN127" i="25" s="1"/>
  <c r="BN47" i="25"/>
  <c r="BJ36" i="25"/>
  <c r="BJ37" i="25" s="1"/>
  <c r="BN82" i="25"/>
  <c r="BN81" i="25"/>
  <c r="BN80" i="25"/>
  <c r="BN79" i="25"/>
  <c r="BN78" i="25"/>
  <c r="BN77" i="25"/>
  <c r="BN76" i="25"/>
  <c r="BN75" i="25"/>
  <c r="BN117" i="25"/>
  <c r="BN116" i="25"/>
  <c r="BN115" i="25"/>
  <c r="BN114" i="25"/>
  <c r="BN113" i="25"/>
  <c r="BN112" i="25"/>
  <c r="BN111" i="25"/>
  <c r="BN110" i="25"/>
  <c r="BN109" i="25"/>
  <c r="BN108" i="25"/>
  <c r="BN107" i="25"/>
  <c r="BN106" i="25"/>
  <c r="BN105" i="25"/>
  <c r="BN104" i="25"/>
  <c r="BN103" i="25"/>
  <c r="BN102" i="25"/>
  <c r="BN101" i="25"/>
  <c r="BN100" i="25"/>
  <c r="BN99" i="25"/>
  <c r="BN98" i="25"/>
  <c r="BN97" i="25"/>
  <c r="BN96" i="25"/>
  <c r="BN95" i="25"/>
  <c r="BN94" i="25"/>
  <c r="BN93" i="25"/>
  <c r="BN92" i="25"/>
  <c r="BN91" i="25"/>
  <c r="BN90" i="25"/>
  <c r="BN89" i="25"/>
  <c r="BN88" i="25"/>
  <c r="BN87" i="25"/>
  <c r="BN86" i="25"/>
  <c r="BN85" i="25"/>
  <c r="BN84" i="25"/>
  <c r="BN83" i="25"/>
  <c r="BN74" i="25"/>
  <c r="BN65" i="25"/>
  <c r="BN55" i="25"/>
  <c r="BN54" i="25"/>
  <c r="BN53" i="25"/>
  <c r="BN20" i="25"/>
  <c r="BN118" i="25" l="1"/>
  <c r="BN66" i="25"/>
  <c r="BN56" i="25"/>
  <c r="CY7" i="25" l="1"/>
  <c r="CY9" i="25" s="1"/>
  <c r="BN125" i="24"/>
  <c r="BN124" i="24"/>
  <c r="BN123" i="24"/>
  <c r="BN122" i="24"/>
  <c r="BN121" i="24"/>
  <c r="BN120" i="24"/>
  <c r="BN75" i="24"/>
  <c r="BN74" i="24"/>
  <c r="BN54" i="24"/>
  <c r="BN119" i="24" l="1"/>
  <c r="BN118" i="24"/>
  <c r="BN126" i="24" s="1"/>
  <c r="BN109" i="24"/>
  <c r="BN108" i="24"/>
  <c r="BN107" i="24"/>
  <c r="BN106" i="24"/>
  <c r="BN105" i="24"/>
  <c r="BN104" i="24"/>
  <c r="BN103" i="24"/>
  <c r="BN102" i="24"/>
  <c r="BN101" i="24"/>
  <c r="BN100" i="24"/>
  <c r="BN99" i="24"/>
  <c r="BN98" i="24"/>
  <c r="BN97" i="24"/>
  <c r="BN96" i="24"/>
  <c r="BN95" i="24"/>
  <c r="BN94" i="24"/>
  <c r="BN93" i="24"/>
  <c r="BN92" i="24"/>
  <c r="BN91" i="24"/>
  <c r="BN90" i="24"/>
  <c r="BN89" i="24"/>
  <c r="BN88" i="24"/>
  <c r="BN87" i="24"/>
  <c r="BN86" i="24"/>
  <c r="BN85" i="24"/>
  <c r="BN84" i="24"/>
  <c r="BN83" i="24"/>
  <c r="BN82" i="24"/>
  <c r="BN81" i="24"/>
  <c r="BN80" i="24"/>
  <c r="BN79" i="24"/>
  <c r="BN78" i="24"/>
  <c r="BN77" i="24"/>
  <c r="BN76" i="24"/>
  <c r="BN65" i="24"/>
  <c r="BN64" i="24"/>
  <c r="BN63" i="24"/>
  <c r="BJ33" i="24"/>
  <c r="BJ34" i="24" s="1"/>
  <c r="BN20" i="24"/>
  <c r="BN56" i="23"/>
  <c r="BN98" i="23"/>
  <c r="BN97" i="23"/>
  <c r="BN96" i="23"/>
  <c r="BN95" i="23"/>
  <c r="BN94" i="23"/>
  <c r="BN93" i="23"/>
  <c r="BN92" i="23"/>
  <c r="BN91" i="23"/>
  <c r="BN90" i="23"/>
  <c r="BN89" i="23"/>
  <c r="BN88" i="23"/>
  <c r="BN87" i="23"/>
  <c r="BN86" i="23"/>
  <c r="BN85" i="23"/>
  <c r="BN84" i="23"/>
  <c r="BN83" i="23"/>
  <c r="BN82" i="23"/>
  <c r="BN81" i="23"/>
  <c r="BN80" i="23"/>
  <c r="BN79" i="23"/>
  <c r="BN78" i="23"/>
  <c r="BN77" i="23"/>
  <c r="BN76" i="23"/>
  <c r="BN75" i="23"/>
  <c r="BN74" i="23"/>
  <c r="BN73" i="23"/>
  <c r="BN72" i="23"/>
  <c r="BN71" i="23"/>
  <c r="BN70" i="23"/>
  <c r="BN69" i="23"/>
  <c r="BN68" i="23"/>
  <c r="BN67" i="23"/>
  <c r="BN66" i="23"/>
  <c r="BN65" i="23"/>
  <c r="BJ35" i="23"/>
  <c r="BJ36" i="23" s="1"/>
  <c r="BN22" i="23"/>
  <c r="BN26" i="22"/>
  <c r="BN16" i="22"/>
  <c r="BN30" i="21"/>
  <c r="BN31" i="21" s="1"/>
  <c r="CT8" i="21" s="1"/>
  <c r="BN20" i="21"/>
  <c r="BN66" i="24" l="1"/>
  <c r="BN110" i="24"/>
  <c r="BN99" i="23"/>
  <c r="CR17" i="23" s="1"/>
  <c r="BN108" i="23"/>
  <c r="BN27" i="22"/>
  <c r="CS7" i="22" s="1"/>
  <c r="CQ13" i="24" l="1"/>
  <c r="BN20" i="20"/>
  <c r="BN31" i="20" l="1"/>
  <c r="CT8" i="20" s="1"/>
  <c r="B4" i="47" s="1"/>
  <c r="BN45" i="19" l="1"/>
  <c r="BN79" i="19" l="1"/>
  <c r="BN78" i="19"/>
  <c r="BN77" i="19"/>
  <c r="BN76" i="19"/>
  <c r="BN75" i="19"/>
  <c r="BN74" i="19"/>
  <c r="BN73" i="19"/>
  <c r="BN72" i="19"/>
  <c r="BN71" i="19"/>
  <c r="BN70" i="19"/>
  <c r="BN69" i="19"/>
  <c r="BN68" i="19"/>
  <c r="BN67" i="19"/>
  <c r="BN66" i="19"/>
  <c r="BN65" i="19"/>
  <c r="BN64" i="19"/>
  <c r="BN63" i="19"/>
  <c r="BN62" i="19"/>
  <c r="BN61" i="19"/>
  <c r="BN60" i="19"/>
  <c r="BN59" i="19"/>
  <c r="BN58" i="19"/>
  <c r="BN57" i="19"/>
  <c r="BN56" i="19"/>
  <c r="BN55" i="19"/>
  <c r="BN54" i="19"/>
  <c r="BN53" i="19"/>
  <c r="BN52" i="19"/>
  <c r="BN51" i="19"/>
  <c r="BN50" i="19"/>
  <c r="BN49" i="19"/>
  <c r="BN48" i="19"/>
  <c r="BN47" i="19"/>
  <c r="BN46" i="19"/>
  <c r="BN35" i="19"/>
  <c r="BN17" i="19"/>
  <c r="CU7" i="18"/>
  <c r="BX43" i="6"/>
  <c r="BN43" i="6"/>
  <c r="BD43" i="6"/>
  <c r="BX41" i="6"/>
  <c r="BN41" i="6"/>
  <c r="BD41" i="6"/>
  <c r="BN80" i="19" l="1"/>
  <c r="CQ8" i="19" s="1"/>
  <c r="B6" i="47" s="1"/>
  <c r="B8" i="47" s="1"/>
  <c r="BP128" i="18"/>
  <c r="BJ112" i="18"/>
  <c r="BJ102" i="18"/>
  <c r="BN206" i="18"/>
  <c r="BN205" i="18"/>
  <c r="BN204" i="18"/>
  <c r="BN203" i="18"/>
  <c r="BN202" i="18"/>
  <c r="BN201" i="18"/>
  <c r="BN200" i="18"/>
  <c r="BN199" i="18"/>
  <c r="BN198" i="18"/>
  <c r="BN197" i="18"/>
  <c r="BN196" i="18"/>
  <c r="BN195" i="18"/>
  <c r="BN194" i="18"/>
  <c r="BN193" i="18"/>
  <c r="BN192" i="18"/>
  <c r="BN191" i="18"/>
  <c r="BN190" i="18"/>
  <c r="BN189" i="18"/>
  <c r="BN188" i="18"/>
  <c r="BN187" i="18"/>
  <c r="BN186" i="18"/>
  <c r="BN185" i="18"/>
  <c r="BN184" i="18"/>
  <c r="BN183" i="18"/>
  <c r="BN182" i="18"/>
  <c r="BN181" i="18"/>
  <c r="BN180" i="18"/>
  <c r="BN179" i="18"/>
  <c r="BN178" i="18"/>
  <c r="BN177" i="18"/>
  <c r="BN176" i="18"/>
  <c r="BN175" i="18"/>
  <c r="BN174" i="18"/>
  <c r="BN173" i="18"/>
  <c r="BN172" i="18"/>
  <c r="BN171" i="18"/>
  <c r="BN170" i="18"/>
  <c r="BN169" i="18"/>
  <c r="BN161" i="18"/>
  <c r="BN144" i="18"/>
  <c r="BP130" i="18"/>
  <c r="BP129" i="18"/>
  <c r="BQ85" i="18"/>
  <c r="BQ79" i="18"/>
  <c r="BQ74" i="18"/>
  <c r="BQ69" i="18"/>
  <c r="BQ66" i="18" s="1"/>
  <c r="BN54" i="18"/>
  <c r="BN53" i="18"/>
  <c r="BN52" i="18"/>
  <c r="BN51" i="18"/>
  <c r="BN50" i="18"/>
  <c r="BN49" i="18"/>
  <c r="BN48" i="18"/>
  <c r="BN47" i="18"/>
  <c r="BN46" i="18"/>
  <c r="BN45" i="18"/>
  <c r="BN44" i="18"/>
  <c r="BN43" i="18"/>
  <c r="BN42" i="18"/>
  <c r="BN41" i="18"/>
  <c r="BN40" i="18"/>
  <c r="BN39" i="18"/>
  <c r="BN38" i="18"/>
  <c r="BN37" i="18"/>
  <c r="BN36" i="18"/>
  <c r="BN35" i="18"/>
  <c r="BN34" i="18"/>
  <c r="BN19" i="18"/>
  <c r="BN251" i="17"/>
  <c r="BN250" i="17"/>
  <c r="BN249" i="17"/>
  <c r="BN248" i="17"/>
  <c r="BN247" i="17"/>
  <c r="BN238" i="17"/>
  <c r="BN225" i="17"/>
  <c r="BN224" i="17"/>
  <c r="BN223" i="17"/>
  <c r="BN214" i="17"/>
  <c r="BP168" i="17"/>
  <c r="BP131" i="18" l="1"/>
  <c r="BQ72" i="18"/>
  <c r="BQ87" i="18" s="1"/>
  <c r="CU8" i="18" s="1"/>
  <c r="BJ113" i="18"/>
  <c r="CU10" i="18" s="1"/>
  <c r="BN207" i="18"/>
  <c r="BN20" i="18"/>
  <c r="BJ103" i="18"/>
  <c r="CU9" i="18" s="1"/>
  <c r="CU11" i="18" l="1"/>
  <c r="CU12" i="18" s="1"/>
  <c r="BQ108" i="17"/>
  <c r="BN51" i="17" l="1"/>
  <c r="BN48" i="17"/>
  <c r="BN47" i="17"/>
  <c r="BN44" i="17"/>
  <c r="BN42" i="17"/>
  <c r="BN41" i="17"/>
  <c r="BN40" i="17"/>
  <c r="BN43" i="17"/>
  <c r="BN29" i="17"/>
  <c r="BN50" i="17"/>
  <c r="BN49" i="17"/>
  <c r="BN45" i="17"/>
  <c r="AZ16" i="12" l="1"/>
  <c r="LT106" i="12"/>
  <c r="LT101" i="12"/>
  <c r="LT95" i="12"/>
  <c r="LT87" i="12"/>
  <c r="LT76" i="12"/>
  <c r="LT68" i="12"/>
  <c r="LT64" i="12"/>
  <c r="LT58" i="12"/>
  <c r="LT56" i="12" s="1"/>
  <c r="LT50" i="12"/>
  <c r="LT43" i="12"/>
  <c r="LT41" i="12" s="1"/>
  <c r="LT40" i="12" s="1"/>
  <c r="LT33" i="12"/>
  <c r="LT25" i="12"/>
  <c r="LT23" i="12" s="1"/>
  <c r="LJ106" i="12"/>
  <c r="LJ101" i="12"/>
  <c r="LJ95" i="12"/>
  <c r="LJ87" i="12"/>
  <c r="LJ76" i="12"/>
  <c r="LJ68" i="12"/>
  <c r="LJ64" i="12"/>
  <c r="LJ58" i="12"/>
  <c r="LJ56" i="12" s="1"/>
  <c r="LJ50" i="12"/>
  <c r="LJ43" i="12"/>
  <c r="LJ41" i="12" s="1"/>
  <c r="LJ40" i="12" s="1"/>
  <c r="LJ33" i="12"/>
  <c r="LJ25" i="12"/>
  <c r="KZ106" i="12"/>
  <c r="KZ101" i="12"/>
  <c r="KZ95" i="12"/>
  <c r="KZ87" i="12"/>
  <c r="KZ76" i="12"/>
  <c r="KZ68" i="12"/>
  <c r="KZ64" i="12"/>
  <c r="KZ58" i="12"/>
  <c r="KZ56" i="12" s="1"/>
  <c r="KZ50" i="12"/>
  <c r="KZ43" i="12"/>
  <c r="KZ41" i="12" s="1"/>
  <c r="KZ40" i="12" s="1"/>
  <c r="KZ33" i="12"/>
  <c r="KZ25" i="12"/>
  <c r="KP106" i="12"/>
  <c r="KP101" i="12"/>
  <c r="KP95" i="12"/>
  <c r="KP87" i="12"/>
  <c r="KP76" i="12"/>
  <c r="KP68" i="12"/>
  <c r="KP64" i="12"/>
  <c r="KP58" i="12"/>
  <c r="KP56" i="12" s="1"/>
  <c r="KP50" i="12"/>
  <c r="KP43" i="12"/>
  <c r="KP41" i="12" s="1"/>
  <c r="KP33" i="12"/>
  <c r="KP25" i="12"/>
  <c r="KF106" i="12"/>
  <c r="KF101" i="12"/>
  <c r="KF95" i="12"/>
  <c r="KF87" i="12"/>
  <c r="KF76" i="12"/>
  <c r="KF68" i="12"/>
  <c r="KF64" i="12"/>
  <c r="KF58" i="12"/>
  <c r="KF56" i="12" s="1"/>
  <c r="KF50" i="12"/>
  <c r="KF43" i="12"/>
  <c r="KF41" i="12" s="1"/>
  <c r="KF33" i="12"/>
  <c r="KF25" i="12"/>
  <c r="JV106" i="12"/>
  <c r="JV101" i="12"/>
  <c r="JV95" i="12"/>
  <c r="JV87" i="12"/>
  <c r="JV76" i="12"/>
  <c r="JV68" i="12"/>
  <c r="JV64" i="12"/>
  <c r="JV58" i="12"/>
  <c r="JV56" i="12" s="1"/>
  <c r="JV50" i="12"/>
  <c r="JV43" i="12"/>
  <c r="JV41" i="12" s="1"/>
  <c r="JV33" i="12"/>
  <c r="JV25" i="12"/>
  <c r="JL106" i="12"/>
  <c r="JL101" i="12"/>
  <c r="JL95" i="12"/>
  <c r="JL87" i="12"/>
  <c r="JL76" i="12"/>
  <c r="JL68" i="12"/>
  <c r="JL64" i="12"/>
  <c r="JL58" i="12"/>
  <c r="JL56" i="12" s="1"/>
  <c r="JL50" i="12"/>
  <c r="JL43" i="12"/>
  <c r="JL41" i="12" s="1"/>
  <c r="JL33" i="12"/>
  <c r="JL25" i="12"/>
  <c r="JB106" i="12"/>
  <c r="JB101" i="12"/>
  <c r="JB95" i="12"/>
  <c r="JB87" i="12"/>
  <c r="JB76" i="12"/>
  <c r="JB68" i="12"/>
  <c r="JB64" i="12"/>
  <c r="JB58" i="12"/>
  <c r="JB56" i="12" s="1"/>
  <c r="JB50" i="12"/>
  <c r="JB43" i="12"/>
  <c r="JB41" i="12" s="1"/>
  <c r="JB33" i="12"/>
  <c r="JB25" i="12"/>
  <c r="IR106" i="12"/>
  <c r="IR101" i="12"/>
  <c r="IR95" i="12"/>
  <c r="IR87" i="12"/>
  <c r="IR76" i="12"/>
  <c r="IR68" i="12"/>
  <c r="IR64" i="12"/>
  <c r="IR58" i="12"/>
  <c r="IR56" i="12" s="1"/>
  <c r="IR50" i="12"/>
  <c r="IR43" i="12"/>
  <c r="IR41" i="12" s="1"/>
  <c r="IR33" i="12"/>
  <c r="IR25" i="12"/>
  <c r="IH106" i="12"/>
  <c r="IH101" i="12"/>
  <c r="IH95" i="12"/>
  <c r="IH87" i="12"/>
  <c r="IH76" i="12"/>
  <c r="IH68" i="12"/>
  <c r="IH64" i="12"/>
  <c r="IH58" i="12"/>
  <c r="IH56" i="12" s="1"/>
  <c r="IH50" i="12"/>
  <c r="IH43" i="12"/>
  <c r="IH41" i="12" s="1"/>
  <c r="IH33" i="12"/>
  <c r="IH25" i="12"/>
  <c r="IH23" i="12" s="1"/>
  <c r="HX106" i="12"/>
  <c r="HX101" i="12"/>
  <c r="HX95" i="12"/>
  <c r="HX87" i="12"/>
  <c r="HX76" i="12"/>
  <c r="HX68" i="12"/>
  <c r="HX64" i="12"/>
  <c r="HX58" i="12"/>
  <c r="HX56" i="12" s="1"/>
  <c r="HX50" i="12"/>
  <c r="HX43" i="12"/>
  <c r="HX41" i="12" s="1"/>
  <c r="HX33" i="12"/>
  <c r="HX25" i="12"/>
  <c r="HN106" i="12"/>
  <c r="HN101" i="12"/>
  <c r="HN95" i="12"/>
  <c r="HN87" i="12"/>
  <c r="HN76" i="12"/>
  <c r="HN68" i="12"/>
  <c r="HN64" i="12"/>
  <c r="HN58" i="12"/>
  <c r="HN56" i="12" s="1"/>
  <c r="HN50" i="12"/>
  <c r="HN43" i="12"/>
  <c r="HN41" i="12" s="1"/>
  <c r="HN33" i="12"/>
  <c r="HN25" i="12"/>
  <c r="HD106" i="12"/>
  <c r="HD101" i="12"/>
  <c r="HD95" i="12"/>
  <c r="HD87" i="12"/>
  <c r="HD76" i="12"/>
  <c r="HD68" i="12"/>
  <c r="HD64" i="12"/>
  <c r="HD58" i="12"/>
  <c r="HD56" i="12" s="1"/>
  <c r="HD50" i="12"/>
  <c r="HD43" i="12"/>
  <c r="HD41" i="12" s="1"/>
  <c r="HD33" i="12"/>
  <c r="HD25" i="12"/>
  <c r="GT106" i="12"/>
  <c r="GT101" i="12"/>
  <c r="GT95" i="12"/>
  <c r="GT87" i="12"/>
  <c r="GT76" i="12"/>
  <c r="GT68" i="12"/>
  <c r="GT64" i="12"/>
  <c r="GT58" i="12"/>
  <c r="GT56" i="12" s="1"/>
  <c r="GT50" i="12"/>
  <c r="GT43" i="12"/>
  <c r="GT41" i="12" s="1"/>
  <c r="GT40" i="12" s="1"/>
  <c r="GT33" i="12"/>
  <c r="GT25" i="12"/>
  <c r="GJ106" i="12"/>
  <c r="GJ101" i="12"/>
  <c r="GJ95" i="12"/>
  <c r="GJ87" i="12"/>
  <c r="GJ76" i="12"/>
  <c r="GJ68" i="12"/>
  <c r="GJ64" i="12"/>
  <c r="GJ58" i="12"/>
  <c r="GJ56" i="12" s="1"/>
  <c r="GJ50" i="12"/>
  <c r="GJ43" i="12"/>
  <c r="GJ41" i="12" s="1"/>
  <c r="GJ33" i="12"/>
  <c r="GJ25" i="12"/>
  <c r="FP106" i="12"/>
  <c r="FP101" i="12"/>
  <c r="FP95" i="12"/>
  <c r="FP87" i="12"/>
  <c r="FP76" i="12"/>
  <c r="FP68" i="12"/>
  <c r="FP64" i="12"/>
  <c r="FP58" i="12"/>
  <c r="FP56" i="12" s="1"/>
  <c r="FP50" i="12"/>
  <c r="FP43" i="12"/>
  <c r="FP41" i="12" s="1"/>
  <c r="FP40" i="12" s="1"/>
  <c r="FP33" i="12"/>
  <c r="FP25" i="12"/>
  <c r="FP23" i="12"/>
  <c r="FF106" i="12"/>
  <c r="FF101" i="12"/>
  <c r="FF95" i="12"/>
  <c r="FF87" i="12"/>
  <c r="FF76" i="12"/>
  <c r="FF68" i="12"/>
  <c r="FF64" i="12"/>
  <c r="FF58" i="12"/>
  <c r="FF56" i="12" s="1"/>
  <c r="FF50" i="12"/>
  <c r="FF43" i="12"/>
  <c r="FF41" i="12" s="1"/>
  <c r="FF33" i="12"/>
  <c r="FF25" i="12"/>
  <c r="EV106" i="12"/>
  <c r="EV101" i="12"/>
  <c r="EV95" i="12"/>
  <c r="EV87" i="12"/>
  <c r="EV76" i="12"/>
  <c r="EV68" i="12"/>
  <c r="EV64" i="12"/>
  <c r="EV58" i="12"/>
  <c r="EV56" i="12" s="1"/>
  <c r="EV50" i="12"/>
  <c r="EV43" i="12"/>
  <c r="EV41" i="12" s="1"/>
  <c r="EV33" i="12"/>
  <c r="EV25" i="12"/>
  <c r="EL106" i="12"/>
  <c r="EL101" i="12"/>
  <c r="EL95" i="12"/>
  <c r="EL87" i="12"/>
  <c r="EL76" i="12"/>
  <c r="EL68" i="12"/>
  <c r="EL64" i="12"/>
  <c r="EL58" i="12"/>
  <c r="EL56" i="12" s="1"/>
  <c r="EL50" i="12"/>
  <c r="EL43" i="12"/>
  <c r="EL41" i="12" s="1"/>
  <c r="EL33" i="12"/>
  <c r="EL25" i="12"/>
  <c r="EB106" i="12"/>
  <c r="EB101" i="12"/>
  <c r="EB95" i="12"/>
  <c r="EB87" i="12"/>
  <c r="EB76" i="12"/>
  <c r="EB75" i="12" s="1"/>
  <c r="EB70" i="12" s="1"/>
  <c r="EB68" i="12"/>
  <c r="EB64" i="12"/>
  <c r="EB58" i="12"/>
  <c r="EB56" i="12" s="1"/>
  <c r="EB50" i="12"/>
  <c r="EB43" i="12"/>
  <c r="EB41" i="12" s="1"/>
  <c r="EB40" i="12" s="1"/>
  <c r="EB33" i="12"/>
  <c r="EB25" i="12"/>
  <c r="DR106" i="12"/>
  <c r="DR101" i="12"/>
  <c r="DR95" i="12"/>
  <c r="DR87" i="12"/>
  <c r="DR76" i="12"/>
  <c r="DR68" i="12"/>
  <c r="DR64" i="12"/>
  <c r="DR58" i="12"/>
  <c r="DR56" i="12" s="1"/>
  <c r="DR50" i="12"/>
  <c r="DR43" i="12"/>
  <c r="DR41" i="12" s="1"/>
  <c r="DR33" i="12"/>
  <c r="DR25" i="12"/>
  <c r="DH106" i="12"/>
  <c r="DH101" i="12"/>
  <c r="DH95" i="12"/>
  <c r="DH87" i="12"/>
  <c r="DH76" i="12"/>
  <c r="DH68" i="12"/>
  <c r="DH64" i="12"/>
  <c r="DH58" i="12"/>
  <c r="DH56" i="12" s="1"/>
  <c r="DH50" i="12"/>
  <c r="DH43" i="12"/>
  <c r="DH41" i="12" s="1"/>
  <c r="DH33" i="12"/>
  <c r="DH25" i="12"/>
  <c r="EV23" i="12" l="1"/>
  <c r="EL40" i="12"/>
  <c r="EV40" i="12"/>
  <c r="GT23" i="12"/>
  <c r="HD23" i="12"/>
  <c r="HN75" i="12"/>
  <c r="HN70" i="12" s="1"/>
  <c r="HN22" i="12" s="1"/>
  <c r="IR23" i="12"/>
  <c r="JB23" i="12"/>
  <c r="HN40" i="12"/>
  <c r="IR75" i="12"/>
  <c r="IR70" i="12" s="1"/>
  <c r="IH40" i="12"/>
  <c r="IR40" i="12"/>
  <c r="IR22" i="12" s="1"/>
  <c r="JB40" i="12"/>
  <c r="JV40" i="12"/>
  <c r="KP40" i="12"/>
  <c r="LJ75" i="12"/>
  <c r="LJ70" i="12" s="1"/>
  <c r="HN23" i="12"/>
  <c r="KZ23" i="12"/>
  <c r="HD40" i="12"/>
  <c r="HX23" i="12"/>
  <c r="KP75" i="12"/>
  <c r="KP70" i="12" s="1"/>
  <c r="LJ23" i="12"/>
  <c r="LT75" i="12"/>
  <c r="LT70" i="12" s="1"/>
  <c r="GJ40" i="12"/>
  <c r="HX75" i="12"/>
  <c r="HX70" i="12" s="1"/>
  <c r="KF40" i="12"/>
  <c r="HX40" i="12"/>
  <c r="JL40" i="12"/>
  <c r="JL22" i="12" s="1"/>
  <c r="JL75" i="12"/>
  <c r="JL70" i="12" s="1"/>
  <c r="KZ75" i="12"/>
  <c r="KZ70" i="12" s="1"/>
  <c r="KZ22" i="12" s="1"/>
  <c r="KP23" i="12"/>
  <c r="KF75" i="12"/>
  <c r="KF70" i="12" s="1"/>
  <c r="KF22" i="12" s="1"/>
  <c r="JV75" i="12"/>
  <c r="JV70" i="12" s="1"/>
  <c r="JV22" i="12" s="1"/>
  <c r="JV23" i="12"/>
  <c r="JL23" i="12"/>
  <c r="JB75" i="12"/>
  <c r="JB70" i="12" s="1"/>
  <c r="JB22" i="12" s="1"/>
  <c r="IH75" i="12"/>
  <c r="IH70" i="12" s="1"/>
  <c r="IH22" i="12" s="1"/>
  <c r="HD75" i="12"/>
  <c r="HD70" i="12" s="1"/>
  <c r="HD22" i="12" s="1"/>
  <c r="GT75" i="12"/>
  <c r="GT70" i="12" s="1"/>
  <c r="GT22" i="12" s="1"/>
  <c r="GJ75" i="12"/>
  <c r="GJ70" i="12" s="1"/>
  <c r="GJ23" i="12"/>
  <c r="EL75" i="12"/>
  <c r="EL70" i="12" s="1"/>
  <c r="EL22" i="12" s="1"/>
  <c r="EL23" i="12"/>
  <c r="LT22" i="12"/>
  <c r="LJ22" i="12"/>
  <c r="KP22" i="12"/>
  <c r="KF23" i="12"/>
  <c r="HX22" i="12"/>
  <c r="EB22" i="12"/>
  <c r="FF40" i="12"/>
  <c r="FP75" i="12"/>
  <c r="FP70" i="12" s="1"/>
  <c r="FP22" i="12" s="1"/>
  <c r="EB23" i="12"/>
  <c r="EV75" i="12"/>
  <c r="EV70" i="12" s="1"/>
  <c r="EV22" i="12" s="1"/>
  <c r="FF23" i="12"/>
  <c r="FF75" i="12"/>
  <c r="FF70" i="12" s="1"/>
  <c r="DR23" i="12"/>
  <c r="DR40" i="12"/>
  <c r="DH75" i="12"/>
  <c r="DH70" i="12" s="1"/>
  <c r="DR75" i="12"/>
  <c r="DR70" i="12" s="1"/>
  <c r="DH40" i="12"/>
  <c r="DH23" i="12"/>
  <c r="GJ22" i="12" l="1"/>
  <c r="FF22" i="12"/>
  <c r="DR22" i="12"/>
  <c r="DH22" i="12"/>
  <c r="BN285" i="17" l="1"/>
  <c r="BN284" i="17"/>
  <c r="BN283" i="17"/>
  <c r="BN282" i="17"/>
  <c r="BN281" i="17"/>
  <c r="BN280" i="17"/>
  <c r="BN279" i="17"/>
  <c r="BN278" i="17"/>
  <c r="BN277" i="17"/>
  <c r="BN276" i="17"/>
  <c r="BN275" i="17"/>
  <c r="BN274" i="17"/>
  <c r="BN273" i="17"/>
  <c r="BN272" i="17"/>
  <c r="BN271" i="17"/>
  <c r="BN270" i="17"/>
  <c r="BN269" i="17"/>
  <c r="BN268" i="17"/>
  <c r="BN267" i="17"/>
  <c r="BN266" i="17"/>
  <c r="BN265" i="17"/>
  <c r="BN264" i="17"/>
  <c r="BN263" i="17"/>
  <c r="BN262" i="17"/>
  <c r="BN261" i="17"/>
  <c r="BN260" i="17"/>
  <c r="BN259" i="17"/>
  <c r="BN258" i="17"/>
  <c r="BN257" i="17"/>
  <c r="BN256" i="17"/>
  <c r="BN255" i="17"/>
  <c r="BN254" i="17"/>
  <c r="BN253" i="17"/>
  <c r="BN252" i="17"/>
  <c r="BN227" i="17"/>
  <c r="BN226" i="17"/>
  <c r="BN193" i="17"/>
  <c r="BP167" i="17"/>
  <c r="BP166" i="17"/>
  <c r="BJ153" i="17"/>
  <c r="BJ154" i="17" s="1"/>
  <c r="BP143" i="17"/>
  <c r="BJ131" i="17"/>
  <c r="BQ114" i="17"/>
  <c r="BQ103" i="17"/>
  <c r="BQ98" i="17"/>
  <c r="BN84" i="17"/>
  <c r="BN83" i="17"/>
  <c r="BN82" i="17"/>
  <c r="BN72" i="17"/>
  <c r="BN71" i="17"/>
  <c r="BN70" i="17"/>
  <c r="BN69" i="17"/>
  <c r="BN68" i="17"/>
  <c r="BN67" i="17"/>
  <c r="BN66" i="17"/>
  <c r="BN65" i="17"/>
  <c r="BN64" i="17"/>
  <c r="BN63" i="17"/>
  <c r="BN62" i="17"/>
  <c r="BN61" i="17"/>
  <c r="BN60" i="17"/>
  <c r="BN59" i="17"/>
  <c r="BN58" i="17"/>
  <c r="BN57" i="17"/>
  <c r="BN56" i="17"/>
  <c r="BN55" i="17"/>
  <c r="BN54" i="17"/>
  <c r="BN53" i="17"/>
  <c r="BN52" i="17"/>
  <c r="BN46" i="17"/>
  <c r="BN39" i="17"/>
  <c r="BN38" i="17"/>
  <c r="BN37" i="17"/>
  <c r="BN36" i="17"/>
  <c r="BN35" i="17"/>
  <c r="BN34" i="17"/>
  <c r="BN33" i="17"/>
  <c r="BN32" i="17"/>
  <c r="BN31" i="17"/>
  <c r="BN30" i="17"/>
  <c r="BN19" i="17"/>
  <c r="AZ29" i="8"/>
  <c r="BD67" i="6" s="1"/>
  <c r="AZ100" i="8"/>
  <c r="BD138" i="6" s="1"/>
  <c r="AZ99" i="8"/>
  <c r="BD137" i="6" s="1"/>
  <c r="AZ94" i="8"/>
  <c r="BD132" i="6" s="1"/>
  <c r="AZ96" i="8"/>
  <c r="BD134" i="6" s="1"/>
  <c r="BO179" i="17" l="1"/>
  <c r="BQ95" i="17"/>
  <c r="BP169" i="17"/>
  <c r="BN228" i="17"/>
  <c r="BP144" i="17"/>
  <c r="BJ132" i="17"/>
  <c r="CO10" i="17" s="1"/>
  <c r="BQ101" i="17"/>
  <c r="BN239" i="17"/>
  <c r="BN286" i="17"/>
  <c r="BN85" i="17"/>
  <c r="CO8" i="17" s="1"/>
  <c r="FZ76" i="12"/>
  <c r="CX76" i="12"/>
  <c r="CN76" i="12"/>
  <c r="CD76" i="12"/>
  <c r="BT76" i="12"/>
  <c r="BJ76" i="12"/>
  <c r="AZ76" i="12"/>
  <c r="CO11" i="17" l="1"/>
  <c r="BQ116" i="17"/>
  <c r="CO9" i="17" s="1"/>
  <c r="BN662" i="16"/>
  <c r="BN618" i="16"/>
  <c r="BN619" i="16"/>
  <c r="BN620" i="16"/>
  <c r="BN621" i="16"/>
  <c r="BN622" i="16"/>
  <c r="BN623" i="16"/>
  <c r="BN624" i="16"/>
  <c r="BN625" i="16"/>
  <c r="BN626" i="16"/>
  <c r="BN627" i="16"/>
  <c r="BN628" i="16"/>
  <c r="BN629" i="16"/>
  <c r="BN630" i="16"/>
  <c r="BN631" i="16"/>
  <c r="BN632" i="16"/>
  <c r="BN633" i="16"/>
  <c r="BN634" i="16"/>
  <c r="BN635" i="16"/>
  <c r="BN636" i="16"/>
  <c r="BN637" i="16"/>
  <c r="BN638" i="16"/>
  <c r="BN639" i="16"/>
  <c r="BN640" i="16"/>
  <c r="BN641" i="16"/>
  <c r="BN642" i="16"/>
  <c r="BN643" i="16"/>
  <c r="BN644" i="16"/>
  <c r="BN645" i="16"/>
  <c r="BN646" i="16"/>
  <c r="BN647" i="16"/>
  <c r="BN648" i="16"/>
  <c r="BN649" i="16"/>
  <c r="BN650" i="16"/>
  <c r="BN651" i="16"/>
  <c r="BN652" i="16"/>
  <c r="BN653" i="16"/>
  <c r="BN617" i="16"/>
  <c r="BN606" i="16"/>
  <c r="BN607" i="16"/>
  <c r="BN608" i="16"/>
  <c r="BN605" i="16"/>
  <c r="BN578" i="16"/>
  <c r="BN579" i="16"/>
  <c r="BN580" i="16"/>
  <c r="BN581" i="16"/>
  <c r="BN582" i="16"/>
  <c r="BN583" i="16"/>
  <c r="BN584" i="16"/>
  <c r="BN585" i="16"/>
  <c r="BN586" i="16"/>
  <c r="BN587" i="16"/>
  <c r="BN588" i="16"/>
  <c r="BN589" i="16"/>
  <c r="BN590" i="16"/>
  <c r="BN591" i="16"/>
  <c r="BN592" i="16"/>
  <c r="BN593" i="16"/>
  <c r="BN594" i="16"/>
  <c r="BN595" i="16"/>
  <c r="BN596" i="16"/>
  <c r="BN577" i="16"/>
  <c r="BN567" i="16"/>
  <c r="BN568" i="16"/>
  <c r="BN566" i="16"/>
  <c r="BN455" i="16"/>
  <c r="BN456" i="16"/>
  <c r="BN457" i="16"/>
  <c r="BN458" i="16"/>
  <c r="BN459" i="16"/>
  <c r="BN460" i="16"/>
  <c r="BN461" i="16"/>
  <c r="BN462" i="16"/>
  <c r="BN463" i="16"/>
  <c r="BN464" i="16"/>
  <c r="BN465" i="16"/>
  <c r="BN466" i="16"/>
  <c r="BN467" i="16"/>
  <c r="BN468" i="16"/>
  <c r="BN469" i="16"/>
  <c r="BN470" i="16"/>
  <c r="BN471" i="16"/>
  <c r="BN472" i="16"/>
  <c r="BN473" i="16"/>
  <c r="BN474" i="16"/>
  <c r="BN475" i="16"/>
  <c r="BN476" i="16"/>
  <c r="BN477" i="16"/>
  <c r="BN478" i="16"/>
  <c r="BN479" i="16"/>
  <c r="BN480" i="16"/>
  <c r="BN481" i="16"/>
  <c r="BN482" i="16"/>
  <c r="BN483" i="16"/>
  <c r="BN484" i="16"/>
  <c r="BN485" i="16"/>
  <c r="BN486" i="16"/>
  <c r="BN487" i="16"/>
  <c r="BN488" i="16"/>
  <c r="BN489" i="16"/>
  <c r="BN490" i="16"/>
  <c r="BN491" i="16"/>
  <c r="BN492" i="16"/>
  <c r="BN493" i="16"/>
  <c r="BN494" i="16"/>
  <c r="BN495" i="16"/>
  <c r="BN496" i="16"/>
  <c r="BN497" i="16"/>
  <c r="BN498" i="16"/>
  <c r="BN499" i="16"/>
  <c r="BN500" i="16"/>
  <c r="BN501" i="16"/>
  <c r="BN502" i="16"/>
  <c r="BN503" i="16"/>
  <c r="BN504" i="16"/>
  <c r="BN505" i="16"/>
  <c r="BN506" i="16"/>
  <c r="BN507" i="16"/>
  <c r="BN508" i="16"/>
  <c r="BN509" i="16"/>
  <c r="BN510" i="16"/>
  <c r="BN511" i="16"/>
  <c r="BN512" i="16"/>
  <c r="BN513" i="16"/>
  <c r="BN514" i="16"/>
  <c r="BN515" i="16"/>
  <c r="BN516" i="16"/>
  <c r="BN517" i="16"/>
  <c r="BN518" i="16"/>
  <c r="BN519" i="16"/>
  <c r="BN520" i="16"/>
  <c r="BN521" i="16"/>
  <c r="BN522" i="16"/>
  <c r="BN523" i="16"/>
  <c r="BN524" i="16"/>
  <c r="BN525" i="16"/>
  <c r="BN526" i="16"/>
  <c r="BN527" i="16"/>
  <c r="BN528" i="16"/>
  <c r="BN529" i="16"/>
  <c r="BN530" i="16"/>
  <c r="BN531" i="16"/>
  <c r="BN532" i="16"/>
  <c r="BN533" i="16"/>
  <c r="BN534" i="16"/>
  <c r="BN535" i="16"/>
  <c r="BN536" i="16"/>
  <c r="BN537" i="16"/>
  <c r="BN538" i="16"/>
  <c r="BN539" i="16"/>
  <c r="BN540" i="16"/>
  <c r="BN541" i="16"/>
  <c r="BN542" i="16"/>
  <c r="BN543" i="16"/>
  <c r="BN544" i="16"/>
  <c r="BN545" i="16"/>
  <c r="BN546" i="16"/>
  <c r="BN547" i="16"/>
  <c r="BN548" i="16"/>
  <c r="BN549" i="16"/>
  <c r="BN550" i="16"/>
  <c r="BN551" i="16"/>
  <c r="BN552" i="16"/>
  <c r="BN553" i="16"/>
  <c r="BN554" i="16"/>
  <c r="BN555" i="16"/>
  <c r="BN556" i="16"/>
  <c r="BN557" i="16"/>
  <c r="BN454" i="16"/>
  <c r="BN431" i="16"/>
  <c r="BN432" i="16"/>
  <c r="BN430" i="16"/>
  <c r="BN407" i="16"/>
  <c r="CO12" i="17" l="1"/>
  <c r="BN654" i="16"/>
  <c r="BN396" i="16"/>
  <c r="BO360" i="16"/>
  <c r="BO361" i="16"/>
  <c r="BO359" i="16"/>
  <c r="BP346" i="16"/>
  <c r="BP347" i="16"/>
  <c r="BP348" i="16"/>
  <c r="BP349" i="16"/>
  <c r="BP345" i="16"/>
  <c r="BJ335" i="16"/>
  <c r="BJ334" i="16"/>
  <c r="BJ333" i="16"/>
  <c r="BP322" i="16"/>
  <c r="BP323" i="16"/>
  <c r="BP321" i="16"/>
  <c r="BN306" i="16"/>
  <c r="BN307" i="16"/>
  <c r="BN305" i="16"/>
  <c r="BN293" i="16"/>
  <c r="BN294" i="16"/>
  <c r="BN292" i="16"/>
  <c r="BJ281" i="16"/>
  <c r="BJ280" i="16"/>
  <c r="BJ279" i="16"/>
  <c r="BJ268" i="16"/>
  <c r="BJ269" i="16"/>
  <c r="BJ267" i="16"/>
  <c r="BN254" i="16"/>
  <c r="BN255" i="16"/>
  <c r="BN253" i="16"/>
  <c r="BN243" i="16"/>
  <c r="BN244" i="16"/>
  <c r="BN242" i="16"/>
  <c r="BQ220" i="16"/>
  <c r="BQ215" i="16"/>
  <c r="BN194" i="16"/>
  <c r="BN195" i="16"/>
  <c r="BN193" i="16"/>
  <c r="BP181" i="16"/>
  <c r="BP182" i="16"/>
  <c r="BP180" i="16"/>
  <c r="BP169" i="16"/>
  <c r="BP170" i="16"/>
  <c r="BP168" i="16"/>
  <c r="BN155" i="16"/>
  <c r="BN156" i="16"/>
  <c r="BN154" i="16"/>
  <c r="BQ226" i="16"/>
  <c r="BQ210" i="16"/>
  <c r="BQ208" i="16"/>
  <c r="BN128" i="16"/>
  <c r="BN129" i="16"/>
  <c r="BN130" i="16"/>
  <c r="BN131" i="16"/>
  <c r="BN132" i="16"/>
  <c r="BN133" i="16"/>
  <c r="BN134" i="16"/>
  <c r="BN135" i="16"/>
  <c r="BN136" i="16"/>
  <c r="BN137" i="16"/>
  <c r="BN138" i="16"/>
  <c r="BN139" i="16"/>
  <c r="BN140" i="16"/>
  <c r="BN141" i="16"/>
  <c r="BN142" i="16"/>
  <c r="BN143" i="16"/>
  <c r="BN110" i="16"/>
  <c r="BN111" i="16"/>
  <c r="BN112" i="16"/>
  <c r="BN113" i="16"/>
  <c r="BN114" i="16"/>
  <c r="BN115" i="16"/>
  <c r="BN116" i="16"/>
  <c r="BN117" i="16"/>
  <c r="BN118" i="16"/>
  <c r="BN119" i="16"/>
  <c r="BN120" i="16"/>
  <c r="BN121" i="16"/>
  <c r="BN122" i="16"/>
  <c r="BN123" i="16"/>
  <c r="BN124" i="16"/>
  <c r="BN125" i="16"/>
  <c r="BN126" i="16"/>
  <c r="BN127" i="16"/>
  <c r="BN109" i="16"/>
  <c r="BN95" i="16"/>
  <c r="BN94" i="16"/>
  <c r="BN93" i="16"/>
  <c r="BN85" i="16"/>
  <c r="BN84" i="16"/>
  <c r="BN83" i="16"/>
  <c r="BN76" i="16"/>
  <c r="BB65" i="16"/>
  <c r="BN295" i="16" l="1"/>
  <c r="BP350" i="16"/>
  <c r="BN96" i="16"/>
  <c r="BN308" i="16"/>
  <c r="BJ282" i="16"/>
  <c r="BQ213" i="16"/>
  <c r="BN86" i="16"/>
  <c r="BP183" i="16"/>
  <c r="BQ207" i="16"/>
  <c r="BN157" i="16"/>
  <c r="BN54" i="16"/>
  <c r="BN53" i="16"/>
  <c r="BN52" i="16"/>
  <c r="BQ228" i="16" l="1"/>
  <c r="BN55" i="16"/>
  <c r="BN43" i="16"/>
  <c r="BN42" i="16"/>
  <c r="BN41" i="16"/>
  <c r="BN32" i="16"/>
  <c r="BN31" i="16"/>
  <c r="BN30" i="16"/>
  <c r="BN20" i="16"/>
  <c r="BN21" i="16"/>
  <c r="BN19" i="16"/>
  <c r="BN33" i="16" l="1"/>
  <c r="BN44" i="16"/>
  <c r="BN22" i="16"/>
  <c r="BN664" i="16"/>
  <c r="BN663" i="16"/>
  <c r="BN445" i="16"/>
  <c r="BN444" i="16"/>
  <c r="BN443" i="16"/>
  <c r="BN420" i="16"/>
  <c r="BN419" i="16"/>
  <c r="BN418" i="16"/>
  <c r="BN417" i="16"/>
  <c r="BN416" i="16"/>
  <c r="BN377" i="16"/>
  <c r="BO362" i="16"/>
  <c r="BJ336" i="16"/>
  <c r="BP324" i="16"/>
  <c r="BP171" i="16"/>
  <c r="BN256" i="16" l="1"/>
  <c r="BN569" i="16"/>
  <c r="BN446" i="16"/>
  <c r="BN196" i="16"/>
  <c r="BN421" i="16"/>
  <c r="BN245" i="16"/>
  <c r="BJ270" i="16"/>
  <c r="BN665" i="16"/>
  <c r="BN609" i="16"/>
  <c r="BN558" i="16"/>
  <c r="BN433" i="16"/>
  <c r="BN144" i="16"/>
  <c r="BN597" i="16"/>
  <c r="CK668" i="16" l="1"/>
  <c r="F23" i="15"/>
  <c r="F24" i="15"/>
  <c r="F25" i="15"/>
  <c r="F22" i="15"/>
  <c r="E16" i="15"/>
  <c r="E26" i="15" s="1"/>
  <c r="D16" i="15"/>
  <c r="E20" i="15"/>
  <c r="D20" i="15"/>
  <c r="F18" i="15"/>
  <c r="F19" i="15"/>
  <c r="BT137" i="14"/>
  <c r="BJ137" i="14"/>
  <c r="AZ137" i="14"/>
  <c r="CD131" i="14"/>
  <c r="BT131" i="14"/>
  <c r="BJ131" i="14"/>
  <c r="AZ131" i="14"/>
  <c r="CD123" i="14"/>
  <c r="BT123" i="14"/>
  <c r="BJ123" i="14"/>
  <c r="AZ123" i="14"/>
  <c r="CD110" i="14"/>
  <c r="BT110" i="14"/>
  <c r="BT106" i="14" s="1"/>
  <c r="BJ110" i="14"/>
  <c r="BJ106" i="14" s="1"/>
  <c r="AZ110" i="14"/>
  <c r="AZ106" i="14" s="1"/>
  <c r="BT98" i="14"/>
  <c r="BJ98" i="14"/>
  <c r="AZ98" i="14"/>
  <c r="BT94" i="14"/>
  <c r="BJ94" i="14"/>
  <c r="AZ94" i="14"/>
  <c r="BT88" i="14"/>
  <c r="BT84" i="14" s="1"/>
  <c r="BJ88" i="14"/>
  <c r="BJ84" i="14" s="1"/>
  <c r="AZ88" i="14"/>
  <c r="AZ84" i="14" s="1"/>
  <c r="BT78" i="14"/>
  <c r="BJ78" i="14"/>
  <c r="AZ78" i="14"/>
  <c r="BT71" i="14"/>
  <c r="BT69" i="14" s="1"/>
  <c r="BJ71" i="14"/>
  <c r="BJ69" i="14" s="1"/>
  <c r="AZ71" i="14"/>
  <c r="AZ69" i="14" s="1"/>
  <c r="BT64" i="14"/>
  <c r="BJ64" i="14"/>
  <c r="AZ64" i="14"/>
  <c r="BT58" i="14"/>
  <c r="BJ58" i="14"/>
  <c r="AZ58" i="14"/>
  <c r="BT50" i="14"/>
  <c r="BJ50" i="14"/>
  <c r="AZ50" i="14"/>
  <c r="BT45" i="14"/>
  <c r="BJ45" i="14"/>
  <c r="AZ45" i="14"/>
  <c r="BT38" i="14"/>
  <c r="BJ38" i="14"/>
  <c r="AZ38" i="14"/>
  <c r="CD34" i="14"/>
  <c r="BT34" i="14"/>
  <c r="BJ34" i="14"/>
  <c r="AZ34" i="14"/>
  <c r="CD30" i="14"/>
  <c r="BT30" i="14"/>
  <c r="BJ30" i="14"/>
  <c r="AZ30" i="14"/>
  <c r="CD27" i="14"/>
  <c r="BT27" i="14"/>
  <c r="BJ27" i="14"/>
  <c r="AZ27" i="14"/>
  <c r="CD24" i="14"/>
  <c r="BT24" i="14"/>
  <c r="BJ24" i="14"/>
  <c r="AZ24" i="14"/>
  <c r="CD20" i="14"/>
  <c r="BT20" i="14"/>
  <c r="BJ20" i="14"/>
  <c r="AZ20" i="14"/>
  <c r="CD16" i="14"/>
  <c r="BT16" i="14"/>
  <c r="BJ16" i="14"/>
  <c r="AZ16" i="14"/>
  <c r="FZ106" i="12"/>
  <c r="FZ101" i="12"/>
  <c r="FZ68" i="12"/>
  <c r="FZ64" i="12"/>
  <c r="FZ58" i="12"/>
  <c r="FZ56" i="12" s="1"/>
  <c r="FZ50" i="12"/>
  <c r="CX43" i="12"/>
  <c r="CX41" i="12" s="1"/>
  <c r="FZ43" i="12"/>
  <c r="FZ41" i="12" s="1"/>
  <c r="FZ33" i="12"/>
  <c r="FZ25" i="12"/>
  <c r="CX106" i="12"/>
  <c r="CX101" i="12"/>
  <c r="CX95" i="12"/>
  <c r="CX87" i="12"/>
  <c r="CX68" i="12"/>
  <c r="CX64" i="12"/>
  <c r="CX58" i="12"/>
  <c r="CX56" i="12" s="1"/>
  <c r="CX50" i="12"/>
  <c r="CX33" i="12"/>
  <c r="CX25" i="12"/>
  <c r="CN106" i="12"/>
  <c r="CN101" i="12"/>
  <c r="CN95" i="12"/>
  <c r="CN87" i="12"/>
  <c r="CN68" i="12"/>
  <c r="CN64" i="12"/>
  <c r="CN58" i="12"/>
  <c r="CN56" i="12" s="1"/>
  <c r="CN50" i="12"/>
  <c r="CN43" i="12"/>
  <c r="CN41" i="12" s="1"/>
  <c r="CN33" i="12"/>
  <c r="CN25" i="12"/>
  <c r="CD106" i="12"/>
  <c r="CD101" i="12"/>
  <c r="CD95" i="12"/>
  <c r="CD87" i="12"/>
  <c r="CD68" i="12"/>
  <c r="CD64" i="12"/>
  <c r="CD58" i="12"/>
  <c r="CD56" i="12" s="1"/>
  <c r="CD50" i="12"/>
  <c r="CD43" i="12"/>
  <c r="CD41" i="12" s="1"/>
  <c r="CD33" i="12"/>
  <c r="CD25" i="12"/>
  <c r="BT106" i="12"/>
  <c r="BJ106" i="12"/>
  <c r="AZ106" i="12"/>
  <c r="BT101" i="12"/>
  <c r="BJ101" i="12"/>
  <c r="AZ101" i="12"/>
  <c r="FZ95" i="12"/>
  <c r="BT95" i="12"/>
  <c r="BJ95" i="12"/>
  <c r="AZ95" i="12"/>
  <c r="FZ87" i="12"/>
  <c r="BT87" i="12"/>
  <c r="BJ87" i="12"/>
  <c r="AZ87" i="12"/>
  <c r="BT68" i="12"/>
  <c r="BJ68" i="12"/>
  <c r="AZ68" i="12"/>
  <c r="BT64" i="12"/>
  <c r="BJ64" i="12"/>
  <c r="AZ64" i="12"/>
  <c r="BT58" i="12"/>
  <c r="BT56" i="12" s="1"/>
  <c r="BJ58" i="12"/>
  <c r="BJ56" i="12" s="1"/>
  <c r="AZ58" i="12"/>
  <c r="AZ56" i="12" s="1"/>
  <c r="BT50" i="12"/>
  <c r="BJ50" i="12"/>
  <c r="AZ50" i="12"/>
  <c r="BT43" i="12"/>
  <c r="BT41" i="12" s="1"/>
  <c r="BJ43" i="12"/>
  <c r="BJ41" i="12" s="1"/>
  <c r="AZ43" i="12"/>
  <c r="AZ41" i="12" s="1"/>
  <c r="BT33" i="12"/>
  <c r="BJ33" i="12"/>
  <c r="AZ33" i="12"/>
  <c r="BT25" i="12"/>
  <c r="BJ25" i="12"/>
  <c r="AZ25" i="12"/>
  <c r="CD17" i="8"/>
  <c r="CD15" i="8" s="1"/>
  <c r="BT17" i="8"/>
  <c r="BT15" i="8" s="1"/>
  <c r="BJ17" i="8"/>
  <c r="BJ15" i="8" s="1"/>
  <c r="AZ17" i="8"/>
  <c r="AZ15" i="8" s="1"/>
  <c r="BT124" i="8"/>
  <c r="BJ124" i="8"/>
  <c r="AZ124" i="8"/>
  <c r="BT119" i="8"/>
  <c r="BJ119" i="8"/>
  <c r="AZ119" i="8"/>
  <c r="CD113" i="8"/>
  <c r="BT113" i="8"/>
  <c r="BJ113" i="8"/>
  <c r="AZ113" i="8"/>
  <c r="CD105" i="8"/>
  <c r="BT105" i="8"/>
  <c r="BJ105" i="8"/>
  <c r="AZ105" i="8"/>
  <c r="CD92" i="8"/>
  <c r="BT92" i="8"/>
  <c r="BT88" i="8" s="1"/>
  <c r="BJ92" i="8"/>
  <c r="BJ88" i="8" s="1"/>
  <c r="AZ92" i="8"/>
  <c r="CD88" i="8" s="1"/>
  <c r="BT80" i="8"/>
  <c r="BJ80" i="8"/>
  <c r="AZ80" i="8"/>
  <c r="BT76" i="8"/>
  <c r="BJ76" i="8"/>
  <c r="AZ76" i="8"/>
  <c r="BT70" i="8"/>
  <c r="BT66" i="8" s="1"/>
  <c r="BJ70" i="8"/>
  <c r="BJ66" i="8" s="1"/>
  <c r="AZ70" i="8"/>
  <c r="AZ66" i="8" s="1"/>
  <c r="BT60" i="8"/>
  <c r="BJ60" i="8"/>
  <c r="AZ60" i="8"/>
  <c r="BT53" i="8"/>
  <c r="BT51" i="8" s="1"/>
  <c r="BJ53" i="8"/>
  <c r="BJ51" i="8" s="1"/>
  <c r="AZ53" i="8"/>
  <c r="AZ51" i="8" s="1"/>
  <c r="BT46" i="8"/>
  <c r="BJ46" i="8"/>
  <c r="AZ46" i="8"/>
  <c r="BT40" i="8"/>
  <c r="BJ40" i="8"/>
  <c r="AZ40" i="8"/>
  <c r="BT32" i="8"/>
  <c r="BJ32" i="8"/>
  <c r="AZ32" i="8"/>
  <c r="BT27" i="8"/>
  <c r="BJ27" i="8"/>
  <c r="AZ27" i="8"/>
  <c r="CH151" i="6"/>
  <c r="BN151" i="6"/>
  <c r="BX151" i="6"/>
  <c r="BD151" i="6"/>
  <c r="F16" i="15" l="1"/>
  <c r="AZ15" i="14"/>
  <c r="BT105" i="14"/>
  <c r="BT100" i="14" s="1"/>
  <c r="CN75" i="12"/>
  <c r="CN70" i="12" s="1"/>
  <c r="FZ40" i="12"/>
  <c r="CX40" i="12"/>
  <c r="BT43" i="14"/>
  <c r="BT15" i="14"/>
  <c r="CD23" i="12"/>
  <c r="BJ23" i="12"/>
  <c r="BT23" i="12"/>
  <c r="CD75" i="12"/>
  <c r="CD70" i="12" s="1"/>
  <c r="FZ23" i="12"/>
  <c r="CX23" i="12"/>
  <c r="BT40" i="12"/>
  <c r="CN23" i="12"/>
  <c r="AZ23" i="12"/>
  <c r="CN40" i="12"/>
  <c r="CD40" i="12"/>
  <c r="BJ75" i="12"/>
  <c r="BJ70" i="12" s="1"/>
  <c r="FZ75" i="12"/>
  <c r="FZ70" i="12" s="1"/>
  <c r="FZ22" i="12" s="1"/>
  <c r="BT75" i="12"/>
  <c r="BT70" i="12" s="1"/>
  <c r="F20" i="15"/>
  <c r="CD15" i="14"/>
  <c r="BJ68" i="14"/>
  <c r="BT68" i="14"/>
  <c r="AZ105" i="14"/>
  <c r="AZ100" i="14" s="1"/>
  <c r="BJ87" i="8"/>
  <c r="BJ82" i="8" s="1"/>
  <c r="BT87" i="8"/>
  <c r="BT82" i="8" s="1"/>
  <c r="AZ40" i="12"/>
  <c r="BD102" i="6" s="1"/>
  <c r="BJ105" i="14"/>
  <c r="BJ100" i="14" s="1"/>
  <c r="CX75" i="12"/>
  <c r="CX70" i="12" s="1"/>
  <c r="AZ68" i="14"/>
  <c r="CD106" i="14"/>
  <c r="CD105" i="14" s="1"/>
  <c r="CD100" i="14" s="1"/>
  <c r="CD42" i="14" s="1"/>
  <c r="BJ15" i="14"/>
  <c r="BJ43" i="14"/>
  <c r="AZ43" i="14"/>
  <c r="BJ40" i="12"/>
  <c r="AZ75" i="12"/>
  <c r="AZ70" i="12" s="1"/>
  <c r="BJ50" i="8"/>
  <c r="AZ88" i="8"/>
  <c r="AZ87" i="8" s="1"/>
  <c r="AZ82" i="8" s="1"/>
  <c r="AZ25" i="8"/>
  <c r="BJ25" i="8"/>
  <c r="AZ50" i="8"/>
  <c r="BT50" i="8"/>
  <c r="CD87" i="8"/>
  <c r="CD82" i="8" s="1"/>
  <c r="CD24" i="8" s="1"/>
  <c r="BT25" i="8"/>
  <c r="CH143" i="6"/>
  <c r="BN143" i="6"/>
  <c r="BX143" i="6"/>
  <c r="BD143" i="6"/>
  <c r="CH130" i="6"/>
  <c r="BN130" i="6"/>
  <c r="BN126" i="6" s="1"/>
  <c r="BX130" i="6"/>
  <c r="BX126" i="6" s="1"/>
  <c r="BD130" i="6"/>
  <c r="CH126" i="6" s="1"/>
  <c r="BJ24" i="8" l="1"/>
  <c r="BT42" i="14"/>
  <c r="CN22" i="12"/>
  <c r="AZ22" i="12"/>
  <c r="CX22" i="12"/>
  <c r="BJ42" i="14"/>
  <c r="BJ14" i="14" s="1"/>
  <c r="AZ42" i="14"/>
  <c r="CD14" i="14" s="1"/>
  <c r="BD126" i="6"/>
  <c r="BD125" i="6" s="1"/>
  <c r="BD120" i="6" s="1"/>
  <c r="BT14" i="14"/>
  <c r="CD22" i="12"/>
  <c r="BT22" i="12"/>
  <c r="BJ22" i="12"/>
  <c r="CH125" i="6"/>
  <c r="CH120" i="6" s="1"/>
  <c r="CH62" i="6" s="1"/>
  <c r="BT24" i="8"/>
  <c r="BN125" i="6"/>
  <c r="BN120" i="6" s="1"/>
  <c r="BX125" i="6"/>
  <c r="BX120" i="6" s="1"/>
  <c r="AZ24" i="8"/>
  <c r="BN162" i="6"/>
  <c r="BX162" i="6"/>
  <c r="BD162" i="6"/>
  <c r="BN157" i="6"/>
  <c r="BX157" i="6"/>
  <c r="BD157" i="6"/>
  <c r="BN118" i="6"/>
  <c r="BX118" i="6"/>
  <c r="BD118" i="6"/>
  <c r="BN114" i="6"/>
  <c r="BX114" i="6"/>
  <c r="BD114" i="6"/>
  <c r="BN108" i="6"/>
  <c r="BN104" i="6" s="1"/>
  <c r="BX108" i="6"/>
  <c r="BX104" i="6" s="1"/>
  <c r="BD108" i="6"/>
  <c r="BD104" i="6" s="1"/>
  <c r="BN98" i="6"/>
  <c r="BX98" i="6"/>
  <c r="BD98" i="6"/>
  <c r="BN91" i="6"/>
  <c r="BN89" i="6" s="1"/>
  <c r="BN88" i="6" s="1"/>
  <c r="BX91" i="6"/>
  <c r="BX89" i="6" s="1"/>
  <c r="BD91" i="6"/>
  <c r="BN78" i="6"/>
  <c r="BX78" i="6"/>
  <c r="BD78" i="6"/>
  <c r="BN70" i="6"/>
  <c r="BX70" i="6"/>
  <c r="BD70" i="6"/>
  <c r="BN65" i="6"/>
  <c r="BX65" i="6"/>
  <c r="BD65" i="6"/>
  <c r="BN58" i="6"/>
  <c r="BX58" i="6"/>
  <c r="BD58" i="6"/>
  <c r="CJ25" i="7"/>
  <c r="CJ20" i="7"/>
  <c r="CJ15" i="7"/>
  <c r="BD89" i="6"/>
  <c r="BX84" i="6"/>
  <c r="BN84" i="6"/>
  <c r="BD84" i="6"/>
  <c r="CH54" i="6"/>
  <c r="BX54" i="6"/>
  <c r="BN54" i="6"/>
  <c r="BD54" i="6"/>
  <c r="CH50" i="6"/>
  <c r="BX50" i="6"/>
  <c r="BN50" i="6"/>
  <c r="BD50" i="6"/>
  <c r="CH47" i="6"/>
  <c r="BX47" i="6"/>
  <c r="BN47" i="6"/>
  <c r="BD47" i="6"/>
  <c r="CH44" i="6"/>
  <c r="BX44" i="6"/>
  <c r="BN44" i="6"/>
  <c r="BD44" i="6"/>
  <c r="CH40" i="6"/>
  <c r="BX40" i="6"/>
  <c r="BN40" i="6"/>
  <c r="BD40" i="6"/>
  <c r="CH36" i="6"/>
  <c r="BX36" i="6"/>
  <c r="BN36" i="6"/>
  <c r="BD36" i="6"/>
  <c r="BX35" i="6" l="1"/>
  <c r="BN35" i="6"/>
  <c r="BD35" i="6"/>
  <c r="AZ14" i="14"/>
  <c r="BX88" i="6"/>
  <c r="BX62" i="6" s="1"/>
  <c r="CJ14" i="7"/>
  <c r="BD63" i="6"/>
  <c r="BN63" i="6"/>
  <c r="BX63" i="6"/>
  <c r="BD88" i="6"/>
  <c r="BD62" i="6" s="1"/>
  <c r="BN62" i="6"/>
  <c r="CH35" i="6"/>
  <c r="BN34" i="6" l="1"/>
  <c r="BX34" i="6"/>
  <c r="BD34" i="6"/>
  <c r="CH34" i="6"/>
</calcChain>
</file>

<file path=xl/comments1.xml><?xml version="1.0" encoding="utf-8"?>
<comments xmlns="http://schemas.openxmlformats.org/spreadsheetml/2006/main">
  <authors>
    <author>Buh</author>
  </authors>
  <commentList>
    <comment ref="BJ10" authorId="0" shapeId="0">
      <text>
        <r>
          <rPr>
            <b/>
            <sz val="8"/>
            <color indexed="81"/>
            <rFont val="Tahoma"/>
            <family val="2"/>
            <charset val="204"/>
          </rPr>
          <t>Buh:</t>
        </r>
        <r>
          <rPr>
            <sz val="8"/>
            <color indexed="81"/>
            <rFont val="Tahoma"/>
            <family val="2"/>
            <charset val="204"/>
          </rPr>
          <t xml:space="preserve">
найм жилья</t>
        </r>
      </text>
    </comment>
    <comment ref="BT10" authorId="0" shapeId="0">
      <text>
        <r>
          <rPr>
            <b/>
            <sz val="8"/>
            <color indexed="81"/>
            <rFont val="Tahoma"/>
            <family val="2"/>
            <charset val="204"/>
          </rPr>
          <t>Buh:</t>
        </r>
        <r>
          <rPr>
            <sz val="8"/>
            <color indexed="81"/>
            <rFont val="Tahoma"/>
            <family val="2"/>
            <charset val="204"/>
          </rPr>
          <t xml:space="preserve">
Малыванов</t>
        </r>
      </text>
    </comment>
    <comment ref="CD10" authorId="0" shapeId="0">
      <text>
        <r>
          <rPr>
            <b/>
            <sz val="8"/>
            <color indexed="81"/>
            <rFont val="Tahoma"/>
            <family val="2"/>
            <charset val="204"/>
          </rPr>
          <t>Buh:</t>
        </r>
        <r>
          <rPr>
            <sz val="8"/>
            <color indexed="81"/>
            <rFont val="Tahoma"/>
            <family val="2"/>
            <charset val="204"/>
          </rPr>
          <t xml:space="preserve">
горные лыжи</t>
        </r>
      </text>
    </comment>
    <comment ref="CN10" authorId="0" shapeId="0">
      <text>
        <r>
          <rPr>
            <b/>
            <sz val="8"/>
            <color indexed="81"/>
            <rFont val="Tahoma"/>
            <family val="2"/>
            <charset val="204"/>
          </rPr>
          <t>Buh:</t>
        </r>
        <r>
          <rPr>
            <sz val="8"/>
            <color indexed="81"/>
            <rFont val="Tahoma"/>
            <family val="2"/>
            <charset val="204"/>
          </rPr>
          <t xml:space="preserve">
каратэ</t>
        </r>
      </text>
    </comment>
    <comment ref="CX10" authorId="0" shapeId="0">
      <text>
        <r>
          <rPr>
            <b/>
            <sz val="8"/>
            <color indexed="81"/>
            <rFont val="Tahoma"/>
            <family val="2"/>
            <charset val="204"/>
          </rPr>
          <t>Buh:</t>
        </r>
        <r>
          <rPr>
            <sz val="8"/>
            <color indexed="81"/>
            <rFont val="Tahoma"/>
            <family val="2"/>
            <charset val="204"/>
          </rPr>
          <t xml:space="preserve">
дзюдо</t>
        </r>
      </text>
    </comment>
    <comment ref="DH10" authorId="0" shapeId="0">
      <text>
        <r>
          <rPr>
            <b/>
            <sz val="8"/>
            <color indexed="81"/>
            <rFont val="Tahoma"/>
            <family val="2"/>
            <charset val="204"/>
          </rPr>
          <t>Buh:</t>
        </r>
        <r>
          <rPr>
            <sz val="8"/>
            <color indexed="81"/>
            <rFont val="Tahoma"/>
            <family val="2"/>
            <charset val="204"/>
          </rPr>
          <t xml:space="preserve">
бокс</t>
        </r>
      </text>
    </comment>
    <comment ref="DR10" authorId="0" shapeId="0">
      <text>
        <r>
          <rPr>
            <b/>
            <sz val="8"/>
            <color indexed="81"/>
            <rFont val="Tahoma"/>
            <family val="2"/>
            <charset val="204"/>
          </rPr>
          <t>Buh:</t>
        </r>
        <r>
          <rPr>
            <sz val="8"/>
            <color indexed="81"/>
            <rFont val="Tahoma"/>
            <family val="2"/>
            <charset val="204"/>
          </rPr>
          <t xml:space="preserve">
тяжелая атлетика</t>
        </r>
      </text>
    </comment>
    <comment ref="EB10" authorId="0" shapeId="0">
      <text>
        <r>
          <rPr>
            <b/>
            <sz val="8"/>
            <color indexed="81"/>
            <rFont val="Tahoma"/>
            <family val="2"/>
            <charset val="204"/>
          </rPr>
          <t>Buh:</t>
        </r>
        <r>
          <rPr>
            <sz val="8"/>
            <color indexed="81"/>
            <rFont val="Tahoma"/>
            <family val="2"/>
            <charset val="204"/>
          </rPr>
          <t xml:space="preserve">
Всероссийские СМ</t>
        </r>
      </text>
    </comment>
    <comment ref="EL10" authorId="0" shapeId="0">
      <text>
        <r>
          <rPr>
            <b/>
            <sz val="8"/>
            <color indexed="81"/>
            <rFont val="Tahoma"/>
            <family val="2"/>
            <charset val="204"/>
          </rPr>
          <t>Buh:</t>
        </r>
        <r>
          <rPr>
            <sz val="8"/>
            <color indexed="81"/>
            <rFont val="Tahoma"/>
            <family val="2"/>
            <charset val="204"/>
          </rPr>
          <t xml:space="preserve">
греко-римская</t>
        </r>
      </text>
    </comment>
    <comment ref="EV10" authorId="0" shapeId="0">
      <text>
        <r>
          <rPr>
            <b/>
            <sz val="8"/>
            <color indexed="81"/>
            <rFont val="Tahoma"/>
            <family val="2"/>
            <charset val="204"/>
          </rPr>
          <t>Buh:</t>
        </r>
        <r>
          <rPr>
            <sz val="8"/>
            <color indexed="81"/>
            <rFont val="Tahoma"/>
            <family val="2"/>
            <charset val="204"/>
          </rPr>
          <t xml:space="preserve">
Лыжня России</t>
        </r>
      </text>
    </comment>
    <comment ref="FF10" authorId="0" shapeId="0">
      <text>
        <r>
          <rPr>
            <b/>
            <sz val="8"/>
            <color indexed="81"/>
            <rFont val="Tahoma"/>
            <family val="2"/>
            <charset val="204"/>
          </rPr>
          <t>Buh:</t>
        </r>
        <r>
          <rPr>
            <sz val="8"/>
            <color indexed="81"/>
            <rFont val="Tahoma"/>
            <family val="2"/>
            <charset val="204"/>
          </rPr>
          <t xml:space="preserve">
Международный хоккей</t>
        </r>
      </text>
    </comment>
    <comment ref="FP10" authorId="0" shapeId="0">
      <text>
        <r>
          <rPr>
            <b/>
            <sz val="8"/>
            <color indexed="81"/>
            <rFont val="Tahoma"/>
            <family val="2"/>
            <charset val="204"/>
          </rPr>
          <t>Buh:</t>
        </r>
        <r>
          <rPr>
            <sz val="8"/>
            <color indexed="81"/>
            <rFont val="Tahoma"/>
            <family val="2"/>
            <charset val="204"/>
          </rPr>
          <t xml:space="preserve">
ЧиП Чукотки по СМ</t>
        </r>
      </text>
    </comment>
    <comment ref="FZ10" authorId="0" shapeId="0">
      <text>
        <r>
          <rPr>
            <b/>
            <sz val="8"/>
            <color indexed="81"/>
            <rFont val="Tahoma"/>
            <family val="2"/>
            <charset val="204"/>
          </rPr>
          <t>Buh:</t>
        </r>
        <r>
          <rPr>
            <sz val="8"/>
            <color indexed="81"/>
            <rFont val="Tahoma"/>
            <family val="2"/>
            <charset val="204"/>
          </rPr>
          <t xml:space="preserve">
ЧиП России по СМ</t>
        </r>
      </text>
    </comment>
    <comment ref="GJ10" authorId="0" shapeId="0">
      <text>
        <r>
          <rPr>
            <b/>
            <sz val="8"/>
            <color indexed="81"/>
            <rFont val="Tahoma"/>
            <family val="2"/>
            <charset val="204"/>
          </rPr>
          <t>Buh:</t>
        </r>
        <r>
          <rPr>
            <sz val="8"/>
            <color indexed="81"/>
            <rFont val="Tahoma"/>
            <family val="2"/>
            <charset val="204"/>
          </rPr>
          <t xml:space="preserve">
Лагерь Крым и лагерь хоккей</t>
        </r>
      </text>
    </comment>
    <comment ref="GT10" authorId="0" shapeId="0">
      <text>
        <r>
          <rPr>
            <b/>
            <sz val="8"/>
            <color indexed="81"/>
            <rFont val="Tahoma"/>
            <family val="2"/>
            <charset val="204"/>
          </rPr>
          <t>Buh:</t>
        </r>
        <r>
          <rPr>
            <sz val="8"/>
            <color indexed="81"/>
            <rFont val="Tahoma"/>
            <family val="2"/>
            <charset val="204"/>
          </rPr>
          <t xml:space="preserve">
Спартакиада</t>
        </r>
      </text>
    </comment>
    <comment ref="HD10" authorId="0" shapeId="0">
      <text>
        <r>
          <rPr>
            <b/>
            <sz val="8"/>
            <color indexed="81"/>
            <rFont val="Tahoma"/>
            <family val="2"/>
            <charset val="204"/>
          </rPr>
          <t>Buh:</t>
        </r>
        <r>
          <rPr>
            <sz val="8"/>
            <color indexed="81"/>
            <rFont val="Tahoma"/>
            <family val="2"/>
            <charset val="204"/>
          </rPr>
          <t xml:space="preserve">
обеспечение условий</t>
        </r>
      </text>
    </comment>
    <comment ref="HN10" authorId="0" shapeId="0">
      <text>
        <r>
          <rPr>
            <b/>
            <sz val="8"/>
            <color indexed="81"/>
            <rFont val="Tahoma"/>
            <family val="2"/>
            <charset val="204"/>
          </rPr>
          <t>Buh:</t>
        </r>
        <r>
          <rPr>
            <sz val="8"/>
            <color indexed="81"/>
            <rFont val="Tahoma"/>
            <family val="2"/>
            <charset val="204"/>
          </rPr>
          <t xml:space="preserve">
хоккей выезд и окружные
</t>
        </r>
      </text>
    </comment>
    <comment ref="HX10" authorId="0" shapeId="0">
      <text>
        <r>
          <rPr>
            <b/>
            <sz val="8"/>
            <color indexed="81"/>
            <rFont val="Tahoma"/>
            <family val="2"/>
            <charset val="204"/>
          </rPr>
          <t>Buh:</t>
        </r>
        <r>
          <rPr>
            <sz val="8"/>
            <color indexed="81"/>
            <rFont val="Tahoma"/>
            <family val="2"/>
            <charset val="204"/>
          </rPr>
          <t xml:space="preserve">
Корфест</t>
        </r>
      </text>
    </comment>
    <comment ref="IH10" authorId="0" shapeId="0">
      <text>
        <r>
          <rPr>
            <b/>
            <sz val="8"/>
            <color indexed="81"/>
            <rFont val="Tahoma"/>
            <family val="2"/>
            <charset val="204"/>
          </rPr>
          <t>Buh:</t>
        </r>
        <r>
          <rPr>
            <sz val="8"/>
            <color indexed="81"/>
            <rFont val="Tahoma"/>
            <family val="2"/>
            <charset val="204"/>
          </rPr>
          <t xml:space="preserve">
Ультра Тревел</t>
        </r>
      </text>
    </comment>
    <comment ref="IR10" authorId="0" shapeId="0">
      <text>
        <r>
          <rPr>
            <b/>
            <sz val="8"/>
            <color indexed="81"/>
            <rFont val="Tahoma"/>
            <family val="2"/>
            <charset val="204"/>
          </rPr>
          <t>Buh:</t>
        </r>
        <r>
          <rPr>
            <sz val="8"/>
            <color indexed="81"/>
            <rFont val="Tahoma"/>
            <family val="2"/>
            <charset val="204"/>
          </rPr>
          <t xml:space="preserve">
бокс Уракова</t>
        </r>
      </text>
    </comment>
    <comment ref="JB10" authorId="0" shapeId="0">
      <text>
        <r>
          <rPr>
            <b/>
            <sz val="8"/>
            <color indexed="81"/>
            <rFont val="Tahoma"/>
            <family val="2"/>
            <charset val="204"/>
          </rPr>
          <t>Buh:</t>
        </r>
        <r>
          <rPr>
            <sz val="8"/>
            <color indexed="81"/>
            <rFont val="Tahoma"/>
            <family val="2"/>
            <charset val="204"/>
          </rPr>
          <t xml:space="preserve">
Берингия</t>
        </r>
      </text>
    </comment>
    <comment ref="JL10" authorId="0" shapeId="0">
      <text>
        <r>
          <rPr>
            <b/>
            <sz val="8"/>
            <color indexed="81"/>
            <rFont val="Tahoma"/>
            <family val="2"/>
            <charset val="204"/>
          </rPr>
          <t>Buh:</t>
        </r>
        <r>
          <rPr>
            <sz val="8"/>
            <color indexed="81"/>
            <rFont val="Tahoma"/>
            <family val="2"/>
            <charset val="204"/>
          </rPr>
          <t xml:space="preserve">
Баскетбол</t>
        </r>
      </text>
    </comment>
    <comment ref="JV10" authorId="0" shapeId="0">
      <text>
        <r>
          <rPr>
            <b/>
            <sz val="8"/>
            <color indexed="81"/>
            <rFont val="Tahoma"/>
            <family val="2"/>
            <charset val="204"/>
          </rPr>
          <t>Buh:</t>
        </r>
        <r>
          <rPr>
            <sz val="8"/>
            <color indexed="81"/>
            <rFont val="Tahoma"/>
            <family val="2"/>
            <charset val="204"/>
          </rPr>
          <t xml:space="preserve">
мини-футбол</t>
        </r>
      </text>
    </comment>
    <comment ref="KF10" authorId="0" shapeId="0">
      <text>
        <r>
          <rPr>
            <b/>
            <sz val="8"/>
            <color indexed="81"/>
            <rFont val="Tahoma"/>
            <family val="2"/>
            <charset val="204"/>
          </rPr>
          <t>Buh:</t>
        </r>
        <r>
          <rPr>
            <sz val="8"/>
            <color indexed="81"/>
            <rFont val="Tahoma"/>
            <family val="2"/>
            <charset val="204"/>
          </rPr>
          <t xml:space="preserve">
Надежда</t>
        </r>
      </text>
    </comment>
    <comment ref="KP10" authorId="0" shapeId="0">
      <text>
        <r>
          <rPr>
            <b/>
            <sz val="8"/>
            <color indexed="81"/>
            <rFont val="Tahoma"/>
            <family val="2"/>
            <charset val="204"/>
          </rPr>
          <t>Buh:</t>
        </r>
        <r>
          <rPr>
            <sz val="8"/>
            <color indexed="81"/>
            <rFont val="Tahoma"/>
            <family val="2"/>
            <charset val="204"/>
          </rPr>
          <t xml:space="preserve">
фестиваль по нацвидам СМ</t>
        </r>
      </text>
    </comment>
    <comment ref="KZ10" authorId="0" shapeId="0">
      <text>
        <r>
          <rPr>
            <b/>
            <sz val="8"/>
            <color indexed="81"/>
            <rFont val="Tahoma"/>
            <family val="2"/>
            <charset val="204"/>
          </rPr>
          <t>Buh:</t>
        </r>
        <r>
          <rPr>
            <sz val="8"/>
            <color indexed="81"/>
            <rFont val="Tahoma"/>
            <family val="2"/>
            <charset val="204"/>
          </rPr>
          <t xml:space="preserve">
ГТО</t>
        </r>
      </text>
    </comment>
    <comment ref="LJ10" authorId="0" shapeId="0">
      <text>
        <r>
          <rPr>
            <b/>
            <sz val="8"/>
            <color indexed="81"/>
            <rFont val="Tahoma"/>
            <family val="2"/>
            <charset val="204"/>
          </rPr>
          <t>Buh:</t>
        </r>
        <r>
          <rPr>
            <sz val="8"/>
            <color indexed="81"/>
            <rFont val="Tahoma"/>
            <family val="2"/>
            <charset val="204"/>
          </rPr>
          <t xml:space="preserve">
проезд в отпуск</t>
        </r>
      </text>
    </comment>
    <comment ref="LT10" authorId="0" shapeId="0">
      <text>
        <r>
          <rPr>
            <b/>
            <sz val="8"/>
            <color indexed="81"/>
            <rFont val="Tahoma"/>
            <family val="2"/>
            <charset val="204"/>
          </rPr>
          <t>Buh:</t>
        </r>
        <r>
          <rPr>
            <sz val="8"/>
            <color indexed="81"/>
            <rFont val="Tahoma"/>
            <family val="2"/>
            <charset val="204"/>
          </rPr>
          <t xml:space="preserve">
сельское поселение</t>
        </r>
      </text>
    </comment>
  </commentList>
</comments>
</file>

<file path=xl/sharedStrings.xml><?xml version="1.0" encoding="utf-8"?>
<sst xmlns="http://schemas.openxmlformats.org/spreadsheetml/2006/main" count="6470" uniqueCount="812">
  <si>
    <t>КОДЫ</t>
  </si>
  <si>
    <t>383</t>
  </si>
  <si>
    <t>по Сводному реестру</t>
  </si>
  <si>
    <t>Дата</t>
  </si>
  <si>
    <t>от «</t>
  </si>
  <si>
    <t>»</t>
  </si>
  <si>
    <t xml:space="preserve"> г.</t>
  </si>
  <si>
    <t>Единица измерения: руб.</t>
  </si>
  <si>
    <t>Код</t>
  </si>
  <si>
    <t>«</t>
  </si>
  <si>
    <t>(подпись)</t>
  </si>
  <si>
    <t>(расшифровка подписи)</t>
  </si>
  <si>
    <t>(должность)</t>
  </si>
  <si>
    <t>по ОКЕИ</t>
  </si>
  <si>
    <t>Российской</t>
  </si>
  <si>
    <t>и 20</t>
  </si>
  <si>
    <t>Орган, осуществляющий</t>
  </si>
  <si>
    <t>функции и полномочия учредителя</t>
  </si>
  <si>
    <t>глава по БК</t>
  </si>
  <si>
    <t>ИНН</t>
  </si>
  <si>
    <t>КПП</t>
  </si>
  <si>
    <t>Учреждение</t>
  </si>
  <si>
    <t>Раздел 1. Поступления и выплаты</t>
  </si>
  <si>
    <t>строки</t>
  </si>
  <si>
    <t>Аналити-</t>
  </si>
  <si>
    <t>ческий</t>
  </si>
  <si>
    <t>Код по</t>
  </si>
  <si>
    <t>бюджетной</t>
  </si>
  <si>
    <t>класси-</t>
  </si>
  <si>
    <t>фикации</t>
  </si>
  <si>
    <t>Сумма</t>
  </si>
  <si>
    <t>текущий</t>
  </si>
  <si>
    <t>финан-</t>
  </si>
  <si>
    <t>совый</t>
  </si>
  <si>
    <t>год</t>
  </si>
  <si>
    <t>первый</t>
  </si>
  <si>
    <t>планового</t>
  </si>
  <si>
    <t>периода</t>
  </si>
  <si>
    <t>второй</t>
  </si>
  <si>
    <t>за пре-</t>
  </si>
  <si>
    <t>делами</t>
  </si>
  <si>
    <t>Наименование показателя</t>
  </si>
  <si>
    <t>Утверждаю</t>
  </si>
  <si>
    <t>(наименование должности уполномоченного лица)</t>
  </si>
  <si>
    <t>Доходы, всего:</t>
  </si>
  <si>
    <t>в том числе:</t>
  </si>
  <si>
    <t>доходы от собственности, всего</t>
  </si>
  <si>
    <t>0001</t>
  </si>
  <si>
    <t>0002</t>
  </si>
  <si>
    <t>1000</t>
  </si>
  <si>
    <t>1100</t>
  </si>
  <si>
    <t>120</t>
  </si>
  <si>
    <t>х</t>
  </si>
  <si>
    <t>1110</t>
  </si>
  <si>
    <t>130</t>
  </si>
  <si>
    <t>доходы от оказания услуг, работ, компенсации затрат учреждений, всего</t>
  </si>
  <si>
    <t>1210</t>
  </si>
  <si>
    <t>доходы от штрафов, пеней, иных сумм принудительного изъятия, всего</t>
  </si>
  <si>
    <t>1300</t>
  </si>
  <si>
    <t>140</t>
  </si>
  <si>
    <t>1310</t>
  </si>
  <si>
    <t>безвозмездные денежные поступления, всего</t>
  </si>
  <si>
    <t>1400</t>
  </si>
  <si>
    <t>150</t>
  </si>
  <si>
    <t>прочие доходы, всего</t>
  </si>
  <si>
    <t>1500</t>
  </si>
  <si>
    <t>180</t>
  </si>
  <si>
    <t>целевые субсидии</t>
  </si>
  <si>
    <t>1510</t>
  </si>
  <si>
    <t>доходы от операций с активами, всего</t>
  </si>
  <si>
    <t>1900</t>
  </si>
  <si>
    <t>1980</t>
  </si>
  <si>
    <t>из них:</t>
  </si>
  <si>
    <t>1981</t>
  </si>
  <si>
    <t>510</t>
  </si>
  <si>
    <t>Расходы, всего:</t>
  </si>
  <si>
    <t>2000</t>
  </si>
  <si>
    <t>на выплаты персоналу, всего</t>
  </si>
  <si>
    <t>2100</t>
  </si>
  <si>
    <t>2110</t>
  </si>
  <si>
    <t>111</t>
  </si>
  <si>
    <t>2120</t>
  </si>
  <si>
    <t>2130</t>
  </si>
  <si>
    <t>2140</t>
  </si>
  <si>
    <t>112</t>
  </si>
  <si>
    <t>113</t>
  </si>
  <si>
    <t>119</t>
  </si>
  <si>
    <t>2200</t>
  </si>
  <si>
    <t>300</t>
  </si>
  <si>
    <t>социальные и иные выплаты населению, всего</t>
  </si>
  <si>
    <t>2210</t>
  </si>
  <si>
    <t>320</t>
  </si>
  <si>
    <t>321</t>
  </si>
  <si>
    <t>2220</t>
  </si>
  <si>
    <t>2230</t>
  </si>
  <si>
    <t>2240</t>
  </si>
  <si>
    <t>350</t>
  </si>
  <si>
    <t>360</t>
  </si>
  <si>
    <t>340</t>
  </si>
  <si>
    <t>2300</t>
  </si>
  <si>
    <t>850</t>
  </si>
  <si>
    <t>2310</t>
  </si>
  <si>
    <t>851</t>
  </si>
  <si>
    <t>2320</t>
  </si>
  <si>
    <t>852</t>
  </si>
  <si>
    <t>853</t>
  </si>
  <si>
    <t>2330</t>
  </si>
  <si>
    <t>уплата налогов, сборов и иных платежей, всего</t>
  </si>
  <si>
    <t>2400</t>
  </si>
  <si>
    <t>2410</t>
  </si>
  <si>
    <t>810</t>
  </si>
  <si>
    <t>862</t>
  </si>
  <si>
    <t>2420</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</si>
  <si>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</si>
  <si>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</si>
  <si>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</si>
  <si>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2500</t>
  </si>
  <si>
    <t>831</t>
  </si>
  <si>
    <t>прочие выплаты (кроме выплат на закупку товаров, работ, услуг)</t>
  </si>
  <si>
    <t>2600</t>
  </si>
  <si>
    <t>2610</t>
  </si>
  <si>
    <t>241</t>
  </si>
  <si>
    <t>26200</t>
  </si>
  <si>
    <t>242</t>
  </si>
  <si>
    <t>2620</t>
  </si>
  <si>
    <t>2630</t>
  </si>
  <si>
    <t>243</t>
  </si>
  <si>
    <t>закупку научно-исследовательских и опытно-конструкторских работ</t>
  </si>
  <si>
    <t>2640</t>
  </si>
  <si>
    <t>244</t>
  </si>
  <si>
    <t>прочую закупку товаров, работ и услуг, всего</t>
  </si>
  <si>
    <t>2650</t>
  </si>
  <si>
    <t>400</t>
  </si>
  <si>
    <t>3000</t>
  </si>
  <si>
    <t>100</t>
  </si>
  <si>
    <t>3010</t>
  </si>
  <si>
    <t>3020</t>
  </si>
  <si>
    <t>3030</t>
  </si>
  <si>
    <t>4000</t>
  </si>
  <si>
    <t>4010</t>
  </si>
  <si>
    <t>610</t>
  </si>
  <si>
    <t>возврат в бюджет средств субсидии</t>
  </si>
  <si>
    <t>№</t>
  </si>
  <si>
    <t>п/п</t>
  </si>
  <si>
    <t>строк</t>
  </si>
  <si>
    <t>26000</t>
  </si>
  <si>
    <t>Год</t>
  </si>
  <si>
    <t>начала</t>
  </si>
  <si>
    <t>закупки</t>
  </si>
  <si>
    <t>(текущий</t>
  </si>
  <si>
    <t>финансовый</t>
  </si>
  <si>
    <t>(первый год</t>
  </si>
  <si>
    <t>год)</t>
  </si>
  <si>
    <t>периода)</t>
  </si>
  <si>
    <t>(второй год</t>
  </si>
  <si>
    <t>1</t>
  </si>
  <si>
    <t>1.2.</t>
  </si>
  <si>
    <t>1.1.</t>
  </si>
  <si>
    <t>26100</t>
  </si>
  <si>
    <t>1.3.</t>
  </si>
  <si>
    <t>1.4.</t>
  </si>
  <si>
    <t>26300</t>
  </si>
  <si>
    <t>26400</t>
  </si>
  <si>
    <t>1.4.1.</t>
  </si>
  <si>
    <t>26410</t>
  </si>
  <si>
    <t>1.4.1.1.</t>
  </si>
  <si>
    <t>26411</t>
  </si>
  <si>
    <t>1.4.1.2.</t>
  </si>
  <si>
    <t>26412</t>
  </si>
  <si>
    <t>в соответствии с Федеральным законом № 44-ФЗ</t>
  </si>
  <si>
    <t>1.4.2.</t>
  </si>
  <si>
    <t>26420</t>
  </si>
  <si>
    <t>1.4.2.1.</t>
  </si>
  <si>
    <t>1.4.2.2.</t>
  </si>
  <si>
    <t>26421</t>
  </si>
  <si>
    <t>26422</t>
  </si>
  <si>
    <t>26430</t>
  </si>
  <si>
    <t>1.4.4.</t>
  </si>
  <si>
    <t>1.4.3.</t>
  </si>
  <si>
    <t>26440</t>
  </si>
  <si>
    <t>1.4.4.1.</t>
  </si>
  <si>
    <t>1.4.4.2.</t>
  </si>
  <si>
    <t>26441</t>
  </si>
  <si>
    <t>26442</t>
  </si>
  <si>
    <t>за счет прочих источников финансового обеспечения</t>
  </si>
  <si>
    <t>в соответствии с Федеральным законом № 223-ФЗ</t>
  </si>
  <si>
    <t>26500</t>
  </si>
  <si>
    <t>3.</t>
  </si>
  <si>
    <t>2.</t>
  </si>
  <si>
    <t>26510</t>
  </si>
  <si>
    <t>в том числе по году начала закупки:</t>
  </si>
  <si>
    <t>26600</t>
  </si>
  <si>
    <t>26610</t>
  </si>
  <si>
    <t>Руководитель учреждения</t>
  </si>
  <si>
    <t>(уполномоченное лицо учреждения)</t>
  </si>
  <si>
    <t>Итого по договорам, планируемым к заключению в соответствующем финансовом году</t>
  </si>
  <si>
    <t>в соответствии с Федеральным законом № 223-ФЗ, по соответствующему году закупки</t>
  </si>
  <si>
    <t>Исполнитель</t>
  </si>
  <si>
    <t>(фамилия, инициалы)</t>
  </si>
  <si>
    <t>СОГЛАСОВАНО</t>
  </si>
  <si>
    <t>(наименование должности уполномоченного лица органа — учредителя)</t>
  </si>
  <si>
    <t>г. и плановый период 20</t>
  </si>
  <si>
    <t>1200</t>
  </si>
  <si>
    <t>Коды</t>
  </si>
  <si>
    <t>(телефон)</t>
  </si>
  <si>
    <t xml:space="preserve">План финансово-хозяйственной деятельности на </t>
  </si>
  <si>
    <r>
      <t>годов</t>
    </r>
    <r>
      <rPr>
        <b/>
        <sz val="12"/>
        <rFont val="Times New Roman"/>
        <family val="1"/>
        <charset val="204"/>
      </rPr>
      <t>)</t>
    </r>
  </si>
  <si>
    <t>на 20</t>
  </si>
  <si>
    <t>77200265</t>
  </si>
  <si>
    <t>Федерации</t>
  </si>
  <si>
    <t>код</t>
  </si>
  <si>
    <t>Остаток средств на начало текущего финансового года</t>
  </si>
  <si>
    <t>Остаток средств на конец текущего финансового года</t>
  </si>
  <si>
    <t>Выплаты, уменьшающие доход, всего</t>
  </si>
  <si>
    <t>налог на прибыль</t>
  </si>
  <si>
    <t>налог на добавленную стоимость</t>
  </si>
  <si>
    <t>прочие налоги, уменьшающие доход</t>
  </si>
  <si>
    <t>Прочие выплаты, всего</t>
  </si>
  <si>
    <t>прочие поступления, всего</t>
  </si>
  <si>
    <t>Выплаты на закупку товаров, работ, услуг, всего</t>
  </si>
  <si>
    <t>Раздел 2. Сведения по выплатам на закупки товаров, работ, услуг</t>
  </si>
  <si>
    <t>(наименование учреждения)</t>
  </si>
  <si>
    <t>1410</t>
  </si>
  <si>
    <t>расходы на закупку товаров, работ, услуг, всего</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</si>
  <si>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</si>
  <si>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</si>
  <si>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по контрактам (договорам), заключенным до начала текущего финансового года без применения норм Федерального закона № 44-ФЗ и  Федерального закона № 223-ФЗ</t>
  </si>
  <si>
    <t>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t>
  </si>
  <si>
    <t>по контрактам (договорам), заключенным до начала текущего финансового года с учетом требований Федерального закона № 44-ФЗ и Федерального закона № 223-ФЗ</t>
  </si>
  <si>
    <t>по контрактам (договорам), планируемым к заключению в соответствующем финансовом году с учетом требований Федерального закона № 44-ФЗ и Федерального закона № 223-ФЗ</t>
  </si>
  <si>
    <t>за счет субсидий, предоставляемых на финансовое обеспечение выполнения государственного задания</t>
  </si>
  <si>
    <t xml:space="preserve">в соответствии с Федеральным законом № 223-ФЗ </t>
  </si>
  <si>
    <t>за счет субсидий, предоставляемых в соответствии с абзацем вторым пункта 1 статьи 78.1 Бюджетного кодекса Российской Федерации</t>
  </si>
  <si>
    <t>за счет субсидий, предоставляемых на осуществление капитальных вложений</t>
  </si>
  <si>
    <t>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t>
  </si>
  <si>
    <t>26520</t>
  </si>
  <si>
    <t>26530</t>
  </si>
  <si>
    <t>26620</t>
  </si>
  <si>
    <t>26630</t>
  </si>
  <si>
    <t>социальные выплаты гражданам, кроме публичных нормативных социальных выплат</t>
  </si>
  <si>
    <t>капитальные вложения в объекты государственной (муниципальной) собственности, всего</t>
  </si>
  <si>
    <t>фонд оплаты труда учреждений, всего</t>
  </si>
  <si>
    <t>иные выплаты персоналу учреждений, за исключением фонда оплаты труда, всего</t>
  </si>
  <si>
    <t>иные выплаты, за исключением фонда оплаты труда учреждений, лицам, привлекаемым согласно законодательству для выполнения отдельных полномочий</t>
  </si>
  <si>
    <t>иные выплаты, за исключением фонда оплаты труда учреждений, лицам, привлекаемым согласно законодательству для выполнения отдельных полномочий, всего</t>
  </si>
  <si>
    <t>пособия, компенсации и иные социальные выплаты гражданам, кроме публичных нормативных обязательств, всего</t>
  </si>
  <si>
    <t>323</t>
  </si>
  <si>
    <t>приобретение товаров, работ, услуг в пользу граждан в целях их социального обеспечения, всего</t>
  </si>
  <si>
    <t>стипенди, всего</t>
  </si>
  <si>
    <t>2250</t>
  </si>
  <si>
    <t>премии и гранты</t>
  </si>
  <si>
    <t>2260</t>
  </si>
  <si>
    <t>иные выплаты населению</t>
  </si>
  <si>
    <t>уплата налога на имущество организаций и земельного налога</t>
  </si>
  <si>
    <t>уплата прочих налогов, сборов</t>
  </si>
  <si>
    <t>уплата иных платежей, всего</t>
  </si>
  <si>
    <t>исполнение судебных актов Российской Федерации и мировых соглашений по возмещению вреда, причиненного в результате деятельности учреждения</t>
  </si>
  <si>
    <t>2510</t>
  </si>
  <si>
    <t>Приложение 1</t>
  </si>
  <si>
    <t>увеличение остатков денежных средств за счет возврата дебиторской задолженности прошлых лет</t>
  </si>
  <si>
    <t>2020</t>
  </si>
  <si>
    <t>2021</t>
  </si>
  <si>
    <t>2022</t>
  </si>
  <si>
    <t>200</t>
  </si>
  <si>
    <t>2111</t>
  </si>
  <si>
    <t>211</t>
  </si>
  <si>
    <t>социальные пособия и компенсации персоналу в денежной форме</t>
  </si>
  <si>
    <t>заработная плата</t>
  </si>
  <si>
    <t>2112</t>
  </si>
  <si>
    <t>266</t>
  </si>
  <si>
    <t>2121</t>
  </si>
  <si>
    <t>2122</t>
  </si>
  <si>
    <t>2123</t>
  </si>
  <si>
    <t>2124</t>
  </si>
  <si>
    <t>2125</t>
  </si>
  <si>
    <t>2126</t>
  </si>
  <si>
    <t>212</t>
  </si>
  <si>
    <t>214</t>
  </si>
  <si>
    <t>прочие несоциальные выплаты персоналу в денежной форме</t>
  </si>
  <si>
    <t>прочие несоциальные выплаты персоналу в натуральной форме</t>
  </si>
  <si>
    <t>222</t>
  </si>
  <si>
    <t>226</t>
  </si>
  <si>
    <t>267</t>
  </si>
  <si>
    <t>транспортные услуги</t>
  </si>
  <si>
    <t>прочие работы, услуги</t>
  </si>
  <si>
    <t>социальные компенсации персоналу в натуральной форме</t>
  </si>
  <si>
    <t>2131</t>
  </si>
  <si>
    <t>2132</t>
  </si>
  <si>
    <t>2133</t>
  </si>
  <si>
    <t>2134</t>
  </si>
  <si>
    <t>296</t>
  </si>
  <si>
    <t>иные выплаты текущего характера физическим лицам</t>
  </si>
  <si>
    <t>2141</t>
  </si>
  <si>
    <t>213</t>
  </si>
  <si>
    <t>начисления на выплаты по оплате труда</t>
  </si>
  <si>
    <t>2221</t>
  </si>
  <si>
    <t>265</t>
  </si>
  <si>
    <t>пособия по социальной помощи, выплачиваемые работодателями, нанимателями бывшим работникам в натуральной форме</t>
  </si>
  <si>
    <t>2241</t>
  </si>
  <si>
    <t>2242</t>
  </si>
  <si>
    <t>пособия по социальной помощи населению в денежной форме</t>
  </si>
  <si>
    <t>262</t>
  </si>
  <si>
    <t>2331</t>
  </si>
  <si>
    <t>292</t>
  </si>
  <si>
    <t>штрафы за нарушение законодательства о налогах и сборах, законодательства о страховых взносах</t>
  </si>
  <si>
    <t>2332</t>
  </si>
  <si>
    <t>2333</t>
  </si>
  <si>
    <t>2334</t>
  </si>
  <si>
    <t>293</t>
  </si>
  <si>
    <t>штрафы за нарушение законодательства о закупках и нарушение условий контрактов (договоров)</t>
  </si>
  <si>
    <t>другие экономические санкции</t>
  </si>
  <si>
    <t>295</t>
  </si>
  <si>
    <t>2641</t>
  </si>
  <si>
    <t>220</t>
  </si>
  <si>
    <t>оплата работ, услуг</t>
  </si>
  <si>
    <t>2641.1</t>
  </si>
  <si>
    <t>221</t>
  </si>
  <si>
    <t>223</t>
  </si>
  <si>
    <t>услуги связи</t>
  </si>
  <si>
    <t>2641.2</t>
  </si>
  <si>
    <t>2641.3</t>
  </si>
  <si>
    <t>2641.4</t>
  </si>
  <si>
    <t>2641.5</t>
  </si>
  <si>
    <t>2641.6</t>
  </si>
  <si>
    <t>2641.7</t>
  </si>
  <si>
    <t>2641.8</t>
  </si>
  <si>
    <t>оплата отопления</t>
  </si>
  <si>
    <t>оплата потребления электрической энергии</t>
  </si>
  <si>
    <t>оплата водоснабжения помещений</t>
  </si>
  <si>
    <t>коммунальные услуги, всего</t>
  </si>
  <si>
    <t>прочие коммунальные услуги</t>
  </si>
  <si>
    <t>2641.9</t>
  </si>
  <si>
    <t>224</t>
  </si>
  <si>
    <t>225</t>
  </si>
  <si>
    <t>227</t>
  </si>
  <si>
    <t>работы, услуги по содержанию имущества</t>
  </si>
  <si>
    <t>страхование</t>
  </si>
  <si>
    <t>услуги, работы для целей капитальных вложений</t>
  </si>
  <si>
    <t>228</t>
  </si>
  <si>
    <t>229</t>
  </si>
  <si>
    <t>арендная плата за пользование имуществом (за исключением земельных участков и других обособленных природных объектов)</t>
  </si>
  <si>
    <t>арендная плата за пользование земельными участками и другими обособленными природными объектами</t>
  </si>
  <si>
    <t>2642</t>
  </si>
  <si>
    <t>310</t>
  </si>
  <si>
    <t>увеличение стоимости основных средств</t>
  </si>
  <si>
    <t>2643</t>
  </si>
  <si>
    <t>2644</t>
  </si>
  <si>
    <t>увеличение стоимости материальных запасов</t>
  </si>
  <si>
    <t>увеличение стоимости лекарственных препаратов и материалов, применяемых в медицинских целях</t>
  </si>
  <si>
    <t>341</t>
  </si>
  <si>
    <t>2643.1</t>
  </si>
  <si>
    <t>2643.2</t>
  </si>
  <si>
    <t>2643.3</t>
  </si>
  <si>
    <t>2643.4</t>
  </si>
  <si>
    <t>2643.5</t>
  </si>
  <si>
    <t>2643.6</t>
  </si>
  <si>
    <t>2643.7</t>
  </si>
  <si>
    <t>342</t>
  </si>
  <si>
    <t>343</t>
  </si>
  <si>
    <t>344</t>
  </si>
  <si>
    <t>345</t>
  </si>
  <si>
    <t>346</t>
  </si>
  <si>
    <t>увеличение стоимости продуктов питания</t>
  </si>
  <si>
    <t>увеличение стоимости горюче-смазочных материалов</t>
  </si>
  <si>
    <t>увеличение стоимости строительных материалов</t>
  </si>
  <si>
    <t>увеличение стоимости мягкого инвентаря</t>
  </si>
  <si>
    <t>увеличение стоимости прочих оборотных запасов (материалов)</t>
  </si>
  <si>
    <t>увеличение стоимости прочих материальных запасов однократного применения</t>
  </si>
  <si>
    <t>349</t>
  </si>
  <si>
    <t>увеличение стоимости права пользования</t>
  </si>
  <si>
    <t>2644.1</t>
  </si>
  <si>
    <t>2644.2</t>
  </si>
  <si>
    <t>352</t>
  </si>
  <si>
    <t>353</t>
  </si>
  <si>
    <t>увеличение стоимости неисключительных прав на результаты интеллектуальной деятельности с неопределенным сроком полезного использования</t>
  </si>
  <si>
    <t>увеличение стоимости неисключительных прав на результаты интеллектуальной деятельности с определенным сроком полезного использования</t>
  </si>
  <si>
    <t>Приложение 2</t>
  </si>
  <si>
    <t>субсидии на финансовое обеспечение выполнения государственного задания за счет средств бюджета публично-правового образования, создавшего учреждение</t>
  </si>
  <si>
    <t>Показатели по поступлениям и выплатам субсидии на финансовое обеспечение выполнения государственного задания</t>
  </si>
  <si>
    <t>Приложение 3</t>
  </si>
  <si>
    <t>ВСЕГО</t>
  </si>
  <si>
    <t>субсидии</t>
  </si>
  <si>
    <t>Приложение 4</t>
  </si>
  <si>
    <t>Показатели по поступлениям и выплатам  за счет средств от оказания услуг, выполнения работ за плату сверх установленного государственного  задания и доходов от иной приносящей доход деятельности</t>
  </si>
  <si>
    <t>(дата вносимых изменений)</t>
  </si>
  <si>
    <t>Наименование показателя***</t>
  </si>
  <si>
    <t>Код по бюджетной классификации Российской Федерации</t>
  </si>
  <si>
    <t>Утверждено по Плану ФХД, руб.</t>
  </si>
  <si>
    <t>Сумма изменений (+; -), руб.</t>
  </si>
  <si>
    <t>План с учетом изменений, руб.</t>
  </si>
  <si>
    <t>Обоснования по вносимым изменениям</t>
  </si>
  <si>
    <t>Планируемый остаток средств на начало планируемого финансового года</t>
  </si>
  <si>
    <t>Х</t>
  </si>
  <si>
    <t>Поступления всего</t>
  </si>
  <si>
    <t>Выплаты всего</t>
  </si>
  <si>
    <t>*** Указываются только те показатели по которым вносятся изменения</t>
  </si>
  <si>
    <t>Приложение 5</t>
  </si>
  <si>
    <t>Сведения о вносимых изменениях N </t>
  </si>
  <si>
    <t xml:space="preserve">по виду поступлений:                                                                                                                                                                                              </t>
  </si>
  <si>
    <t xml:space="preserve">                                                     </t>
  </si>
  <si>
    <t>Планируемый остаток средств на конец планируемого финансового года</t>
  </si>
  <si>
    <t xml:space="preserve">      (субсидии на финансовое обеспечение выполнения государственного задания,целевые субсидии,  осуществление капитальных вложений, средства
  обязательного медицинского страхования, поступления от оказания услуг (выполнения работ) на платной основе и от иной приносящей доход деятельности)</t>
  </si>
  <si>
    <t>Аналитический код</t>
  </si>
  <si>
    <t>Код целевой субсидии</t>
  </si>
  <si>
    <t xml:space="preserve">Расчеты (обоснования) к плану финансово-хозяйственной деятельности </t>
  </si>
  <si>
    <t>Источник финансового обеспечения</t>
  </si>
  <si>
    <t>Код видов расходов</t>
  </si>
  <si>
    <t>Должность,</t>
  </si>
  <si>
    <t>Установленная</t>
  </si>
  <si>
    <t>Среднемесячный</t>
  </si>
  <si>
    <t>Фонд оплаты</t>
  </si>
  <si>
    <t>группа должностей</t>
  </si>
  <si>
    <t>численность,</t>
  </si>
  <si>
    <t>размер оплаты</t>
  </si>
  <si>
    <t>труда в год, руб.</t>
  </si>
  <si>
    <t>единиц</t>
  </si>
  <si>
    <t>труда на одного</t>
  </si>
  <si>
    <t>(гр. 3×гр. 4×12)</t>
  </si>
  <si>
    <t>работника, руб.</t>
  </si>
  <si>
    <t>Директор</t>
  </si>
  <si>
    <t>Главный бухгалтер</t>
  </si>
  <si>
    <t>Итого:</t>
  </si>
  <si>
    <t>Наименование расходов</t>
  </si>
  <si>
    <t>Средний размер</t>
  </si>
  <si>
    <t>Количество</t>
  </si>
  <si>
    <t>Сумма, руб.</t>
  </si>
  <si>
    <t>выплаты на одного</t>
  </si>
  <si>
    <t>работников,</t>
  </si>
  <si>
    <t>дней</t>
  </si>
  <si>
    <t>(гр. 3×гр. 4×гр.5)</t>
  </si>
  <si>
    <t>работника в день,</t>
  </si>
  <si>
    <t>чел.</t>
  </si>
  <si>
    <t>руб.</t>
  </si>
  <si>
    <t>Размер</t>
  </si>
  <si>
    <t>выплат в год</t>
  </si>
  <si>
    <t>Размер одной</t>
  </si>
  <si>
    <t>Общая сумма</t>
  </si>
  <si>
    <t>выплаты, руб.</t>
  </si>
  <si>
    <t>выплат, руб.</t>
  </si>
  <si>
    <t>(гр. 3×гр. 4)</t>
  </si>
  <si>
    <t>Наименование государственного внебюджетного фонда</t>
  </si>
  <si>
    <t>Размер базы</t>
  </si>
  <si>
    <t>Сумма взноса,</t>
  </si>
  <si>
    <t>для начисления</t>
  </si>
  <si>
    <t>страховых</t>
  </si>
  <si>
    <t>взносов, руб.</t>
  </si>
  <si>
    <t>Страховые взносы в Пенсионный фонд Российской Федерации, всего</t>
  </si>
  <si>
    <t>по ставке 22,0 %</t>
  </si>
  <si>
    <t>по ставке 10,0 %</t>
  </si>
  <si>
    <t>с применением пониженных тарифов взносов в Пенсионный фонд</t>
  </si>
  <si>
    <t>Российской Федерации для отдельных категорий плательщиков</t>
  </si>
  <si>
    <t>Страховые взносы в Фонд социального страхования Российской</t>
  </si>
  <si>
    <t>Федерации, всего</t>
  </si>
  <si>
    <t>2.1.</t>
  </si>
  <si>
    <t xml:space="preserve">обязательное социальное страхование на случай временной </t>
  </si>
  <si>
    <t>нетрудоспособности и в связи с материнством по ставке 2,9 %</t>
  </si>
  <si>
    <t>2.2.</t>
  </si>
  <si>
    <t>с применением ставки взносов в Фонд социального страхования</t>
  </si>
  <si>
    <t>Российской Федерации по ставке 0,0 %</t>
  </si>
  <si>
    <t>2.3.</t>
  </si>
  <si>
    <t>обязательное социальное страхование от несчастных случаев</t>
  </si>
  <si>
    <t>на производстве и профессиональных заболеваний по ставке 0,2 %</t>
  </si>
  <si>
    <t>2.4.</t>
  </si>
  <si>
    <r>
      <t>на производстве и профессиональных заболеваний по ставке 0,_ %</t>
    </r>
    <r>
      <rPr>
        <vertAlign val="superscript"/>
        <sz val="10"/>
        <rFont val="Times New Roman"/>
        <family val="1"/>
        <charset val="204"/>
      </rPr>
      <t>*</t>
    </r>
  </si>
  <si>
    <t>2.5.</t>
  </si>
  <si>
    <t>Страховые взносы в Федеральный фонд обязательного медицинского</t>
  </si>
  <si>
    <t>страхования, всего (по ставке 5,1 %)</t>
  </si>
  <si>
    <t>* 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ст.7233).</t>
  </si>
  <si>
    <t>291</t>
  </si>
  <si>
    <t>Налоговая</t>
  </si>
  <si>
    <t xml:space="preserve">Ставка </t>
  </si>
  <si>
    <t>Сумма исчисленного</t>
  </si>
  <si>
    <t>база, руб.</t>
  </si>
  <si>
    <t>налога, %</t>
  </si>
  <si>
    <t>налога, подлежащего</t>
  </si>
  <si>
    <t>уплате, руб.</t>
  </si>
  <si>
    <t>(гр. 3×гр. 4/100)</t>
  </si>
  <si>
    <t>Стоимость</t>
  </si>
  <si>
    <t>номеров</t>
  </si>
  <si>
    <t>платежей</t>
  </si>
  <si>
    <t>за единицу,</t>
  </si>
  <si>
    <t>в год</t>
  </si>
  <si>
    <t>Цена услуги</t>
  </si>
  <si>
    <t>услуг</t>
  </si>
  <si>
    <t>перевозки,</t>
  </si>
  <si>
    <t>перевозки</t>
  </si>
  <si>
    <t>Тариф</t>
  </si>
  <si>
    <t>Индексация,</t>
  </si>
  <si>
    <t>потребления</t>
  </si>
  <si>
    <t>(с учетом</t>
  </si>
  <si>
    <t>%</t>
  </si>
  <si>
    <t>(гр. 4×гр. 5×гр. 6)</t>
  </si>
  <si>
    <t>ресурсов</t>
  </si>
  <si>
    <t>НДС), руб.</t>
  </si>
  <si>
    <t>Ставка</t>
  </si>
  <si>
    <t>арендной</t>
  </si>
  <si>
    <t>с учетом НДС,</t>
  </si>
  <si>
    <t>платы</t>
  </si>
  <si>
    <t>Объект</t>
  </si>
  <si>
    <t>(адрес)</t>
  </si>
  <si>
    <t>работ</t>
  </si>
  <si>
    <t>работ (услуг),</t>
  </si>
  <si>
    <t>(услуг)</t>
  </si>
  <si>
    <t>договоров</t>
  </si>
  <si>
    <t>услуги, руб.</t>
  </si>
  <si>
    <t>Средняя</t>
  </si>
  <si>
    <t>стоимость,</t>
  </si>
  <si>
    <t>Ответственный</t>
  </si>
  <si>
    <t>исполнитель</t>
  </si>
  <si>
    <t>г.</t>
  </si>
  <si>
    <t>Приложение 6</t>
  </si>
  <si>
    <t>КОСГУ</t>
  </si>
  <si>
    <t>платы, руб.</t>
  </si>
  <si>
    <t>поступлений,</t>
  </si>
  <si>
    <t>1. Расчеты (обоснования) поступлений по доходам от арендной платы за использование собственности</t>
  </si>
  <si>
    <t>2. Расчеты (обоснования) поступлений по доходам от оказания услуг (выполнения работ) в рамках государственного задания</t>
  </si>
  <si>
    <t>Реквизиты соглашения</t>
  </si>
  <si>
    <t>услуги (работы),</t>
  </si>
  <si>
    <t xml:space="preserve">3. Расчеты (обоснования) поступлений от оказания услуг (выполнения работ) на платной основе и от иной приносящей доход деятельности </t>
  </si>
  <si>
    <t>4. Расчеты (обоснования) поступлений по доходам в виде штрафов, пеней и неустойки за нарушение условий контракта (договора)</t>
  </si>
  <si>
    <t>5. Расчеты (обоснования) поступлений по доходам в виде безвозмездных денежных поступлений (в том числе грантов, пожертвований)</t>
  </si>
  <si>
    <t>Общая сумма поступлений, руб.</t>
  </si>
  <si>
    <t>Наименование целевой субсидии</t>
  </si>
  <si>
    <t>целевой</t>
  </si>
  <si>
    <t>6. Расчеты (обоснования) поступлений по доходам в виде целевых субсидий</t>
  </si>
  <si>
    <t>7. Расчеты (обоснования) поступлений по доходам от операций с активами</t>
  </si>
  <si>
    <t>поступлений, руб.</t>
  </si>
  <si>
    <t>Стоимость,</t>
  </si>
  <si>
    <t xml:space="preserve">8. Расчеты (обоснования) поступлений по иным доходам </t>
  </si>
  <si>
    <t>9.1. Расчеты (обоснования) расходов на оплату труда</t>
  </si>
  <si>
    <t>9.2. Расчеты (обоснования) выплат персоналу пособий за первые три дня временной нетрудоспособности за счет средств работодателя</t>
  </si>
  <si>
    <t>9.3. Расчеты (обоснования) выплат персоналу при направлении в служебные командировки</t>
  </si>
  <si>
    <t>9.4. Расчеты (обоснования) расходов на прочие выплаты</t>
  </si>
  <si>
    <t>9.5. Расчеты (обоснования) страховых взносов на обязательное страхование в Пенсионный фонд Российской Федерации, в Фонд социального страхования Российской Федерации, в Федеральный фонд обязательного медицинского страхования</t>
  </si>
  <si>
    <t>9. Расчеты (обоснования) выплат персоналу</t>
  </si>
  <si>
    <t>10. Расчеты (обоснования) расходов на социальные и иные выплаты населению</t>
  </si>
  <si>
    <t>11. Расчет (обоснование) расходов на уплату налогов, сборов и иных платежей</t>
  </si>
  <si>
    <t>12. Расчет (обоснование) расходов на безвозмездные перечисления организациям</t>
  </si>
  <si>
    <t>13. Расчет (обоснование) прочих расходов (кроме расходов на закупку товаров, работ, услуг)</t>
  </si>
  <si>
    <t>14. Расчет (обоснование) расходов на закупку товаров, работ, услуг</t>
  </si>
  <si>
    <t>14.1. Расчет (обоснование) расходов на оплату услуг связи</t>
  </si>
  <si>
    <t>14.2. Расчет (обоснование) расходов на оплату транспортных услуг</t>
  </si>
  <si>
    <t>14.3. Расчет (обоснование) расходов на оплату коммунальных услуг</t>
  </si>
  <si>
    <t>14.4. Расчет (обоснование) расходов на оплату аренды имущества</t>
  </si>
  <si>
    <t>14.5. Расчет (обоснование) расходов на оплату работ, услуг по содержанию имущества</t>
  </si>
  <si>
    <t>14.6. Расчет (обоснование) расходов на оплату прочих работ, услуг</t>
  </si>
  <si>
    <t>14.7. Расчет (обоснование) расходов на страхование</t>
  </si>
  <si>
    <t>14.8. Расчет (обоснование) расходов на приобретение основных средств</t>
  </si>
  <si>
    <t>14.9. Расчет (обоснование) расходов на приобретение нематериальных активов</t>
  </si>
  <si>
    <t>14.10. Расчет (обоснование) расходов на приобретение материальных запасов</t>
  </si>
  <si>
    <t>к Порядку составления и утверждения плана финансово-хозяйственной деятельности государственных автономных учреждений, находящихся в ведомственном подчинении Комитета культуры, спорта и туризма Чукотского автономного округа</t>
  </si>
  <si>
    <t>к Порядку составления и утверждения плана финансово-хозяйственной деятельности государственных автономных учреждений, находящихся в ведомственном подчинении  Комитета культуры, спорта и туризма Чукотского автономного округа</t>
  </si>
  <si>
    <t xml:space="preserve"> Комитет культуры, спорта и туризма Чукотского автономного округа</t>
  </si>
  <si>
    <t>на 2020 год</t>
  </si>
  <si>
    <t>Сапожников Д.В.</t>
  </si>
  <si>
    <t>30</t>
  </si>
  <si>
    <t>декабря</t>
  </si>
  <si>
    <t>19</t>
  </si>
  <si>
    <t>20</t>
  </si>
  <si>
    <t>21</t>
  </si>
  <si>
    <t>22</t>
  </si>
  <si>
    <t>8709009424</t>
  </si>
  <si>
    <t>870901001</t>
  </si>
  <si>
    <t>772Ю3002</t>
  </si>
  <si>
    <t>917</t>
  </si>
  <si>
    <t>Государственного автономного образовательного учреждение дополнительного образования Чукотского автономного округа "Окружная детско-юношеская спортивная школа"</t>
  </si>
  <si>
    <t>директор</t>
  </si>
  <si>
    <t>главный бухгалтер</t>
  </si>
  <si>
    <t>Чернигова Л.Л.</t>
  </si>
  <si>
    <t>(42722) 2-13-06</t>
  </si>
  <si>
    <t>на 2020 г.</t>
  </si>
  <si>
    <t>на 2021 г.</t>
  </si>
  <si>
    <t>на 2022 г.</t>
  </si>
  <si>
    <t>131</t>
  </si>
  <si>
    <t>прочие коммунальные услуги (отходы)</t>
  </si>
  <si>
    <t>Показатели по поступлениям и выплатам целевых субсидий на 2020 год</t>
  </si>
  <si>
    <t>152</t>
  </si>
  <si>
    <t>сумма</t>
  </si>
  <si>
    <t>8002ОР</t>
  </si>
  <si>
    <t>8022ОР</t>
  </si>
  <si>
    <t>Субсидия на финансовое обеспечение выполнения государственного задания</t>
  </si>
  <si>
    <t xml:space="preserve">01-50/51  от 27.12.2019 года </t>
  </si>
  <si>
    <t>Заместители директора</t>
  </si>
  <si>
    <t>2</t>
  </si>
  <si>
    <t>Бухгалтер</t>
  </si>
  <si>
    <t>Документовед</t>
  </si>
  <si>
    <t>Педагог-организатор</t>
  </si>
  <si>
    <t>Инструктор методист</t>
  </si>
  <si>
    <t>Педагог-психолог</t>
  </si>
  <si>
    <t>Тренер-преподаватель</t>
  </si>
  <si>
    <t>Заведующий складом</t>
  </si>
  <si>
    <t>Инженер</t>
  </si>
  <si>
    <t>Специалист по кадрам</t>
  </si>
  <si>
    <t>Инженер-программист</t>
  </si>
  <si>
    <t>Уборщик помещений</t>
  </si>
  <si>
    <t>Дежурный по режиму</t>
  </si>
  <si>
    <t>Курьер</t>
  </si>
  <si>
    <t>Рабочий по КОиРЗ</t>
  </si>
  <si>
    <t>Заместитель главного бухгалтера</t>
  </si>
  <si>
    <t>Инструктор по физической культуре</t>
  </si>
  <si>
    <t>Руководитель Ресурсного центра</t>
  </si>
  <si>
    <t>Заместитель руководителя ресурсного центра</t>
  </si>
  <si>
    <t>Старший специалист ресурсного центра</t>
  </si>
  <si>
    <t>Специалист ресурсного центра</t>
  </si>
  <si>
    <t>Юрисконсульт</t>
  </si>
  <si>
    <t>3</t>
  </si>
  <si>
    <t>4</t>
  </si>
  <si>
    <t>5</t>
  </si>
  <si>
    <t>6</t>
  </si>
  <si>
    <t>7</t>
  </si>
  <si>
    <t>8</t>
  </si>
  <si>
    <t>9</t>
  </si>
  <si>
    <t>10</t>
  </si>
  <si>
    <t>11</t>
  </si>
  <si>
    <t>12</t>
  </si>
  <si>
    <t>13</t>
  </si>
  <si>
    <t>14</t>
  </si>
  <si>
    <t>15</t>
  </si>
  <si>
    <t>16</t>
  </si>
  <si>
    <t>17</t>
  </si>
  <si>
    <t>18</t>
  </si>
  <si>
    <t>23</t>
  </si>
  <si>
    <t>Социальные пособия и компенсации персоналу в денежной форме</t>
  </si>
  <si>
    <t>на 2020г.</t>
  </si>
  <si>
    <t>на 2022г.</t>
  </si>
  <si>
    <t>Уплата налога на имущество</t>
  </si>
  <si>
    <t>Договор на оказание услуг электросвязи</t>
  </si>
  <si>
    <t>Договор на оказание транспортных услуг, для перевозки пассажиров к месту проведения тренировочного процесса</t>
  </si>
  <si>
    <t>Контракт на поставку тепловой энергии</t>
  </si>
  <si>
    <t>Контракт водоснабжения и водоотведения</t>
  </si>
  <si>
    <t>Контракт на поставку электрической энергии</t>
  </si>
  <si>
    <t>Контракт на вывоз бытовых отходов</t>
  </si>
  <si>
    <t>Договор аренды муниципального имущества нежилого помещения</t>
  </si>
  <si>
    <t>Работы, услуги по содержанию имущества</t>
  </si>
  <si>
    <t>Работы по ремонту оборудования, здания</t>
  </si>
  <si>
    <t>ул. Строителей, 9</t>
  </si>
  <si>
    <t>Договор на оказание охранных услуг, тревожная кнопка</t>
  </si>
  <si>
    <t>Договор по настройке программного продукта 1С Предприетие конфигурации "Зарплата и кадры"</t>
  </si>
  <si>
    <t>Договор о комплексном сопровождении системы 1С Предприятие</t>
  </si>
  <si>
    <t>Договор  на услуги по сопровождению электронного периодического справочника "Система Гарант"</t>
  </si>
  <si>
    <t>Договор на периодические медицинские осмотры сотрудников, предоставление медработника на внутренних мероприятиях</t>
  </si>
  <si>
    <t>Приобретение МФУ 1536</t>
  </si>
  <si>
    <t>Приобретение принтера</t>
  </si>
  <si>
    <t>Приобретение факсимильного аппарата</t>
  </si>
  <si>
    <t>Медикаменты(бинт, йод, парацетамол, аспирин, жгут, заморозка)</t>
  </si>
  <si>
    <t>Бумага А4 Снегурочка 500 л. Белизна 96% классС</t>
  </si>
  <si>
    <t>Картриджи</t>
  </si>
  <si>
    <t>Канцелярские принадлежности</t>
  </si>
  <si>
    <t>Моющие средства и хозяйственные принадлежности</t>
  </si>
  <si>
    <t>Приобретение спортивного инвентаря</t>
  </si>
  <si>
    <t>Поступления и выплаты за счет средств от оказания услуг, выполнения работ за плату сверх установленного государственного задания и доходов от иной приносящей доход деятельности</t>
  </si>
  <si>
    <t>Показатели плана ФХД на 2020 и плановый 2021,2022 годы</t>
  </si>
  <si>
    <t>Уплата прочих налогов, сборов</t>
  </si>
  <si>
    <t>Уплата штрафов за нарушение законодательства о налогах и сборах</t>
  </si>
  <si>
    <t>Расходы на внутришкольные нужды, проведение внутришкольных мероприятий, соревновательного процесса</t>
  </si>
  <si>
    <t>поступления за счет средств от оказания услуг, выполнения работ за плату сверх установленного государственного задания и доходов от иной приносящей доход деятельности</t>
  </si>
  <si>
    <t>Субсидия на обеспечение условий для реализации спортивных и культурных инициатив</t>
  </si>
  <si>
    <t>Соглашение № 01-50/70 от 27.12.2019 года о порядке и условиях предоставления субсидии на обеспечение условий для реализации спортивных и культурных инициатив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</si>
  <si>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Оказание услуг по предоставлению спортивных сооружений, внесенных во Всероссийский реестр объектов спорта</t>
  </si>
  <si>
    <t>Приобретение оборудования, спортивного инвентаря</t>
  </si>
  <si>
    <t>Соглашение о порядке и условиях предоставления субсидии на финансовое обеспечение выполнения государственного задания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</si>
  <si>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выплату денежной компенсации за наем (поднаем) жилых помещений специалистам физической культуры и спорта</t>
  </si>
  <si>
    <t>Соглашение № 01-50/56 от 27.12.2019 года о порядке и условиях  предоставления субсидии на выплату денежной компенсации за наем (поднаем) жилых помещений специалистам физической культуры и спорта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</si>
  <si>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Выплата денежной компенсации за наем (поднаем) жилых помещений специалистам физической культуры и спорта</t>
  </si>
  <si>
    <t xml:space="preserve">декабря </t>
  </si>
  <si>
    <t>Соглашение № 01-50/81 от 27.12.2019 года о порядке и условиях  предоставления субсидии на компенсацию расходов на оплату стоимости проезда и провоза багажа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</si>
  <si>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 xml:space="preserve">Оплата стимости проезда и провоза багажа </t>
  </si>
  <si>
    <t xml:space="preserve"> Субсидия на компенсацию расходов на оплату стоимости проезда и провоза багажа </t>
  </si>
  <si>
    <t>Субсидия на меры социальной поддержки работников  (специалистов) бюджетной сферы, работающих и проживающих в сельских населенных пунктах, рабочих поселках (поселках городского типа) Чукотского автономного округа, на оплату жилого помещения и коммунальных услуг</t>
  </si>
  <si>
    <t>Соглашение №01-50/82 от 27.12.2019 года о порядке и условиях  предоставления субсидии на меры социальной поддержки работников  (специалистов) бюджетной сферы, работающих и проживающих в сельских населенных пунктах, рабочих поселках (поселках городского типа) Чукотского автономного округа, на оплату жилого помещения и коммунальных услуг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</si>
  <si>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на меры социальной поддержки работников  (специалистов) бюджетной сферы, работающих и проживающих в сельских населенных пунктах, рабочих поселках (поселках городского типа) Чукотского автономного округа, на оплату жилого помещения и коммунальных услуг</t>
  </si>
  <si>
    <t>Субсидия на организацию и проведение Международных соревнований по марафонскому бегу «Ультра Трэвел»</t>
  </si>
  <si>
    <t>Соглашение № 01-50/73 от 27.12.2019 года о порядке и условиях  предоставления субсидии на организацию и проведение Международных соревнований по марафонскому бегу «Ультра Трэвел»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</si>
  <si>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Приобретение авиабилетов, транспортные услуги участникам соревнований</t>
  </si>
  <si>
    <t>Договора гражданско-правового характера на обслуживание соревнований (судьи, технический персонал, взносы во внебюджетные фонды)</t>
  </si>
  <si>
    <t>Договор на монтаж и демонтаж стартового и финишных городков</t>
  </si>
  <si>
    <t>Договор на сопровождение медицинскими сотрудниками (скорая помощь)</t>
  </si>
  <si>
    <t>Договор на оказание культурной программы на соревнованиях</t>
  </si>
  <si>
    <t>Приобретение спортивного инвентаря для проведения соревнований</t>
  </si>
  <si>
    <t>Приобретение спортивной атрибутики для награждения победителей соревнований</t>
  </si>
  <si>
    <t xml:space="preserve">Субсидия на организацию  и проведение регаты на кожанных байдарах «Берингия» и международного спортивного фестиваля </t>
  </si>
  <si>
    <t>Соглашение № 01-50/75 от 27.12.2019 о порядке и условиях  предоставления субсидии на организацию  и проведение регаты на кожанных байдарах «Берингия» и международного спортивного фестиваля «Берингийские Игры»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</si>
  <si>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Договор  по оказанию услуг питания на соревнованиях</t>
  </si>
  <si>
    <t>Договор на проживание участников соревнований</t>
  </si>
  <si>
    <t>Договор на оформление вьездных виз и визовая поддержка</t>
  </si>
  <si>
    <t>увеличение стоимости основных средств (палатки пневмокаркасные)</t>
  </si>
  <si>
    <t>расходные материалы(одноразовая посуда, кнцтовары, веревка,батарейки)</t>
  </si>
  <si>
    <t>грамоты</t>
  </si>
  <si>
    <t>баннер с символикой "Берингия 2020"</t>
  </si>
  <si>
    <t>кубок с символикой "Берингия"</t>
  </si>
  <si>
    <t>Медали с символикой "Берингия"</t>
  </si>
  <si>
    <t>пакеты с символикой "Берингия"</t>
  </si>
  <si>
    <t>Вымпел с эмблемой "Берингия"</t>
  </si>
  <si>
    <t>футболка с символикой "Берингия"</t>
  </si>
  <si>
    <t>бейсболка с эмблемой "Берингия"</t>
  </si>
  <si>
    <t>Субсидия на организацию и проведение  гонки на собачьих упряжках «Надежда»</t>
  </si>
  <si>
    <t>Соглашение № 01-50/78 от 27.12.2019 года о порядке и условиях  предоставления субсидии на организацию и проведение  гонки на собачьих упряжках «Надежда»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</si>
  <si>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увеличение стоимости основных средств (снегоход, сани к снегоходу)</t>
  </si>
  <si>
    <t>Обеспечение фармакологическими, восстановительными средствами, витаминными и белково-глюкозными препараатами, медикаментами общего лечебного назначения и перевязочными материалами для участников</t>
  </si>
  <si>
    <t>приобретение корма для собак</t>
  </si>
  <si>
    <t>приобретение сухого пайка для участников соревнований</t>
  </si>
  <si>
    <t>вешки для маркировки трассы</t>
  </si>
  <si>
    <t>костюм утепленный</t>
  </si>
  <si>
    <t>тапочки для собак</t>
  </si>
  <si>
    <t>одноразовая посуда</t>
  </si>
  <si>
    <t>стартовые номера с логотипом Надежда</t>
  </si>
  <si>
    <t>стратовые номера с логотипом Первенство</t>
  </si>
  <si>
    <t>ящик для перевозки собак</t>
  </si>
  <si>
    <t>Договора на приобретение инвентаря, наградной и оформительской атрибутики</t>
  </si>
  <si>
    <t>Субсидия на организацию и проведение культурно-спортивного фестиваля «Корфест»</t>
  </si>
  <si>
    <t>Соглашение № 01-50/72 от 27.12.2019 года о порядке и условиях  предоставления субсидии на организацию и проведение культурно-спортивного фестиваля «Корфест»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</si>
  <si>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Транспортные расходы в том числе аренда снегоходов, пассажирские и грузовые перевозки, авиадоставка груза</t>
  </si>
  <si>
    <t>Договор на организацию культурной программы</t>
  </si>
  <si>
    <t>Договор на изготовление оборудования</t>
  </si>
  <si>
    <t>Договор на монтаж и демонтаж сцены</t>
  </si>
  <si>
    <t>Договор на заготовка дров</t>
  </si>
  <si>
    <t>Договор на монтаж и демонтаж банеров</t>
  </si>
  <si>
    <t>Договор на монтаж и демонтаж яранг</t>
  </si>
  <si>
    <t>Договр на публикация в газете "Крайний Север" (положение, пргограмма)</t>
  </si>
  <si>
    <t>Договор на охрану площадки в зоне проведения мероприятия (предверие)</t>
  </si>
  <si>
    <t>Договор на обслуживание медициским персоналом (скорая помощь)</t>
  </si>
  <si>
    <t>Субсидия на реализацию мероприятий Всероссийского физкультурно-спортивного комплекса «Готов к труду и обороне» (ГТО)»</t>
  </si>
  <si>
    <t>Соглашение № 01-50/80 от 27.12.2019 года о порядке и условиях  предоставления субсидии на реализацию мероприятий Всероссийского физкультурно-спортивного комплекса «Готов к труду и обороне» (ГТО)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</si>
  <si>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Приобретение авиабилетов, транспортные услуги сотруднику</t>
  </si>
  <si>
    <t xml:space="preserve">Услуги проживание сотрудника </t>
  </si>
  <si>
    <t>Услуги питания по ведомости сотрудника</t>
  </si>
  <si>
    <t>Приобретение авиабилетов, транспортные услуги привлеченным участникам</t>
  </si>
  <si>
    <t xml:space="preserve">Услуги проживание привлеченным участникам </t>
  </si>
  <si>
    <t>Услуги питания по ведомости привлеченным участникам</t>
  </si>
  <si>
    <t>Приобретение авиабилетов, транспортные услуги</t>
  </si>
  <si>
    <t>Услуги обучения очные, дистанционные</t>
  </si>
  <si>
    <t>Услуги аренды помещения</t>
  </si>
  <si>
    <t>Услуги проживания специалистов по обучению</t>
  </si>
  <si>
    <t>Страхование участников</t>
  </si>
  <si>
    <t>Приобретение спортивной формы для судейской бригады (спортивная форма (куртка, брюки, футболка, кепка)</t>
  </si>
  <si>
    <t>Приобретение спортивной формы для участников команды ЧАО</t>
  </si>
  <si>
    <t>Наградная атрибутика (плакетки, медали, кубки, вымпелы, банеры, таблички, виндеры, флаги)</t>
  </si>
  <si>
    <t xml:space="preserve">Субсидия на организацию и проведение Спартакиады учащихся Чукотки </t>
  </si>
  <si>
    <t>Соглашение № 01-50/69 от 27.12.2019 года о порядке и условиях  предоставления субсидии на организацию и проведение Спартакиады учащихся Чукотки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</si>
  <si>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 xml:space="preserve">Приобретение авмабилетов, транспортные услуги </t>
  </si>
  <si>
    <t>Договор на услуги питания</t>
  </si>
  <si>
    <t>Договор на услуги проживания</t>
  </si>
  <si>
    <t>Договор на услуги культурной программы</t>
  </si>
  <si>
    <t>Договор на услуги фотоуслуг</t>
  </si>
  <si>
    <t xml:space="preserve">Обеспечение фармакологическими, восстановительными средствами, витаминными и белково-глюкозными препараатами, медикаментами общего лечебного назначения и перевязочными материалами для участников </t>
  </si>
  <si>
    <t>Приобретение спортивной формы, оборудования, инвентаря необходимого для проведения мероприятия</t>
  </si>
  <si>
    <t xml:space="preserve">Субсидия на организацию и проведение окружных спортивных мероприятий (первенство Чукотки по спортивным видам борьбы памяти 
А.С. Малыванова, первенство Чукотки по боксу, окружные соревнования по киокусинкай)
</t>
  </si>
  <si>
    <t>Соглашение № 01-50/60 от 27.12.2019 года о порядке и условиях  предоставления субсидии на организацию и проведение окружных спортивных мероприятий (первенство Чукотки по спортивным видам борьбы памяти А.С. Малыванова, первенство Чукотки по боксу, окружные соревнования по киокусинкай)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</si>
  <si>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участие во Всероссийских соревнованиях по киокусинкай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</si>
  <si>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Соглашение № 01 – 50/ 50 от 27.12.2019 года о порядке и условиях  предоставления субсидии на участие во Всероссийских соревнованиях по киокусинкай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</si>
  <si>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Приобретение спортивной формы  (спортивная форма (куртка, брюки, футболка, кепка)</t>
  </si>
  <si>
    <t>Субсидия на участие во Всероссийских соревнованиях по дзюдо</t>
  </si>
  <si>
    <t>Соглашение № 01-50/57 от 27.12.2019 года о порядке и условиях  предоставления субсидии на участие во Всероссийских соревнованиях по дзюдо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</si>
  <si>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участие cборных команд Чукотского автономного округа во Всероссийских и международных соревнованиях по боксу</t>
  </si>
  <si>
    <t>Соглашение № 01-50/74 от 27.12.2019 года о порядке и условиях  предоставления субсидии на участие cборных команд Чукотского автономного округа во Всероссийских и международных соревнованиях по боксу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</si>
  <si>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участие во Всероссийских соревнованиях по боксу</t>
  </si>
  <si>
    <t>Соглашение № 01-50/58 от 27.12.2019 года о порядке и условиях  предоставления субсидии на участие во Всероссийских соревнованиях по боксу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</si>
  <si>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участие во Всероссийских соревнованиях по тяжёлой атлетике</t>
  </si>
  <si>
    <t>Соглашение № 01-50/59 от 27.12.2019 года о порядке и условиях  предоставления субсидии на участие во Всероссийских соревнованиях по тяжёлой атлетике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</si>
  <si>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участие во Всероссийских соревнованиях по северному многоборью</t>
  </si>
  <si>
    <t>Соглашение № 01-50/62 от 27.12.2019 года о порядке и условиях  предоставления субсидии на участие во Всероссийских соревнованиях по северному многоборью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</si>
  <si>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Услуги проживания участников соренований</t>
  </si>
  <si>
    <t xml:space="preserve">Субсидия на организацию  участия детско-юношеской  команды Чукотского автономного округа во Всероссийских соревнованиях по баскетболу
</t>
  </si>
  <si>
    <t xml:space="preserve"> Соглашение № 01-50/76 от 27.12.2019 о порядке и условиях  предоставления субсидии на организацию  участия детско-юношеской  команды Чукотского автономного округа во Всероссийских соревнованиях по баскетболу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</si>
  <si>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организацию  участия детско-юношеской  команды Чукотского автономного округа во Всероссийских соревнованиях по мини-футболу</t>
  </si>
  <si>
    <t>Соглашение № 01-50/77 от 27.12.2019 о порядке и условиях  предоставления субсидии на организацию  участия детско-юношеской  команды Чукотского автономного округа во Всероссийских соревнованиях по мини-футболу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</si>
  <si>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участие во Всероссийских соревнованиях по греко-римской борьбе</t>
  </si>
  <si>
    <t>Соглашение № 01-50/63 от 27.12.2019 года о порядке и условиях  предоставления субсидии на участие во Всероссийских соревнованиях по греко-римской борьбе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</si>
  <si>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 xml:space="preserve">Субсидия на участие и проведение Всероссийских массовых соревнований «Лыжня России», «Кросс Наций», «Олимпийский день», 
«Оранжевый мяч»
</t>
  </si>
  <si>
    <t>Соглашение № 01-50/64 от 27.12.2019 года о порядке и условиях  предоставления субсидии на участие и проведение Всероссийских массовых соревнований «Лыжня России», «Кросс Наций», «Олимпийский день», «Оранжевый мяч»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</si>
  <si>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транспортные услуги (пассажирские, грузовые), подготовка и маркировка трассы</t>
  </si>
  <si>
    <t>Продукты питания для полевой кухни</t>
  </si>
  <si>
    <t>Субсидия на организацию и проведение летней физкультурно-оздоровительной кампании для учащихся учреждений дополнительного образования детей физкультурно-спортивной направленности</t>
  </si>
  <si>
    <t>Соглашение № 01-50/68 от 27.12.2019 года о порядке и условиях  предоставления субсидии на организацию и проведение летней физкультурно-оздоровительной кампании для учащихся учреждений дополнительного образования детей физкультурно-спортивной направленности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</si>
  <si>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Предоставление тренировочного катка для занятий</t>
  </si>
  <si>
    <t>субсидия на организацию и проведение окружных соревнований по горным лыжам</t>
  </si>
  <si>
    <t>Соглашение № 01-50/61 от 27.12.2019 года о порядке и условиях  предоставления субсидии на организацию и проведение окружных соревнований по горным лыжам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</si>
  <si>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 xml:space="preserve"> транспортные услуги привлеченным участникам</t>
  </si>
  <si>
    <t>Приобретение авиабилетов, транспортные услуги,услуги подготовки трассы</t>
  </si>
  <si>
    <t>Субсидия на организацию и проведение соревнований  по хоккею</t>
  </si>
  <si>
    <t>Соглашение № 01-50/71 от 27.12.2019 года о порядке и условиях  предоставления субсидии на организацию и проведение соревнований  по хоккею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</si>
  <si>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Договор на услиги питания</t>
  </si>
  <si>
    <t xml:space="preserve">Договор на услуги по организации культурной программы </t>
  </si>
  <si>
    <t>Договор на предоставление услуг ледовой площадки</t>
  </si>
  <si>
    <t>Субсидия на проведение Международного турнира по хоккею</t>
  </si>
  <si>
    <t>Соглашение № 02-15/429 от 19.12.2018 года о порядке и условиях предоставления субсидии на проведение Международного турнира по хоккею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2019 году</t>
  </si>
  <si>
    <t>Услуги проживания привлеченных участников</t>
  </si>
  <si>
    <t>Услуги по обеспечению безопасности на соревнованиях</t>
  </si>
  <si>
    <t>Предоставление услуг ледовой площадки</t>
  </si>
  <si>
    <t>Субсидия на проведение Чемпионата и первенства Чукотки по северному многоборью</t>
  </si>
  <si>
    <t>Соглашение № 01-50/66 от 27.12.2019 года о порядке и условиях  предоставления субсидии на проведение Чемпионата и первенства Чукотки по северному многоборью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</si>
  <si>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Субсидия на организацию участия команды Чукотского автономного округа во Всероссийском фестивале по национальным видам спорта</t>
  </si>
  <si>
    <t>Соглашение № 01-50/79 от 27.12.2019 года о порядке и условиях  предоставления субсидии на организацию участия команды Чукотского автономного округа во Всероссийском фестивале по национальным видам спорта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</si>
  <si>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Награждение лучших участников денежными и ценными подарками</t>
  </si>
  <si>
    <t>спортивные костюмы, майки, кепки</t>
  </si>
  <si>
    <t>шлейки, намордники для собак</t>
  </si>
  <si>
    <t>Субсидия на участие в Чемпионате и первенстве России по северному многоборью</t>
  </si>
  <si>
    <t>Соглашение № 01-50/67 от 27.12.2019 года о порядке и условиях  предоставления субсидии на участие в Чемпионате и первенстве России по северному многоборью Государственному автономному образовательному учреждению дополнительного образования Чукотского автономного округа «Окружная детско-юношеская спортивная школа» в 2020 году</t>
  </si>
  <si>
    <t>Договор на услуги по подготовке трассы</t>
  </si>
  <si>
    <t>Прохождение МРТ</t>
  </si>
  <si>
    <t>Медицинское обслуживание</t>
  </si>
  <si>
    <t>Приобретение одноразовой посуды для полевой кухни</t>
  </si>
  <si>
    <t xml:space="preserve">Договор на услуги по организации медобслуживания </t>
  </si>
  <si>
    <t>Договор на услуги музыкального сопровождения</t>
  </si>
  <si>
    <t>Обеспечение безопасности (по договору)</t>
  </si>
  <si>
    <t>Предоставление услуг спортивных объектов</t>
  </si>
  <si>
    <t>Договор на услуги п ообеспечению безопасности на соревнованиях</t>
  </si>
  <si>
    <t>Приобретение спортивной атрибутики для награждения</t>
  </si>
  <si>
    <t>Продукты питания для солдатской кухни (каша, масло, хлеб, заварка, сахар)</t>
  </si>
  <si>
    <t>Продукты питания для национальной кухни (мясо, рыба)</t>
  </si>
  <si>
    <t>Ветеринарные услуги</t>
  </si>
  <si>
    <t>Приобретение расходных материалов  для проведения мероприятия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</si>
</sst>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р_._-;\-* #,##0.00_р_._-;_-* &quot;-&quot;??_р_._-;_-@_-"/>
    <numFmt numFmtId="164" formatCode="_-* #,##0.00\ _₽_-;\-* #,##0.00\ _₽_-;_-* &quot;-&quot;??\ _₽_-;_-@_-"/>
    <numFmt numFmtId="165" formatCode="_-* #,##0.000\ _₽_-;\-* #,##0.000\ _₽_-;_-* &quot;-&quot;??\ _₽_-;_-@_-"/>
    <numFmt numFmtId="166" formatCode="0.0"/>
    <numFmt numFmtId="167" formatCode="#,##0_ ;\-#,##0\ "/>
    <numFmt numFmtId="168" formatCode="#,##0.00_ ;\-#,##0.00\ "/>
  </numFmts>
  <fonts count="23" x14ac:knownFonts="1">
    <font>
      <sz val="10"/>
      <name val="Arial Cyr"/>
      <charset val="204"/>
    </font>
    <font>
      <sz val="8"/>
      <name val="Times New Roman"/>
      <family val="1"/>
      <charset val="204"/>
    </font>
    <font>
      <sz val="7"/>
      <name val="Times New Roman"/>
      <family val="1"/>
      <charset val="204"/>
    </font>
    <font>
      <sz val="9"/>
      <name val="Times New Roman"/>
      <family val="1"/>
      <charset val="204"/>
    </font>
    <font>
      <sz val="10"/>
      <name val="Times New Roman"/>
      <family val="1"/>
      <charset val="204"/>
    </font>
    <font>
      <b/>
      <sz val="10"/>
      <name val="Times New Roman"/>
      <family val="1"/>
      <charset val="204"/>
    </font>
    <font>
      <b/>
      <sz val="12"/>
      <name val="Times New Roman"/>
      <family val="1"/>
      <charset val="204"/>
    </font>
    <font>
      <sz val="10"/>
      <name val="Arial"/>
      <family val="2"/>
      <charset val="204"/>
    </font>
    <font>
      <sz val="10"/>
      <name val="Arial"/>
      <family val="2"/>
      <charset val="204"/>
    </font>
    <font>
      <b/>
      <sz val="10"/>
      <name val="Arial"/>
      <family val="2"/>
      <charset val="204"/>
    </font>
    <font>
      <b/>
      <u/>
      <sz val="10"/>
      <name val="Arial"/>
      <family val="2"/>
      <charset val="204"/>
    </font>
    <font>
      <u/>
      <sz val="10"/>
      <name val="Arial"/>
      <family val="2"/>
      <charset val="204"/>
    </font>
    <font>
      <sz val="8"/>
      <name val="Arial"/>
      <family val="2"/>
      <charset val="204"/>
    </font>
    <font>
      <b/>
      <i/>
      <sz val="12"/>
      <name val="Times New Roman"/>
      <family val="1"/>
      <charset val="204"/>
    </font>
    <font>
      <sz val="12"/>
      <name val="Times New Roman"/>
      <family val="1"/>
      <charset val="204"/>
    </font>
    <font>
      <sz val="6"/>
      <name val="Times New Roman"/>
      <family val="1"/>
      <charset val="204"/>
    </font>
    <font>
      <b/>
      <sz val="11.5"/>
      <name val="Times New Roman"/>
      <family val="1"/>
      <charset val="204"/>
    </font>
    <font>
      <vertAlign val="superscript"/>
      <sz val="10"/>
      <name val="Times New Roman"/>
      <family val="1"/>
      <charset val="204"/>
    </font>
    <font>
      <b/>
      <sz val="6"/>
      <name val="Times New Roman"/>
      <family val="1"/>
      <charset val="204"/>
    </font>
    <font>
      <u/>
      <sz val="12"/>
      <name val="Times New Roman"/>
      <family val="1"/>
      <charset val="204"/>
    </font>
    <font>
      <sz val="8"/>
      <color indexed="81"/>
      <name val="Tahoma"/>
      <family val="2"/>
      <charset val="204"/>
    </font>
    <font>
      <b/>
      <sz val="8"/>
      <color indexed="81"/>
      <name val="Tahoma"/>
      <family val="2"/>
      <charset val="204"/>
    </font>
    <font>
      <sz val="10"/>
      <color rgb="FFFF0000"/>
      <name val="Times New Roman"/>
      <family val="1"/>
      <charset val="204"/>
    </font>
  </fonts>
  <fills count="3">
    <fill>
      <patternFill patternType="none"/>
    </fill>
    <fill>
      <patternFill patternType="gray125"/>
    </fill>
    <fill>
      <patternFill patternType="solid">
        <fgColor theme="0"/>
        <bgColor indexed="64"/>
      </patternFill>
    </fill>
  </fills>
  <borders count="50">
    <border>
      <left/>
      <right/>
      <top/>
      <bottom/>
      <diagonal/>
    </border>
    <border>
      <left/>
      <right/>
      <top style="thin">
        <color indexed="64"/>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xf numFmtId="0" fontId="7" fillId="0" borderId="0"/>
    <xf numFmtId="0" fontId="8" fillId="0" borderId="0" applyFont="0" applyFill="0" applyBorder="0" applyAlignment="0" applyProtection="0"/>
  </cellStyleXfs>
  <cellXfs count="630">
    <xf numFmtId="0" fontId="0" fillId="0" borderId="0" xfId="0"/>
    <xf numFmtId="0" fontId="1" fillId="0" borderId="0" xfId="0" applyFont="1" applyAlignment="1">
      <alignment horizontal="left"/>
    </xf>
    <xf numFmtId="0" fontId="1" fillId="0" borderId="0" xfId="0" applyFont="1" applyAlignment="1">
      <alignment horizontal="right"/>
    </xf>
    <xf numFmtId="0" fontId="3" fillId="0" borderId="0" xfId="0" applyFont="1" applyAlignment="1">
      <alignment horizontal="left"/>
    </xf>
    <xf numFmtId="0" fontId="4" fillId="0" borderId="0" xfId="0" applyFont="1" applyAlignment="1">
      <alignment horizontal="left"/>
    </xf>
    <xf numFmtId="0" fontId="4" fillId="0" borderId="0" xfId="0" applyFont="1" applyBorder="1" applyAlignment="1">
      <alignment horizontal="left"/>
    </xf>
    <xf numFmtId="0" fontId="6" fillId="0" borderId="0" xfId="0" applyFont="1" applyAlignment="1"/>
    <xf numFmtId="0" fontId="6" fillId="0" borderId="0" xfId="0" applyFont="1" applyAlignment="1">
      <alignment horizontal="left"/>
    </xf>
    <xf numFmtId="0" fontId="6" fillId="0" borderId="0" xfId="0" applyFont="1" applyAlignment="1">
      <alignment horizontal="right"/>
    </xf>
    <xf numFmtId="0" fontId="6" fillId="0" borderId="0" xfId="0" applyFont="1" applyAlignment="1">
      <alignment horizontal="center"/>
    </xf>
    <xf numFmtId="49" fontId="6" fillId="0" borderId="0" xfId="0" applyNumberFormat="1" applyFont="1" applyAlignment="1">
      <alignment horizontal="right"/>
    </xf>
    <xf numFmtId="0" fontId="1" fillId="0" borderId="0" xfId="0" applyFont="1" applyAlignment="1">
      <alignment horizontal="left" vertical="center"/>
    </xf>
    <xf numFmtId="0" fontId="2" fillId="0" borderId="0" xfId="0" applyFont="1" applyAlignment="1">
      <alignment horizontal="left"/>
    </xf>
    <xf numFmtId="0" fontId="2" fillId="0" borderId="0" xfId="0" applyFont="1" applyAlignment="1">
      <alignment horizontal="left" vertical="top"/>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2" fillId="0" borderId="5" xfId="0" applyFont="1" applyBorder="1" applyAlignment="1">
      <alignment horizontal="left" vertical="top"/>
    </xf>
    <xf numFmtId="0" fontId="2" fillId="0" borderId="6" xfId="0" applyFont="1" applyBorder="1" applyAlignment="1">
      <alignment horizontal="left" vertical="top"/>
    </xf>
    <xf numFmtId="0" fontId="2" fillId="0" borderId="5" xfId="0" applyFont="1" applyBorder="1" applyAlignment="1">
      <alignment horizontal="left"/>
    </xf>
    <xf numFmtId="0" fontId="2" fillId="0" borderId="0" xfId="0" applyFont="1" applyBorder="1" applyAlignment="1">
      <alignment horizontal="left"/>
    </xf>
    <xf numFmtId="0" fontId="2"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49" fontId="6" fillId="0" borderId="0" xfId="0" applyNumberFormat="1" applyFont="1" applyBorder="1" applyAlignment="1"/>
    <xf numFmtId="0" fontId="1" fillId="0" borderId="12" xfId="0" applyFont="1" applyBorder="1" applyAlignment="1">
      <alignment horizontal="left" wrapText="1"/>
    </xf>
    <xf numFmtId="0" fontId="1" fillId="0" borderId="0" xfId="0" applyFont="1" applyAlignment="1">
      <alignment horizontal="left" wrapText="1"/>
    </xf>
    <xf numFmtId="0" fontId="4" fillId="0" borderId="0" xfId="0" applyFont="1" applyAlignment="1">
      <alignment horizontal="left" wrapText="1"/>
    </xf>
    <xf numFmtId="0" fontId="2" fillId="0" borderId="0" xfId="0" applyFont="1" applyBorder="1" applyAlignment="1">
      <alignment horizontal="center" vertical="top"/>
    </xf>
    <xf numFmtId="0" fontId="1" fillId="0" borderId="0" xfId="0" applyFont="1" applyBorder="1" applyAlignment="1">
      <alignment horizontal="left" vertical="center"/>
    </xf>
    <xf numFmtId="0" fontId="4" fillId="0" borderId="0" xfId="0" applyFont="1" applyBorder="1" applyAlignment="1">
      <alignment horizontal="left" wrapText="1"/>
    </xf>
    <xf numFmtId="0" fontId="4" fillId="0" borderId="0" xfId="0" applyFont="1" applyAlignment="1">
      <alignment horizontal="right"/>
    </xf>
    <xf numFmtId="0" fontId="4" fillId="0" borderId="0" xfId="0" applyFont="1" applyAlignment="1">
      <alignment horizontal="center"/>
    </xf>
    <xf numFmtId="0" fontId="2" fillId="0" borderId="0" xfId="0" applyFont="1" applyAlignment="1">
      <alignment horizontal="center" vertical="top"/>
    </xf>
    <xf numFmtId="0" fontId="4" fillId="0" borderId="0" xfId="0" applyFont="1" applyBorder="1" applyAlignment="1">
      <alignment horizontal="center"/>
    </xf>
    <xf numFmtId="0" fontId="4" fillId="0" borderId="0" xfId="0" applyFont="1" applyBorder="1" applyAlignment="1">
      <alignment horizontal="right"/>
    </xf>
    <xf numFmtId="0" fontId="4" fillId="0" borderId="0" xfId="0" applyFont="1" applyAlignment="1">
      <alignment horizontal="center"/>
    </xf>
    <xf numFmtId="0" fontId="1" fillId="0" borderId="0" xfId="0" applyFont="1" applyFill="1" applyAlignment="1">
      <alignment horizontal="left"/>
    </xf>
    <xf numFmtId="0" fontId="1" fillId="0" borderId="0" xfId="0" applyFont="1" applyFill="1" applyAlignment="1">
      <alignment horizontal="right"/>
    </xf>
    <xf numFmtId="0" fontId="4" fillId="0" borderId="0" xfId="0" applyFont="1" applyFill="1" applyAlignment="1">
      <alignment horizontal="left"/>
    </xf>
    <xf numFmtId="0" fontId="1" fillId="0" borderId="0" xfId="0" applyFont="1" applyAlignment="1">
      <alignment vertical="top" wrapText="1"/>
    </xf>
    <xf numFmtId="0" fontId="7" fillId="0" borderId="0" xfId="1"/>
    <xf numFmtId="0" fontId="7" fillId="0" borderId="0" xfId="1" applyAlignment="1">
      <alignment horizontal="right"/>
    </xf>
    <xf numFmtId="0" fontId="8" fillId="0" borderId="0" xfId="1" applyFont="1" applyAlignment="1">
      <alignment horizontal="right"/>
    </xf>
    <xf numFmtId="0" fontId="8" fillId="0" borderId="24" xfId="1" applyFont="1" applyBorder="1" applyAlignment="1">
      <alignment horizontal="center" wrapText="1"/>
    </xf>
    <xf numFmtId="0" fontId="7" fillId="0" borderId="24" xfId="1" applyBorder="1" applyAlignment="1">
      <alignment horizontal="center" wrapText="1"/>
    </xf>
    <xf numFmtId="0" fontId="8" fillId="0" borderId="24" xfId="1" applyFont="1" applyBorder="1" applyAlignment="1">
      <alignment wrapText="1"/>
    </xf>
    <xf numFmtId="43" fontId="8" fillId="0" borderId="24" xfId="1" applyNumberFormat="1" applyFont="1" applyBorder="1" applyAlignment="1">
      <alignment horizontal="center" wrapText="1"/>
    </xf>
    <xf numFmtId="49" fontId="8" fillId="0" borderId="24" xfId="1" applyNumberFormat="1" applyFont="1" applyBorder="1" applyAlignment="1">
      <alignment wrapText="1"/>
    </xf>
    <xf numFmtId="0" fontId="9" fillId="0" borderId="24" xfId="1" applyFont="1" applyBorder="1" applyAlignment="1">
      <alignment wrapText="1"/>
    </xf>
    <xf numFmtId="0" fontId="9" fillId="0" borderId="24" xfId="1" applyFont="1" applyBorder="1" applyAlignment="1">
      <alignment horizontal="center" wrapText="1"/>
    </xf>
    <xf numFmtId="43" fontId="9" fillId="0" borderId="24" xfId="1" applyNumberFormat="1" applyFont="1" applyBorder="1" applyAlignment="1">
      <alignment wrapText="1"/>
    </xf>
    <xf numFmtId="0" fontId="9" fillId="0" borderId="0" xfId="1" applyFont="1"/>
    <xf numFmtId="49" fontId="7" fillId="0" borderId="24" xfId="1" applyNumberFormat="1" applyBorder="1" applyAlignment="1">
      <alignment horizontal="center" vertical="center" wrapText="1"/>
    </xf>
    <xf numFmtId="0" fontId="7" fillId="0" borderId="24" xfId="1" applyBorder="1" applyAlignment="1">
      <alignment wrapText="1"/>
    </xf>
    <xf numFmtId="49" fontId="7" fillId="0" borderId="24" xfId="1" applyNumberFormat="1" applyBorder="1" applyAlignment="1">
      <alignment wrapText="1"/>
    </xf>
    <xf numFmtId="49" fontId="9" fillId="0" borderId="24" xfId="1" applyNumberFormat="1" applyFont="1" applyBorder="1" applyAlignment="1">
      <alignment wrapText="1"/>
    </xf>
    <xf numFmtId="0" fontId="8" fillId="0" borderId="24" xfId="1" applyFont="1" applyBorder="1" applyAlignment="1">
      <alignment horizontal="left" wrapText="1"/>
    </xf>
    <xf numFmtId="0" fontId="8" fillId="0" borderId="0" xfId="1" applyFont="1"/>
    <xf numFmtId="49" fontId="7" fillId="2" borderId="44" xfId="1" applyNumberFormat="1" applyFill="1" applyBorder="1" applyAlignment="1">
      <alignment horizontal="left" vertical="center" wrapText="1"/>
    </xf>
    <xf numFmtId="164" fontId="8" fillId="0" borderId="24" xfId="1" applyNumberFormat="1" applyFont="1" applyBorder="1" applyAlignment="1">
      <alignment horizontal="center" wrapText="1"/>
    </xf>
    <xf numFmtId="164" fontId="7" fillId="0" borderId="24" xfId="1" applyNumberFormat="1" applyFill="1" applyBorder="1" applyAlignment="1">
      <alignment wrapText="1"/>
    </xf>
    <xf numFmtId="164" fontId="7" fillId="0" borderId="24" xfId="1" applyNumberFormat="1" applyBorder="1" applyAlignment="1">
      <alignment vertical="center" wrapText="1"/>
    </xf>
    <xf numFmtId="164" fontId="7" fillId="0" borderId="24" xfId="1" applyNumberFormat="1" applyBorder="1" applyAlignment="1">
      <alignment wrapText="1"/>
    </xf>
    <xf numFmtId="164" fontId="9" fillId="0" borderId="24" xfId="1" applyNumberFormat="1" applyFont="1" applyBorder="1" applyAlignment="1">
      <alignment wrapText="1"/>
    </xf>
    <xf numFmtId="3" fontId="7" fillId="0" borderId="10" xfId="1" applyNumberFormat="1" applyBorder="1" applyAlignment="1">
      <alignment horizontal="center"/>
    </xf>
    <xf numFmtId="0" fontId="12" fillId="0" borderId="0" xfId="1" applyFont="1" applyAlignment="1">
      <alignment horizontal="right" wrapText="1"/>
    </xf>
    <xf numFmtId="0" fontId="12" fillId="0" borderId="0" xfId="1" applyFont="1" applyAlignment="1">
      <alignment horizontal="right"/>
    </xf>
    <xf numFmtId="0" fontId="3" fillId="0" borderId="0" xfId="0" applyFont="1" applyAlignment="1">
      <alignment horizontal="right" vertical="center"/>
    </xf>
    <xf numFmtId="0" fontId="14" fillId="0" borderId="0" xfId="0" applyFont="1" applyAlignment="1">
      <alignment horizontal="left"/>
    </xf>
    <xf numFmtId="49" fontId="14" fillId="0" borderId="0" xfId="0" applyNumberFormat="1" applyFont="1" applyBorder="1" applyAlignment="1"/>
    <xf numFmtId="0" fontId="5" fillId="0" borderId="0" xfId="0" applyFont="1" applyAlignment="1">
      <alignment horizontal="left"/>
    </xf>
    <xf numFmtId="0" fontId="6" fillId="0" borderId="0" xfId="0" applyFont="1" applyFill="1" applyAlignment="1">
      <alignment horizontal="left"/>
    </xf>
    <xf numFmtId="0" fontId="14" fillId="0" borderId="0" xfId="0" applyFont="1" applyFill="1" applyAlignment="1">
      <alignment horizontal="left"/>
    </xf>
    <xf numFmtId="49" fontId="14" fillId="0" borderId="0" xfId="0" applyNumberFormat="1" applyFont="1" applyFill="1" applyBorder="1" applyAlignment="1"/>
    <xf numFmtId="0" fontId="15" fillId="0" borderId="0" xfId="0" applyFont="1" applyFill="1" applyAlignment="1">
      <alignment horizontal="left"/>
    </xf>
    <xf numFmtId="0" fontId="15" fillId="0" borderId="0" xfId="0" applyFont="1" applyAlignment="1">
      <alignment horizontal="left"/>
    </xf>
    <xf numFmtId="43" fontId="4" fillId="0" borderId="0" xfId="0" applyNumberFormat="1" applyFont="1" applyAlignment="1">
      <alignment horizontal="left"/>
    </xf>
    <xf numFmtId="0" fontId="4" fillId="0" borderId="1" xfId="0" applyFont="1" applyBorder="1" applyAlignment="1">
      <alignment horizontal="left"/>
    </xf>
    <xf numFmtId="0" fontId="18" fillId="0" borderId="0" xfId="0" applyFont="1" applyAlignment="1">
      <alignment horizontal="center"/>
    </xf>
    <xf numFmtId="0" fontId="6" fillId="0" borderId="0" xfId="0" applyFont="1" applyBorder="1" applyAlignment="1">
      <alignment horizontal="center"/>
    </xf>
    <xf numFmtId="0" fontId="6" fillId="0" borderId="0" xfId="0" applyFont="1" applyFill="1" applyAlignment="1">
      <alignment horizontal="center"/>
    </xf>
    <xf numFmtId="49" fontId="6" fillId="0" borderId="0" xfId="0" applyNumberFormat="1" applyFont="1" applyBorder="1" applyAlignment="1">
      <alignment horizontal="center"/>
    </xf>
    <xf numFmtId="49" fontId="6" fillId="0" borderId="0" xfId="0" applyNumberFormat="1" applyFont="1" applyFill="1" applyBorder="1" applyAlignment="1">
      <alignment horizontal="center"/>
    </xf>
    <xf numFmtId="0" fontId="1" fillId="0" borderId="0" xfId="0" applyFont="1" applyAlignment="1">
      <alignment horizontal="center"/>
    </xf>
    <xf numFmtId="0" fontId="2" fillId="0" borderId="0" xfId="0" applyFont="1" applyAlignment="1">
      <alignment horizontal="center"/>
    </xf>
    <xf numFmtId="0" fontId="4" fillId="0" borderId="0" xfId="0" applyNumberFormat="1" applyFont="1" applyAlignment="1">
      <alignment horizontal="left"/>
    </xf>
    <xf numFmtId="0" fontId="14" fillId="0" borderId="0" xfId="0" applyFont="1" applyAlignment="1">
      <alignment horizontal="center"/>
    </xf>
    <xf numFmtId="0" fontId="1" fillId="0" borderId="10" xfId="0" applyFont="1" applyBorder="1" applyAlignment="1">
      <alignment horizontal="center"/>
    </xf>
    <xf numFmtId="49" fontId="1" fillId="0" borderId="0" xfId="0" applyNumberFormat="1" applyFont="1" applyBorder="1" applyAlignment="1">
      <alignment horizontal="center"/>
    </xf>
    <xf numFmtId="49" fontId="2" fillId="0" borderId="0" xfId="0" applyNumberFormat="1" applyFont="1" applyBorder="1" applyAlignment="1">
      <alignment horizontal="center" vertical="top"/>
    </xf>
    <xf numFmtId="0" fontId="6" fillId="0" borderId="0" xfId="0" applyFont="1" applyAlignment="1">
      <alignment horizontal="center" wrapText="1"/>
    </xf>
    <xf numFmtId="0" fontId="6" fillId="0" borderId="0" xfId="0" applyFont="1" applyAlignment="1">
      <alignment horizontal="center"/>
    </xf>
    <xf numFmtId="0" fontId="6" fillId="0" borderId="0" xfId="0" applyFont="1" applyFill="1" applyAlignment="1">
      <alignment horizontal="center" wrapText="1"/>
    </xf>
    <xf numFmtId="0" fontId="16" fillId="0" borderId="0" xfId="0" applyFont="1" applyAlignment="1">
      <alignment horizontal="center" wrapText="1"/>
    </xf>
    <xf numFmtId="0" fontId="6" fillId="0" borderId="0" xfId="0" applyFont="1" applyAlignment="1">
      <alignment horizontal="center"/>
    </xf>
    <xf numFmtId="0" fontId="4" fillId="0" borderId="16" xfId="0" applyFont="1" applyBorder="1" applyAlignment="1">
      <alignment vertical="center"/>
    </xf>
    <xf numFmtId="0" fontId="4" fillId="0" borderId="10" xfId="0" applyFont="1" applyBorder="1" applyAlignment="1">
      <alignment vertical="center"/>
    </xf>
    <xf numFmtId="0" fontId="4" fillId="0" borderId="19" xfId="0" applyFont="1" applyBorder="1" applyAlignment="1">
      <alignment vertical="center"/>
    </xf>
    <xf numFmtId="0" fontId="4" fillId="0" borderId="0" xfId="0" applyFont="1" applyAlignment="1">
      <alignment horizontal="center"/>
    </xf>
    <xf numFmtId="0" fontId="4" fillId="0" borderId="1" xfId="0" applyFont="1" applyBorder="1" applyAlignment="1">
      <alignment horizontal="left"/>
    </xf>
    <xf numFmtId="49" fontId="6" fillId="0" borderId="0" xfId="0" applyNumberFormat="1" applyFont="1" applyBorder="1" applyAlignment="1">
      <alignment horizontal="center"/>
    </xf>
    <xf numFmtId="0" fontId="6" fillId="0" borderId="0" xfId="0" applyFont="1" applyAlignment="1">
      <alignment horizontal="center" wrapText="1"/>
    </xf>
    <xf numFmtId="0" fontId="6" fillId="0" borderId="0" xfId="0" applyFont="1" applyAlignment="1">
      <alignment horizontal="center"/>
    </xf>
    <xf numFmtId="0" fontId="16" fillId="0" borderId="0" xfId="0" applyFont="1" applyAlignment="1">
      <alignment horizontal="center" wrapText="1"/>
    </xf>
    <xf numFmtId="0" fontId="6" fillId="0" borderId="0" xfId="0" applyFont="1" applyFill="1" applyAlignment="1">
      <alignment horizontal="center"/>
    </xf>
    <xf numFmtId="0" fontId="1" fillId="0" borderId="10" xfId="0" applyFont="1" applyBorder="1" applyAlignment="1">
      <alignment horizontal="center"/>
    </xf>
    <xf numFmtId="0" fontId="4" fillId="0" borderId="0" xfId="0" applyFont="1" applyAlignment="1">
      <alignment horizontal="center"/>
    </xf>
    <xf numFmtId="0" fontId="4" fillId="0" borderId="1" xfId="0" applyFont="1" applyBorder="1" applyAlignment="1">
      <alignment horizontal="left"/>
    </xf>
    <xf numFmtId="0" fontId="1" fillId="0" borderId="10" xfId="0" applyFont="1" applyBorder="1" applyAlignment="1">
      <alignment horizontal="center"/>
    </xf>
    <xf numFmtId="49" fontId="6" fillId="0" borderId="0" xfId="0" applyNumberFormat="1" applyFont="1" applyBorder="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16" fillId="0" borderId="0" xfId="0" applyFont="1" applyAlignment="1">
      <alignment horizontal="center" wrapText="1"/>
    </xf>
    <xf numFmtId="0" fontId="4" fillId="0" borderId="0" xfId="0" applyFont="1" applyAlignment="1">
      <alignment horizontal="center"/>
    </xf>
    <xf numFmtId="49" fontId="6" fillId="0" borderId="0" xfId="0" applyNumberFormat="1" applyFont="1" applyBorder="1" applyAlignment="1">
      <alignment horizontal="center"/>
    </xf>
    <xf numFmtId="0" fontId="6" fillId="0" borderId="0" xfId="0" applyFont="1" applyAlignment="1">
      <alignment horizontal="center"/>
    </xf>
    <xf numFmtId="0" fontId="1" fillId="0" borderId="10" xfId="0" applyFont="1" applyBorder="1" applyAlignment="1">
      <alignment horizontal="center"/>
    </xf>
    <xf numFmtId="0" fontId="4" fillId="0" borderId="0" xfId="0" applyFont="1" applyAlignment="1">
      <alignment horizontal="center"/>
    </xf>
    <xf numFmtId="0" fontId="1" fillId="0" borderId="10" xfId="0" applyFont="1" applyBorder="1" applyAlignment="1">
      <alignment horizontal="center"/>
    </xf>
    <xf numFmtId="49" fontId="6" fillId="0" borderId="0" xfId="0" applyNumberFormat="1" applyFont="1" applyBorder="1" applyAlignment="1">
      <alignment horizontal="center"/>
    </xf>
    <xf numFmtId="0" fontId="6" fillId="0" borderId="0" xfId="0" applyFont="1" applyAlignment="1">
      <alignment horizontal="center"/>
    </xf>
    <xf numFmtId="0" fontId="5" fillId="0" borderId="0" xfId="0" applyFont="1" applyBorder="1" applyAlignment="1">
      <alignment horizontal="left"/>
    </xf>
    <xf numFmtId="0" fontId="5" fillId="0" borderId="0" xfId="0" applyFont="1" applyBorder="1" applyAlignment="1">
      <alignment horizontal="right"/>
    </xf>
    <xf numFmtId="0" fontId="5" fillId="0" borderId="0" xfId="0" applyFont="1" applyBorder="1" applyAlignment="1">
      <alignment horizontal="center"/>
    </xf>
    <xf numFmtId="43" fontId="5" fillId="0" borderId="0" xfId="0" applyNumberFormat="1" applyFont="1" applyBorder="1" applyAlignment="1">
      <alignment horizontal="right"/>
    </xf>
    <xf numFmtId="0" fontId="4" fillId="0" borderId="0" xfId="0" applyFont="1" applyAlignment="1">
      <alignment horizontal="center"/>
    </xf>
    <xf numFmtId="49" fontId="6" fillId="0" borderId="0" xfId="0" applyNumberFormat="1" applyFont="1" applyBorder="1" applyAlignment="1">
      <alignment horizontal="center"/>
    </xf>
    <xf numFmtId="0" fontId="6" fillId="0" borderId="0" xfId="0" applyFont="1" applyAlignment="1">
      <alignment horizontal="center"/>
    </xf>
    <xf numFmtId="0" fontId="1" fillId="0" borderId="10" xfId="0" applyFont="1" applyBorder="1" applyAlignment="1">
      <alignment horizontal="center"/>
    </xf>
    <xf numFmtId="49" fontId="4" fillId="0" borderId="0" xfId="0" applyNumberFormat="1" applyFont="1" applyBorder="1" applyAlignment="1">
      <alignment horizontal="left"/>
    </xf>
    <xf numFmtId="43" fontId="5" fillId="0" borderId="0" xfId="0" applyNumberFormat="1" applyFont="1" applyFill="1" applyBorder="1" applyAlignment="1">
      <alignment horizontal="right"/>
    </xf>
    <xf numFmtId="0" fontId="4" fillId="0" borderId="0" xfId="0" applyFont="1" applyAlignment="1">
      <alignment horizontal="center"/>
    </xf>
    <xf numFmtId="0" fontId="1" fillId="0" borderId="10" xfId="0" applyFont="1" applyBorder="1" applyAlignment="1">
      <alignment horizontal="center"/>
    </xf>
    <xf numFmtId="49" fontId="6" fillId="0" borderId="0" xfId="0" applyNumberFormat="1" applyFont="1" applyBorder="1" applyAlignment="1">
      <alignment horizontal="center"/>
    </xf>
    <xf numFmtId="0" fontId="6" fillId="0" borderId="0" xfId="0" applyFont="1" applyAlignment="1">
      <alignment horizontal="center"/>
    </xf>
    <xf numFmtId="43" fontId="14" fillId="0" borderId="0" xfId="0" applyNumberFormat="1" applyFont="1" applyAlignment="1">
      <alignment horizontal="left"/>
    </xf>
    <xf numFmtId="14" fontId="0" fillId="0" borderId="0" xfId="0" applyNumberFormat="1"/>
    <xf numFmtId="43" fontId="0" fillId="0" borderId="0" xfId="0" applyNumberFormat="1"/>
    <xf numFmtId="164" fontId="5" fillId="0" borderId="0" xfId="0" applyNumberFormat="1" applyFont="1" applyFill="1" applyBorder="1" applyAlignment="1">
      <alignment horizontal="right"/>
    </xf>
    <xf numFmtId="0" fontId="4" fillId="0" borderId="0" xfId="0" applyFont="1" applyAlignment="1">
      <alignment horizontal="center"/>
    </xf>
    <xf numFmtId="0" fontId="1" fillId="0" borderId="10" xfId="0" applyFont="1" applyBorder="1" applyAlignment="1">
      <alignment horizontal="center"/>
    </xf>
    <xf numFmtId="49" fontId="6" fillId="0" borderId="0" xfId="0" applyNumberFormat="1" applyFont="1" applyBorder="1" applyAlignment="1">
      <alignment horizontal="center"/>
    </xf>
    <xf numFmtId="0" fontId="6" fillId="0" borderId="0" xfId="0" applyFont="1" applyAlignment="1">
      <alignment horizontal="center"/>
    </xf>
    <xf numFmtId="0" fontId="4" fillId="0" borderId="10" xfId="0" applyFont="1" applyBorder="1" applyAlignment="1">
      <alignment horizontal="center"/>
    </xf>
    <xf numFmtId="0" fontId="2" fillId="0" borderId="12" xfId="0" applyFont="1" applyBorder="1" applyAlignment="1">
      <alignment horizontal="center" vertical="top"/>
    </xf>
    <xf numFmtId="49" fontId="4" fillId="0" borderId="10" xfId="0" applyNumberFormat="1" applyFont="1" applyBorder="1" applyAlignment="1">
      <alignment horizontal="center"/>
    </xf>
    <xf numFmtId="0" fontId="4" fillId="0" borderId="0" xfId="0" applyFont="1" applyAlignment="1">
      <alignment horizontal="right"/>
    </xf>
    <xf numFmtId="49" fontId="4" fillId="0" borderId="10" xfId="0" applyNumberFormat="1" applyFont="1" applyBorder="1" applyAlignment="1">
      <alignment horizontal="left"/>
    </xf>
    <xf numFmtId="0" fontId="1" fillId="0" borderId="0" xfId="0" applyFont="1" applyAlignment="1">
      <alignment horizontal="justify" vertical="top" wrapText="1"/>
    </xf>
    <xf numFmtId="0" fontId="4" fillId="0" borderId="0" xfId="0" applyFont="1" applyAlignment="1">
      <alignment horizontal="center"/>
    </xf>
    <xf numFmtId="0" fontId="2" fillId="0" borderId="0" xfId="0" applyFont="1" applyAlignment="1">
      <alignment horizontal="center" vertical="top"/>
    </xf>
    <xf numFmtId="0" fontId="4" fillId="0" borderId="10" xfId="0" applyFont="1" applyBorder="1" applyAlignment="1">
      <alignment horizontal="center" wrapText="1"/>
    </xf>
    <xf numFmtId="49" fontId="6" fillId="0" borderId="10" xfId="0" applyNumberFormat="1" applyFont="1" applyBorder="1" applyAlignment="1">
      <alignment horizontal="left"/>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8" xfId="0" applyFont="1" applyBorder="1" applyAlignment="1">
      <alignment horizontal="center"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49" fontId="4" fillId="0" borderId="37" xfId="0" applyNumberFormat="1" applyFont="1" applyBorder="1" applyAlignment="1">
      <alignment horizontal="center"/>
    </xf>
    <xf numFmtId="49" fontId="4" fillId="0" borderId="36" xfId="0" applyNumberFormat="1" applyFont="1" applyBorder="1" applyAlignment="1">
      <alignment horizontal="center"/>
    </xf>
    <xf numFmtId="49" fontId="4" fillId="0" borderId="38" xfId="0" applyNumberFormat="1" applyFont="1" applyBorder="1" applyAlignment="1">
      <alignment horizontal="center"/>
    </xf>
    <xf numFmtId="49" fontId="4" fillId="0" borderId="32" xfId="0" applyNumberFormat="1" applyFont="1" applyBorder="1" applyAlignment="1">
      <alignment horizontal="center"/>
    </xf>
    <xf numFmtId="49" fontId="4" fillId="0" borderId="28" xfId="0" applyNumberFormat="1" applyFont="1" applyBorder="1" applyAlignment="1">
      <alignment horizontal="center"/>
    </xf>
    <xf numFmtId="49" fontId="4" fillId="0" borderId="39" xfId="0" applyNumberFormat="1" applyFont="1" applyBorder="1" applyAlignment="1">
      <alignment horizontal="center"/>
    </xf>
    <xf numFmtId="0" fontId="5" fillId="0" borderId="0" xfId="0" applyFont="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8" xfId="0" applyFont="1" applyBorder="1" applyAlignment="1">
      <alignment horizontal="center"/>
    </xf>
    <xf numFmtId="0" fontId="3" fillId="0" borderId="33" xfId="0" applyFont="1" applyBorder="1" applyAlignment="1">
      <alignment horizontal="center"/>
    </xf>
    <xf numFmtId="0" fontId="3" fillId="0" borderId="1" xfId="0" applyFont="1" applyBorder="1" applyAlignment="1">
      <alignment horizontal="center"/>
    </xf>
    <xf numFmtId="0" fontId="3" fillId="0" borderId="35" xfId="0" applyFont="1" applyBorder="1" applyAlignment="1">
      <alignment horizontal="center"/>
    </xf>
    <xf numFmtId="49" fontId="4" fillId="0" borderId="26" xfId="0" applyNumberFormat="1" applyFont="1" applyBorder="1" applyAlignment="1">
      <alignment horizontal="center"/>
    </xf>
    <xf numFmtId="49" fontId="4" fillId="0" borderId="24" xfId="0" applyNumberFormat="1" applyFont="1" applyBorder="1" applyAlignment="1">
      <alignment horizontal="center"/>
    </xf>
    <xf numFmtId="49" fontId="4" fillId="0" borderId="25" xfId="0" applyNumberFormat="1" applyFont="1" applyBorder="1" applyAlignment="1">
      <alignment horizontal="center"/>
    </xf>
    <xf numFmtId="0" fontId="3" fillId="0" borderId="14" xfId="0" applyFont="1" applyBorder="1" applyAlignment="1">
      <alignment horizontal="center"/>
    </xf>
    <xf numFmtId="0" fontId="3" fillId="0" borderId="0" xfId="0"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vertical="center"/>
    </xf>
    <xf numFmtId="0" fontId="3" fillId="0" borderId="28" xfId="0" applyFont="1" applyBorder="1" applyAlignment="1">
      <alignment horizontal="center" vertical="center"/>
    </xf>
    <xf numFmtId="164" fontId="4" fillId="0" borderId="44" xfId="0" applyNumberFormat="1" applyFont="1" applyBorder="1" applyAlignment="1">
      <alignment horizontal="right"/>
    </xf>
    <xf numFmtId="164" fontId="4" fillId="0" borderId="45" xfId="0" applyNumberFormat="1" applyFont="1" applyBorder="1" applyAlignment="1">
      <alignment horizontal="right"/>
    </xf>
    <xf numFmtId="0" fontId="4" fillId="0" borderId="24" xfId="0" applyFont="1" applyBorder="1" applyAlignment="1">
      <alignment wrapText="1"/>
    </xf>
    <xf numFmtId="0" fontId="4" fillId="0" borderId="33" xfId="0" applyFont="1" applyBorder="1" applyAlignment="1">
      <alignment wrapText="1"/>
    </xf>
    <xf numFmtId="164" fontId="4" fillId="0" borderId="24" xfId="0" applyNumberFormat="1" applyFont="1" applyBorder="1" applyAlignment="1">
      <alignment horizontal="left"/>
    </xf>
    <xf numFmtId="164" fontId="4" fillId="0" borderId="24" xfId="0" applyNumberFormat="1" applyFont="1" applyBorder="1" applyAlignment="1">
      <alignment horizontal="right"/>
    </xf>
    <xf numFmtId="164" fontId="4" fillId="0" borderId="25" xfId="0" applyNumberFormat="1" applyFont="1" applyBorder="1" applyAlignment="1">
      <alignment horizontal="right"/>
    </xf>
    <xf numFmtId="0" fontId="4" fillId="0" borderId="1" xfId="0" applyFont="1" applyBorder="1" applyAlignment="1">
      <alignment wrapText="1"/>
    </xf>
    <xf numFmtId="49" fontId="4" fillId="0" borderId="43" xfId="0" applyNumberFormat="1" applyFont="1" applyBorder="1" applyAlignment="1">
      <alignment horizontal="center"/>
    </xf>
    <xf numFmtId="49" fontId="4" fillId="0" borderId="44" xfId="0" applyNumberFormat="1" applyFont="1" applyBorder="1" applyAlignment="1">
      <alignment horizontal="center"/>
    </xf>
    <xf numFmtId="164" fontId="4" fillId="0" borderId="44" xfId="0" applyNumberFormat="1" applyFont="1" applyBorder="1" applyAlignment="1">
      <alignment horizontal="left"/>
    </xf>
    <xf numFmtId="0" fontId="4" fillId="0" borderId="16" xfId="0" applyFont="1" applyBorder="1" applyAlignment="1">
      <alignment horizontal="left" wrapText="1"/>
    </xf>
    <xf numFmtId="0" fontId="4" fillId="0" borderId="10" xfId="0" applyFont="1" applyBorder="1" applyAlignment="1">
      <alignment horizontal="left" wrapText="1"/>
    </xf>
    <xf numFmtId="0" fontId="4" fillId="0" borderId="17" xfId="0" applyFont="1" applyBorder="1" applyAlignment="1">
      <alignment horizontal="left" wrapText="1"/>
    </xf>
    <xf numFmtId="0" fontId="4" fillId="0" borderId="11" xfId="0" applyFont="1" applyBorder="1" applyAlignment="1">
      <alignment horizontal="left" wrapText="1"/>
    </xf>
    <xf numFmtId="0" fontId="4" fillId="0" borderId="12" xfId="0" applyFont="1" applyBorder="1" applyAlignment="1">
      <alignment horizontal="left" wrapText="1"/>
    </xf>
    <xf numFmtId="49" fontId="4" fillId="0" borderId="20" xfId="0" applyNumberFormat="1" applyFont="1" applyBorder="1" applyAlignment="1">
      <alignment horizontal="center"/>
    </xf>
    <xf numFmtId="49" fontId="4" fillId="0" borderId="12" xfId="0" applyNumberFormat="1" applyFont="1" applyBorder="1" applyAlignment="1">
      <alignment horizontal="center"/>
    </xf>
    <xf numFmtId="49" fontId="4" fillId="0" borderId="18" xfId="0" applyNumberFormat="1" applyFont="1" applyBorder="1" applyAlignment="1">
      <alignment horizontal="center"/>
    </xf>
    <xf numFmtId="49" fontId="4" fillId="0" borderId="23" xfId="0" applyNumberFormat="1" applyFont="1" applyBorder="1" applyAlignment="1">
      <alignment horizontal="center"/>
    </xf>
    <xf numFmtId="49" fontId="4" fillId="0" borderId="19" xfId="0" applyNumberFormat="1" applyFont="1" applyBorder="1" applyAlignment="1">
      <alignment horizontal="center"/>
    </xf>
    <xf numFmtId="49" fontId="4" fillId="0" borderId="11" xfId="0" applyNumberFormat="1" applyFont="1" applyBorder="1" applyAlignment="1">
      <alignment horizontal="center"/>
    </xf>
    <xf numFmtId="49" fontId="4" fillId="0" borderId="16" xfId="0" applyNumberFormat="1" applyFont="1" applyBorder="1" applyAlignment="1">
      <alignment horizontal="center"/>
    </xf>
    <xf numFmtId="164" fontId="4" fillId="0" borderId="11" xfId="0" applyNumberFormat="1" applyFont="1" applyBorder="1" applyAlignment="1">
      <alignment horizontal="left"/>
    </xf>
    <xf numFmtId="164" fontId="4" fillId="0" borderId="12" xfId="0" applyNumberFormat="1" applyFont="1" applyBorder="1" applyAlignment="1">
      <alignment horizontal="left"/>
    </xf>
    <xf numFmtId="164" fontId="4" fillId="0" borderId="18" xfId="0" applyNumberFormat="1" applyFont="1" applyBorder="1" applyAlignment="1">
      <alignment horizontal="left"/>
    </xf>
    <xf numFmtId="164" fontId="4" fillId="0" borderId="16" xfId="0" applyNumberFormat="1" applyFont="1" applyBorder="1" applyAlignment="1">
      <alignment horizontal="left"/>
    </xf>
    <xf numFmtId="164" fontId="4" fillId="0" borderId="10" xfId="0" applyNumberFormat="1" applyFont="1" applyBorder="1" applyAlignment="1">
      <alignment horizontal="left"/>
    </xf>
    <xf numFmtId="164" fontId="4" fillId="0" borderId="19" xfId="0" applyNumberFormat="1" applyFont="1" applyBorder="1" applyAlignment="1">
      <alignment horizontal="left"/>
    </xf>
    <xf numFmtId="0" fontId="4" fillId="0" borderId="27" xfId="0" applyFont="1" applyBorder="1" applyAlignment="1">
      <alignment horizontal="left" wrapText="1"/>
    </xf>
    <xf numFmtId="0" fontId="4" fillId="0" borderId="46" xfId="0" applyFont="1" applyBorder="1" applyAlignment="1">
      <alignment horizontal="left" wrapText="1"/>
    </xf>
    <xf numFmtId="164" fontId="4" fillId="0" borderId="11" xfId="0" applyNumberFormat="1" applyFont="1" applyBorder="1" applyAlignment="1">
      <alignment horizontal="right"/>
    </xf>
    <xf numFmtId="164" fontId="4" fillId="0" borderId="12" xfId="0" applyNumberFormat="1" applyFont="1" applyBorder="1" applyAlignment="1">
      <alignment horizontal="right"/>
    </xf>
    <xf numFmtId="164" fontId="4" fillId="0" borderId="18" xfId="0" applyNumberFormat="1" applyFont="1" applyBorder="1" applyAlignment="1">
      <alignment horizontal="right"/>
    </xf>
    <xf numFmtId="164" fontId="4" fillId="0" borderId="16" xfId="0" applyNumberFormat="1" applyFont="1" applyBorder="1" applyAlignment="1">
      <alignment horizontal="right"/>
    </xf>
    <xf numFmtId="164" fontId="4" fillId="0" borderId="10" xfId="0" applyNumberFormat="1" applyFont="1" applyBorder="1" applyAlignment="1">
      <alignment horizontal="right"/>
    </xf>
    <xf numFmtId="164" fontId="4" fillId="0" borderId="19" xfId="0" applyNumberFormat="1" applyFont="1" applyBorder="1" applyAlignment="1">
      <alignment horizontal="right"/>
    </xf>
    <xf numFmtId="164" fontId="4" fillId="0" borderId="13" xfId="0" applyNumberFormat="1" applyFont="1" applyBorder="1" applyAlignment="1">
      <alignment horizontal="right"/>
    </xf>
    <xf numFmtId="164" fontId="4" fillId="0" borderId="17" xfId="0" applyNumberFormat="1" applyFont="1" applyBorder="1" applyAlignment="1">
      <alignment horizontal="right"/>
    </xf>
    <xf numFmtId="0" fontId="5" fillId="0" borderId="33" xfId="0" applyFont="1" applyBorder="1" applyAlignment="1">
      <alignment wrapText="1"/>
    </xf>
    <xf numFmtId="0" fontId="5" fillId="0" borderId="1" xfId="0" applyFont="1" applyBorder="1" applyAlignment="1">
      <alignment wrapText="1"/>
    </xf>
    <xf numFmtId="49" fontId="5" fillId="0" borderId="26" xfId="0" applyNumberFormat="1" applyFont="1" applyBorder="1" applyAlignment="1">
      <alignment horizontal="center"/>
    </xf>
    <xf numFmtId="49" fontId="5" fillId="0" borderId="24" xfId="0" applyNumberFormat="1" applyFont="1" applyBorder="1" applyAlignment="1">
      <alignment horizontal="center"/>
    </xf>
    <xf numFmtId="0" fontId="4" fillId="0" borderId="33" xfId="0" applyFont="1" applyBorder="1" applyAlignment="1">
      <alignment horizontal="left" wrapText="1"/>
    </xf>
    <xf numFmtId="0" fontId="4" fillId="0" borderId="1" xfId="0" applyFont="1" applyBorder="1" applyAlignment="1">
      <alignment horizontal="left" wrapText="1"/>
    </xf>
    <xf numFmtId="0" fontId="4" fillId="0" borderId="34" xfId="0" applyFont="1" applyBorder="1" applyAlignment="1">
      <alignment horizontal="left" wrapText="1"/>
    </xf>
    <xf numFmtId="49" fontId="4" fillId="0" borderId="47" xfId="0" applyNumberFormat="1" applyFont="1" applyBorder="1" applyAlignment="1">
      <alignment horizontal="center"/>
    </xf>
    <xf numFmtId="49" fontId="4" fillId="0" borderId="1" xfId="0" applyNumberFormat="1" applyFont="1" applyBorder="1" applyAlignment="1">
      <alignment horizontal="center"/>
    </xf>
    <xf numFmtId="49" fontId="4" fillId="0" borderId="35" xfId="0" applyNumberFormat="1" applyFont="1" applyBorder="1" applyAlignment="1">
      <alignment horizontal="center"/>
    </xf>
    <xf numFmtId="49" fontId="4" fillId="0" borderId="33" xfId="0" applyNumberFormat="1" applyFont="1" applyBorder="1" applyAlignment="1">
      <alignment horizontal="center"/>
    </xf>
    <xf numFmtId="164" fontId="4" fillId="0" borderId="33" xfId="0" applyNumberFormat="1" applyFont="1" applyBorder="1" applyAlignment="1">
      <alignment horizontal="left"/>
    </xf>
    <xf numFmtId="164" fontId="4" fillId="0" borderId="1" xfId="0" applyNumberFormat="1" applyFont="1" applyBorder="1" applyAlignment="1">
      <alignment horizontal="left"/>
    </xf>
    <xf numFmtId="164" fontId="4" fillId="0" borderId="35" xfId="0" applyNumberFormat="1" applyFont="1" applyBorder="1" applyAlignment="1">
      <alignment horizontal="left"/>
    </xf>
    <xf numFmtId="164" fontId="4" fillId="0" borderId="33" xfId="0" applyNumberFormat="1" applyFont="1" applyBorder="1" applyAlignment="1">
      <alignment horizontal="right"/>
    </xf>
    <xf numFmtId="164" fontId="4" fillId="0" borderId="1" xfId="0" applyNumberFormat="1" applyFont="1" applyBorder="1" applyAlignment="1">
      <alignment horizontal="right"/>
    </xf>
    <xf numFmtId="164" fontId="4" fillId="0" borderId="34" xfId="0" applyNumberFormat="1" applyFont="1" applyBorder="1" applyAlignment="1">
      <alignment horizontal="right"/>
    </xf>
    <xf numFmtId="164" fontId="4" fillId="0" borderId="11" xfId="0" applyNumberFormat="1" applyFont="1" applyBorder="1" applyAlignment="1">
      <alignment horizontal="center"/>
    </xf>
    <xf numFmtId="164" fontId="4" fillId="0" borderId="12" xfId="0" applyNumberFormat="1" applyFont="1" applyBorder="1" applyAlignment="1">
      <alignment horizontal="center"/>
    </xf>
    <xf numFmtId="164" fontId="4" fillId="0" borderId="18" xfId="0" applyNumberFormat="1" applyFont="1" applyBorder="1" applyAlignment="1">
      <alignment horizontal="center"/>
    </xf>
    <xf numFmtId="164" fontId="4" fillId="0" borderId="16" xfId="0" applyNumberFormat="1" applyFont="1" applyBorder="1" applyAlignment="1">
      <alignment horizontal="center"/>
    </xf>
    <xf numFmtId="164" fontId="4" fillId="0" borderId="10" xfId="0" applyNumberFormat="1" applyFont="1" applyBorder="1" applyAlignment="1">
      <alignment horizontal="center"/>
    </xf>
    <xf numFmtId="164" fontId="4" fillId="0" borderId="19" xfId="0" applyNumberFormat="1" applyFont="1" applyBorder="1" applyAlignment="1">
      <alignment horizontal="center"/>
    </xf>
    <xf numFmtId="49" fontId="4" fillId="0" borderId="21" xfId="0" applyNumberFormat="1" applyFont="1" applyBorder="1" applyAlignment="1">
      <alignment horizontal="center"/>
    </xf>
    <xf numFmtId="49" fontId="4" fillId="0" borderId="0" xfId="0" applyNumberFormat="1" applyFont="1" applyBorder="1" applyAlignment="1">
      <alignment horizontal="center"/>
    </xf>
    <xf numFmtId="49" fontId="4" fillId="0" borderId="22" xfId="0" applyNumberFormat="1" applyFont="1" applyBorder="1" applyAlignment="1">
      <alignment horizontal="center"/>
    </xf>
    <xf numFmtId="49" fontId="4" fillId="0" borderId="14" xfId="0" applyNumberFormat="1" applyFont="1" applyBorder="1" applyAlignment="1">
      <alignment horizontal="center"/>
    </xf>
    <xf numFmtId="164" fontId="4" fillId="0" borderId="14" xfId="0" applyNumberFormat="1" applyFont="1" applyBorder="1" applyAlignment="1">
      <alignment horizontal="left"/>
    </xf>
    <xf numFmtId="164" fontId="4" fillId="0" borderId="0" xfId="0" applyNumberFormat="1" applyFont="1" applyBorder="1" applyAlignment="1">
      <alignment horizontal="left"/>
    </xf>
    <xf numFmtId="164" fontId="4" fillId="0" borderId="22" xfId="0" applyNumberFormat="1" applyFont="1" applyBorder="1" applyAlignment="1">
      <alignment horizontal="left"/>
    </xf>
    <xf numFmtId="164" fontId="4" fillId="0" borderId="14" xfId="0" applyNumberFormat="1" applyFont="1" applyBorder="1" applyAlignment="1">
      <alignment horizontal="right"/>
    </xf>
    <xf numFmtId="164" fontId="4" fillId="0" borderId="0" xfId="0" applyNumberFormat="1" applyFont="1" applyBorder="1" applyAlignment="1">
      <alignment horizontal="right"/>
    </xf>
    <xf numFmtId="164" fontId="4" fillId="0" borderId="22" xfId="0" applyNumberFormat="1" applyFont="1" applyBorder="1" applyAlignment="1">
      <alignment horizontal="right"/>
    </xf>
    <xf numFmtId="0" fontId="4" fillId="0" borderId="11" xfId="0" applyNumberFormat="1" applyFont="1" applyBorder="1" applyAlignment="1">
      <alignment horizontal="center"/>
    </xf>
    <xf numFmtId="0" fontId="4" fillId="0" borderId="12" xfId="0" applyNumberFormat="1" applyFont="1" applyBorder="1" applyAlignment="1">
      <alignment horizontal="center"/>
    </xf>
    <xf numFmtId="0" fontId="4" fillId="0" borderId="13" xfId="0" applyNumberFormat="1" applyFont="1" applyBorder="1" applyAlignment="1">
      <alignment horizontal="center"/>
    </xf>
    <xf numFmtId="0" fontId="4" fillId="0" borderId="14" xfId="0" applyNumberFormat="1" applyFont="1" applyBorder="1" applyAlignment="1">
      <alignment horizontal="center"/>
    </xf>
    <xf numFmtId="0" fontId="4" fillId="0" borderId="0" xfId="0" applyNumberFormat="1" applyFont="1" applyBorder="1" applyAlignment="1">
      <alignment horizontal="center"/>
    </xf>
    <xf numFmtId="0" fontId="4" fillId="0" borderId="15" xfId="0" applyNumberFormat="1" applyFont="1" applyBorder="1" applyAlignment="1">
      <alignment horizontal="center"/>
    </xf>
    <xf numFmtId="0" fontId="4" fillId="0" borderId="14" xfId="0" applyFont="1" applyBorder="1" applyAlignment="1">
      <alignment horizontal="left" wrapText="1"/>
    </xf>
    <xf numFmtId="0" fontId="4" fillId="0" borderId="0" xfId="0" applyFont="1" applyBorder="1" applyAlignment="1">
      <alignment horizontal="left" wrapText="1"/>
    </xf>
    <xf numFmtId="0" fontId="4" fillId="0" borderId="24" xfId="0" applyNumberFormat="1" applyFont="1" applyBorder="1" applyAlignment="1">
      <alignment horizontal="right"/>
    </xf>
    <xf numFmtId="0" fontId="4" fillId="0" borderId="25" xfId="0" applyNumberFormat="1" applyFont="1" applyBorder="1" applyAlignment="1">
      <alignment horizontal="right"/>
    </xf>
    <xf numFmtId="0" fontId="4" fillId="0" borderId="16" xfId="0" applyNumberFormat="1" applyFont="1" applyBorder="1" applyAlignment="1">
      <alignment horizontal="center"/>
    </xf>
    <xf numFmtId="0" fontId="4" fillId="0" borderId="10" xfId="0" applyNumberFormat="1" applyFont="1" applyBorder="1" applyAlignment="1">
      <alignment horizontal="center"/>
    </xf>
    <xf numFmtId="0" fontId="4" fillId="0" borderId="17" xfId="0" applyNumberFormat="1" applyFont="1" applyBorder="1" applyAlignment="1">
      <alignment horizontal="center"/>
    </xf>
    <xf numFmtId="0" fontId="4" fillId="0" borderId="15" xfId="0" applyFont="1" applyBorder="1" applyAlignment="1">
      <alignment horizontal="left" wrapText="1"/>
    </xf>
    <xf numFmtId="0" fontId="4" fillId="0" borderId="16" xfId="0" applyFont="1" applyBorder="1" applyAlignment="1">
      <alignment horizontal="right" wrapText="1"/>
    </xf>
    <xf numFmtId="0" fontId="4" fillId="0" borderId="10" xfId="0" applyFont="1" applyBorder="1" applyAlignment="1">
      <alignment horizontal="right" wrapText="1"/>
    </xf>
    <xf numFmtId="0" fontId="4" fillId="0" borderId="17" xfId="0" applyFont="1" applyBorder="1" applyAlignment="1">
      <alignment horizontal="right" wrapText="1"/>
    </xf>
    <xf numFmtId="0" fontId="4" fillId="0" borderId="33" xfId="0" applyNumberFormat="1" applyFont="1" applyBorder="1" applyAlignment="1">
      <alignment horizontal="center"/>
    </xf>
    <xf numFmtId="0" fontId="4" fillId="0" borderId="1" xfId="0" applyNumberFormat="1" applyFont="1" applyBorder="1" applyAlignment="1">
      <alignment horizontal="center"/>
    </xf>
    <xf numFmtId="0" fontId="4" fillId="0" borderId="34" xfId="0" applyNumberFormat="1" applyFont="1" applyBorder="1" applyAlignment="1">
      <alignment horizontal="center"/>
    </xf>
    <xf numFmtId="0" fontId="4" fillId="0" borderId="24" xfId="0" applyNumberFormat="1" applyFont="1" applyBorder="1" applyAlignment="1">
      <alignment horizontal="center"/>
    </xf>
    <xf numFmtId="0" fontId="4" fillId="0" borderId="25" xfId="0" applyNumberFormat="1" applyFont="1" applyBorder="1" applyAlignment="1">
      <alignment horizontal="center"/>
    </xf>
    <xf numFmtId="164" fontId="4" fillId="0" borderId="35" xfId="0" applyNumberFormat="1" applyFont="1" applyBorder="1" applyAlignment="1">
      <alignment horizontal="right"/>
    </xf>
    <xf numFmtId="0" fontId="4" fillId="0" borderId="13" xfId="0" applyFont="1" applyBorder="1" applyAlignment="1">
      <alignment horizontal="left" wrapText="1"/>
    </xf>
    <xf numFmtId="0" fontId="4" fillId="0" borderId="33" xfId="0" applyFont="1" applyFill="1" applyBorder="1" applyAlignment="1">
      <alignment horizontal="left" wrapText="1"/>
    </xf>
    <xf numFmtId="0" fontId="4" fillId="0" borderId="1" xfId="0" applyFont="1" applyFill="1" applyBorder="1" applyAlignment="1">
      <alignment horizontal="left" wrapText="1"/>
    </xf>
    <xf numFmtId="164" fontId="4" fillId="0" borderId="15" xfId="0" applyNumberFormat="1" applyFont="1" applyBorder="1" applyAlignment="1">
      <alignment horizontal="right"/>
    </xf>
    <xf numFmtId="0" fontId="5" fillId="0" borderId="16" xfId="0" applyFont="1" applyBorder="1" applyAlignment="1">
      <alignment wrapText="1"/>
    </xf>
    <xf numFmtId="0" fontId="5" fillId="0" borderId="10" xfId="0" applyFont="1" applyBorder="1" applyAlignment="1">
      <alignment wrapText="1"/>
    </xf>
    <xf numFmtId="0" fontId="5" fillId="0" borderId="17" xfId="0" applyFont="1" applyBorder="1" applyAlignment="1">
      <alignment wrapText="1"/>
    </xf>
    <xf numFmtId="0" fontId="4" fillId="0" borderId="29" xfId="0" applyNumberFormat="1" applyFont="1" applyBorder="1" applyAlignment="1">
      <alignment horizontal="right"/>
    </xf>
    <xf numFmtId="0" fontId="4" fillId="0" borderId="30" xfId="0" applyNumberFormat="1" applyFont="1" applyBorder="1" applyAlignment="1">
      <alignment horizontal="right"/>
    </xf>
    <xf numFmtId="0" fontId="4" fillId="0" borderId="31" xfId="0" applyNumberFormat="1" applyFont="1" applyBorder="1" applyAlignment="1">
      <alignment horizontal="right"/>
    </xf>
    <xf numFmtId="0" fontId="4" fillId="0" borderId="33" xfId="0" applyFont="1" applyBorder="1" applyAlignment="1">
      <alignment horizontal="right" wrapText="1"/>
    </xf>
    <xf numFmtId="0" fontId="4" fillId="0" borderId="1" xfId="0" applyFont="1" applyBorder="1" applyAlignment="1">
      <alignment horizontal="right" wrapText="1"/>
    </xf>
    <xf numFmtId="0" fontId="4" fillId="0" borderId="34" xfId="0" applyFont="1" applyBorder="1" applyAlignment="1">
      <alignment horizontal="right" wrapText="1"/>
    </xf>
    <xf numFmtId="164" fontId="4" fillId="0" borderId="28" xfId="0" applyNumberFormat="1" applyFont="1" applyBorder="1" applyAlignment="1">
      <alignment horizontal="left"/>
    </xf>
    <xf numFmtId="164" fontId="4" fillId="0" borderId="28" xfId="0" applyNumberFormat="1" applyFont="1" applyBorder="1" applyAlignment="1">
      <alignment horizontal="right"/>
    </xf>
    <xf numFmtId="0" fontId="4" fillId="0" borderId="11" xfId="0" applyFont="1" applyBorder="1" applyAlignment="1">
      <alignment horizontal="right" wrapText="1"/>
    </xf>
    <xf numFmtId="0" fontId="4" fillId="0" borderId="12" xfId="0" applyFont="1" applyBorder="1" applyAlignment="1">
      <alignment horizontal="right" wrapText="1"/>
    </xf>
    <xf numFmtId="168" fontId="4" fillId="0" borderId="24" xfId="0" applyNumberFormat="1" applyFont="1" applyBorder="1" applyAlignment="1">
      <alignment horizontal="left"/>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1" xfId="0" applyFont="1" applyBorder="1" applyAlignment="1">
      <alignment horizontal="center" vertical="center"/>
    </xf>
    <xf numFmtId="0" fontId="3" fillId="0" borderId="35" xfId="0" applyFont="1" applyBorder="1" applyAlignment="1">
      <alignment horizontal="center" vertical="center"/>
    </xf>
    <xf numFmtId="0" fontId="3" fillId="0" borderId="14" xfId="0" applyFont="1" applyBorder="1" applyAlignment="1">
      <alignment horizontal="center" vertical="center"/>
    </xf>
    <xf numFmtId="0" fontId="3" fillId="0" borderId="0" xfId="0" applyFont="1" applyBorder="1" applyAlignment="1">
      <alignment horizontal="center" vertical="center"/>
    </xf>
    <xf numFmtId="0" fontId="3" fillId="0" borderId="22" xfId="0" applyFont="1" applyBorder="1" applyAlignment="1">
      <alignment horizontal="center" vertical="center"/>
    </xf>
    <xf numFmtId="0" fontId="3" fillId="0" borderId="16" xfId="0" applyFont="1" applyBorder="1" applyAlignment="1">
      <alignment horizontal="center" vertical="center"/>
    </xf>
    <xf numFmtId="0" fontId="3" fillId="0" borderId="10" xfId="0" applyFont="1" applyBorder="1" applyAlignment="1">
      <alignment horizontal="center" vertical="center"/>
    </xf>
    <xf numFmtId="0" fontId="3" fillId="0" borderId="19" xfId="0" applyFont="1" applyBorder="1" applyAlignment="1">
      <alignment horizontal="center" vertical="center"/>
    </xf>
    <xf numFmtId="49" fontId="5" fillId="0" borderId="33" xfId="0" applyNumberFormat="1" applyFont="1" applyBorder="1" applyAlignment="1">
      <alignment horizontal="center"/>
    </xf>
    <xf numFmtId="49" fontId="5" fillId="0" borderId="1" xfId="0" applyNumberFormat="1" applyFont="1" applyBorder="1" applyAlignment="1">
      <alignment horizontal="center"/>
    </xf>
    <xf numFmtId="49" fontId="5" fillId="0" borderId="35" xfId="0" applyNumberFormat="1" applyFont="1" applyBorder="1" applyAlignment="1">
      <alignment horizontal="center"/>
    </xf>
    <xf numFmtId="0" fontId="5" fillId="0" borderId="1" xfId="0" applyFont="1" applyBorder="1" applyAlignment="1"/>
    <xf numFmtId="49" fontId="5" fillId="0" borderId="37" xfId="0" applyNumberFormat="1" applyFont="1" applyBorder="1" applyAlignment="1">
      <alignment horizontal="center"/>
    </xf>
    <xf numFmtId="49" fontId="5" fillId="0" borderId="36" xfId="0" applyNumberFormat="1" applyFont="1" applyBorder="1" applyAlignment="1">
      <alignment horizontal="center"/>
    </xf>
    <xf numFmtId="164" fontId="4" fillId="0" borderId="36" xfId="0" applyNumberFormat="1" applyFont="1" applyBorder="1" applyAlignment="1">
      <alignment horizontal="left"/>
    </xf>
    <xf numFmtId="164" fontId="4" fillId="0" borderId="36" xfId="0" applyNumberFormat="1" applyFont="1" applyBorder="1" applyAlignment="1">
      <alignment horizontal="right"/>
    </xf>
    <xf numFmtId="164" fontId="4" fillId="0" borderId="38" xfId="0" applyNumberFormat="1" applyFont="1" applyBorder="1" applyAlignment="1">
      <alignment horizontal="right"/>
    </xf>
    <xf numFmtId="0" fontId="3" fillId="0" borderId="27" xfId="0" applyFont="1" applyBorder="1" applyAlignment="1">
      <alignment horizontal="center" vertical="center"/>
    </xf>
    <xf numFmtId="0" fontId="4" fillId="0" borderId="18" xfId="0" applyFont="1" applyBorder="1" applyAlignment="1">
      <alignment horizontal="left" wrapText="1"/>
    </xf>
    <xf numFmtId="0" fontId="4" fillId="0" borderId="18" xfId="0" applyFont="1" applyBorder="1" applyAlignment="1">
      <alignment wrapText="1"/>
    </xf>
    <xf numFmtId="0" fontId="4" fillId="0" borderId="27" xfId="0" applyFont="1" applyBorder="1" applyAlignment="1">
      <alignment wrapText="1"/>
    </xf>
    <xf numFmtId="0" fontId="4" fillId="0" borderId="11" xfId="0" applyFont="1" applyBorder="1" applyAlignment="1">
      <alignment wrapText="1"/>
    </xf>
    <xf numFmtId="164" fontId="4" fillId="0" borderId="33" xfId="0" applyNumberFormat="1" applyFont="1" applyBorder="1" applyAlignment="1">
      <alignment horizontal="center"/>
    </xf>
    <xf numFmtId="164" fontId="4" fillId="0" borderId="1" xfId="0" applyNumberFormat="1" applyFont="1" applyBorder="1" applyAlignment="1">
      <alignment horizontal="center"/>
    </xf>
    <xf numFmtId="164" fontId="4" fillId="0" borderId="34" xfId="0" applyNumberFormat="1" applyFont="1" applyBorder="1" applyAlignment="1">
      <alignment horizontal="center"/>
    </xf>
    <xf numFmtId="0" fontId="4" fillId="0" borderId="16" xfId="0" applyFont="1" applyBorder="1" applyAlignment="1">
      <alignment horizontal="center" wrapText="1"/>
    </xf>
    <xf numFmtId="0" fontId="4" fillId="0" borderId="17" xfId="0" applyFont="1" applyBorder="1" applyAlignment="1">
      <alignment horizontal="center" wrapText="1"/>
    </xf>
    <xf numFmtId="164" fontId="4" fillId="0" borderId="35" xfId="0" applyNumberFormat="1" applyFont="1" applyBorder="1" applyAlignment="1">
      <alignment horizontal="center"/>
    </xf>
    <xf numFmtId="0" fontId="4" fillId="0" borderId="14" xfId="0" applyFont="1" applyBorder="1" applyAlignment="1">
      <alignment horizontal="center" wrapText="1"/>
    </xf>
    <xf numFmtId="0" fontId="4" fillId="0" borderId="0" xfId="0" applyFont="1" applyBorder="1" applyAlignment="1">
      <alignment horizontal="center" wrapText="1"/>
    </xf>
    <xf numFmtId="0" fontId="4" fillId="0" borderId="15" xfId="0" applyFont="1" applyBorder="1" applyAlignment="1">
      <alignment horizontal="center" wrapText="1"/>
    </xf>
    <xf numFmtId="0" fontId="4" fillId="0" borderId="10" xfId="0" applyFont="1" applyBorder="1" applyAlignment="1">
      <alignment wrapText="1"/>
    </xf>
    <xf numFmtId="164" fontId="4" fillId="0" borderId="14" xfId="0" applyNumberFormat="1" applyFont="1" applyBorder="1" applyAlignment="1">
      <alignment horizontal="center"/>
    </xf>
    <xf numFmtId="164" fontId="4" fillId="0" borderId="0" xfId="0" applyNumberFormat="1" applyFont="1" applyBorder="1" applyAlignment="1">
      <alignment horizontal="center"/>
    </xf>
    <xf numFmtId="164" fontId="4" fillId="0" borderId="22" xfId="0" applyNumberFormat="1" applyFont="1" applyBorder="1" applyAlignment="1">
      <alignment horizontal="center"/>
    </xf>
    <xf numFmtId="164" fontId="4" fillId="0" borderId="13" xfId="0" applyNumberFormat="1" applyFont="1" applyBorder="1" applyAlignment="1">
      <alignment horizontal="center"/>
    </xf>
    <xf numFmtId="164" fontId="4" fillId="0" borderId="15" xfId="0" applyNumberFormat="1" applyFont="1" applyBorder="1" applyAlignment="1">
      <alignment horizontal="center"/>
    </xf>
    <xf numFmtId="164" fontId="4" fillId="0" borderId="29" xfId="0" applyNumberFormat="1" applyFont="1" applyBorder="1" applyAlignment="1">
      <alignment horizontal="center"/>
    </xf>
    <xf numFmtId="164" fontId="4" fillId="0" borderId="30" xfId="0" applyNumberFormat="1" applyFont="1" applyBorder="1" applyAlignment="1">
      <alignment horizontal="center"/>
    </xf>
    <xf numFmtId="164" fontId="4" fillId="0" borderId="31" xfId="0" applyNumberFormat="1" applyFont="1" applyBorder="1" applyAlignment="1">
      <alignment horizontal="center"/>
    </xf>
    <xf numFmtId="49" fontId="4" fillId="0" borderId="48" xfId="0" applyNumberFormat="1" applyFont="1" applyBorder="1" applyAlignment="1">
      <alignment horizontal="center"/>
    </xf>
    <xf numFmtId="49" fontId="4" fillId="0" borderId="30" xfId="0" applyNumberFormat="1" applyFont="1" applyBorder="1" applyAlignment="1">
      <alignment horizontal="center"/>
    </xf>
    <xf numFmtId="49" fontId="4" fillId="0" borderId="49" xfId="0" applyNumberFormat="1" applyFont="1" applyBorder="1" applyAlignment="1">
      <alignment horizontal="center"/>
    </xf>
    <xf numFmtId="49" fontId="4" fillId="0" borderId="29" xfId="0" applyNumberFormat="1" applyFont="1" applyBorder="1" applyAlignment="1">
      <alignment horizontal="center"/>
    </xf>
    <xf numFmtId="164" fontId="4" fillId="0" borderId="49" xfId="0" applyNumberFormat="1" applyFont="1" applyBorder="1" applyAlignment="1">
      <alignment horizontal="center"/>
    </xf>
    <xf numFmtId="0" fontId="4" fillId="0" borderId="0" xfId="0" applyFont="1" applyBorder="1" applyAlignment="1">
      <alignment horizontal="center"/>
    </xf>
    <xf numFmtId="0" fontId="4" fillId="0" borderId="0" xfId="0" applyFont="1" applyBorder="1" applyAlignment="1">
      <alignment horizontal="right"/>
    </xf>
    <xf numFmtId="0" fontId="4" fillId="0" borderId="33" xfId="0" applyNumberFormat="1" applyFont="1" applyBorder="1" applyAlignment="1">
      <alignment horizontal="right"/>
    </xf>
    <xf numFmtId="0" fontId="4" fillId="0" borderId="1" xfId="0" applyNumberFormat="1" applyFont="1" applyBorder="1" applyAlignment="1">
      <alignment horizontal="right"/>
    </xf>
    <xf numFmtId="0" fontId="4" fillId="0" borderId="34" xfId="0" applyNumberFormat="1" applyFont="1" applyBorder="1" applyAlignment="1">
      <alignment horizontal="right"/>
    </xf>
    <xf numFmtId="0" fontId="5" fillId="0" borderId="0" xfId="0" applyFont="1" applyAlignment="1">
      <alignment horizontal="center" wrapText="1"/>
    </xf>
    <xf numFmtId="164" fontId="4" fillId="0" borderId="25" xfId="0" applyNumberFormat="1" applyFont="1" applyBorder="1" applyAlignment="1">
      <alignment horizontal="left"/>
    </xf>
    <xf numFmtId="164" fontId="4" fillId="0" borderId="17" xfId="0" applyNumberFormat="1" applyFont="1" applyBorder="1" applyAlignment="1">
      <alignment horizontal="center"/>
    </xf>
    <xf numFmtId="164" fontId="4" fillId="0" borderId="13" xfId="0" applyNumberFormat="1" applyFont="1" applyBorder="1" applyAlignment="1">
      <alignment horizontal="left"/>
    </xf>
    <xf numFmtId="164" fontId="4" fillId="0" borderId="17" xfId="0" applyNumberFormat="1" applyFont="1" applyBorder="1" applyAlignment="1">
      <alignment horizontal="left"/>
    </xf>
    <xf numFmtId="164" fontId="4" fillId="0" borderId="24" xfId="0" applyNumberFormat="1" applyFont="1" applyBorder="1" applyAlignment="1">
      <alignment horizontal="center"/>
    </xf>
    <xf numFmtId="164" fontId="4" fillId="0" borderId="25" xfId="0" applyNumberFormat="1" applyFont="1" applyBorder="1" applyAlignment="1">
      <alignment horizontal="center"/>
    </xf>
    <xf numFmtId="164" fontId="4" fillId="0" borderId="34" xfId="0" applyNumberFormat="1" applyFont="1" applyBorder="1" applyAlignment="1">
      <alignment horizontal="left"/>
    </xf>
    <xf numFmtId="0" fontId="0" fillId="0" borderId="1" xfId="0" applyBorder="1" applyAlignment="1">
      <alignment horizontal="center" vertical="center"/>
    </xf>
    <xf numFmtId="0" fontId="0" fillId="0" borderId="35" xfId="0" applyBorder="1" applyAlignment="1">
      <alignment horizontal="center" vertical="center"/>
    </xf>
    <xf numFmtId="0" fontId="4" fillId="0" borderId="33" xfId="0" applyFont="1" applyBorder="1" applyAlignment="1">
      <alignment horizontal="left"/>
    </xf>
    <xf numFmtId="0" fontId="4" fillId="0" borderId="1" xfId="0" applyFont="1" applyBorder="1" applyAlignment="1">
      <alignment horizontal="left"/>
    </xf>
    <xf numFmtId="0" fontId="4" fillId="0" borderId="35" xfId="0" applyFont="1" applyBorder="1" applyAlignment="1">
      <alignment horizontal="left"/>
    </xf>
    <xf numFmtId="43" fontId="4" fillId="0" borderId="33" xfId="0" applyNumberFormat="1" applyFont="1" applyBorder="1" applyAlignment="1">
      <alignment horizontal="center"/>
    </xf>
    <xf numFmtId="43" fontId="4" fillId="0" borderId="1" xfId="0" applyNumberFormat="1" applyFont="1" applyBorder="1" applyAlignment="1">
      <alignment horizontal="center"/>
    </xf>
    <xf numFmtId="43" fontId="4" fillId="0" borderId="35" xfId="0" applyNumberFormat="1" applyFont="1" applyBorder="1" applyAlignment="1">
      <alignment horizontal="center"/>
    </xf>
    <xf numFmtId="49" fontId="19" fillId="0" borderId="10" xfId="0" applyNumberFormat="1" applyFont="1" applyFill="1" applyBorder="1" applyAlignment="1">
      <alignment horizontal="left"/>
    </xf>
    <xf numFmtId="0" fontId="3" fillId="0" borderId="0" xfId="0" applyFont="1" applyAlignment="1">
      <alignment horizontal="right" vertical="center" wrapText="1"/>
    </xf>
    <xf numFmtId="0" fontId="14" fillId="0" borderId="10" xfId="0" applyFont="1" applyBorder="1" applyAlignment="1">
      <alignment horizontal="center"/>
    </xf>
    <xf numFmtId="0" fontId="14" fillId="0" borderId="0" xfId="0" applyFont="1" applyAlignment="1">
      <alignment horizontal="right"/>
    </xf>
    <xf numFmtId="49" fontId="19" fillId="0" borderId="10" xfId="0" applyNumberFormat="1" applyFont="1" applyFill="1" applyBorder="1" applyAlignment="1">
      <alignment horizontal="center"/>
    </xf>
    <xf numFmtId="0" fontId="14" fillId="0" borderId="0" xfId="0" applyFont="1" applyFill="1" applyAlignment="1">
      <alignment horizontal="left"/>
    </xf>
    <xf numFmtId="0" fontId="19" fillId="0" borderId="10" xfId="0" applyFont="1" applyFill="1" applyBorder="1" applyAlignment="1">
      <alignment horizontal="center"/>
    </xf>
    <xf numFmtId="0" fontId="14" fillId="0" borderId="0" xfId="0" applyFont="1" applyFill="1" applyAlignment="1">
      <alignment horizontal="right"/>
    </xf>
    <xf numFmtId="0" fontId="2" fillId="0" borderId="12" xfId="0" applyFont="1" applyBorder="1" applyAlignment="1">
      <alignment horizontal="center"/>
    </xf>
    <xf numFmtId="0" fontId="1" fillId="0" borderId="10" xfId="0" applyFont="1" applyBorder="1" applyAlignment="1">
      <alignment horizontal="center"/>
    </xf>
    <xf numFmtId="0" fontId="5" fillId="0" borderId="16" xfId="0" applyFont="1" applyBorder="1" applyAlignment="1">
      <alignment horizontal="left"/>
    </xf>
    <xf numFmtId="0" fontId="5" fillId="0" borderId="10" xfId="0" applyFont="1" applyBorder="1" applyAlignment="1">
      <alignment horizontal="left"/>
    </xf>
    <xf numFmtId="0" fontId="5" fillId="0" borderId="19" xfId="0" applyFont="1" applyBorder="1" applyAlignment="1">
      <alignment horizontal="left"/>
    </xf>
    <xf numFmtId="0" fontId="5" fillId="0" borderId="33" xfId="0" applyFont="1" applyBorder="1" applyAlignment="1">
      <alignment horizontal="right"/>
    </xf>
    <xf numFmtId="0" fontId="5" fillId="0" borderId="1" xfId="0" applyFont="1" applyBorder="1" applyAlignment="1">
      <alignment horizontal="right"/>
    </xf>
    <xf numFmtId="0" fontId="5" fillId="0" borderId="35" xfId="0" applyFont="1" applyBorder="1" applyAlignment="1">
      <alignment horizontal="right"/>
    </xf>
    <xf numFmtId="0" fontId="5" fillId="0" borderId="16" xfId="0" applyFont="1" applyBorder="1" applyAlignment="1">
      <alignment horizontal="center"/>
    </xf>
    <xf numFmtId="0" fontId="5" fillId="0" borderId="10" xfId="0" applyFont="1" applyBorder="1" applyAlignment="1">
      <alignment horizontal="center"/>
    </xf>
    <xf numFmtId="0" fontId="5" fillId="0" borderId="19" xfId="0" applyFont="1" applyBorder="1" applyAlignment="1">
      <alignment horizontal="center"/>
    </xf>
    <xf numFmtId="0" fontId="5" fillId="0" borderId="33" xfId="0" applyFont="1" applyBorder="1" applyAlignment="1">
      <alignment horizontal="center"/>
    </xf>
    <xf numFmtId="0" fontId="5" fillId="0" borderId="1" xfId="0" applyFont="1" applyBorder="1" applyAlignment="1">
      <alignment horizontal="center"/>
    </xf>
    <xf numFmtId="0" fontId="5" fillId="0" borderId="35" xfId="0" applyFont="1" applyBorder="1" applyAlignment="1">
      <alignment horizontal="center"/>
    </xf>
    <xf numFmtId="43" fontId="5" fillId="0" borderId="16" xfId="0" applyNumberFormat="1" applyFont="1" applyBorder="1" applyAlignment="1">
      <alignment horizontal="right"/>
    </xf>
    <xf numFmtId="43" fontId="5" fillId="0" borderId="10" xfId="0" applyNumberFormat="1" applyFont="1" applyBorder="1" applyAlignment="1">
      <alignment horizontal="right"/>
    </xf>
    <xf numFmtId="43" fontId="5" fillId="0" borderId="19" xfId="0" applyNumberFormat="1" applyFont="1" applyBorder="1" applyAlignment="1">
      <alignment horizontal="right"/>
    </xf>
    <xf numFmtId="43" fontId="4" fillId="0" borderId="16" xfId="0" applyNumberFormat="1" applyFont="1" applyBorder="1" applyAlignment="1">
      <alignment horizontal="right"/>
    </xf>
    <xf numFmtId="43" fontId="4" fillId="0" borderId="10" xfId="0" applyNumberFormat="1" applyFont="1" applyBorder="1" applyAlignment="1">
      <alignment horizontal="right"/>
    </xf>
    <xf numFmtId="43" fontId="4" fillId="0" borderId="19" xfId="0" applyNumberFormat="1" applyFont="1" applyBorder="1" applyAlignment="1">
      <alignment horizontal="right"/>
    </xf>
    <xf numFmtId="49" fontId="4" fillId="0" borderId="16" xfId="0" applyNumberFormat="1" applyFont="1" applyBorder="1" applyAlignment="1">
      <alignment horizontal="left"/>
    </xf>
    <xf numFmtId="49" fontId="4" fillId="0" borderId="19" xfId="0" applyNumberFormat="1" applyFont="1" applyBorder="1" applyAlignment="1">
      <alignment horizontal="left"/>
    </xf>
    <xf numFmtId="0" fontId="4" fillId="0" borderId="33" xfId="0" applyFont="1" applyFill="1" applyBorder="1" applyAlignment="1">
      <alignment horizontal="left"/>
    </xf>
    <xf numFmtId="0" fontId="4" fillId="0" borderId="1" xfId="0" applyFont="1" applyFill="1" applyBorder="1" applyAlignment="1">
      <alignment horizontal="left"/>
    </xf>
    <xf numFmtId="0" fontId="4" fillId="0" borderId="35" xfId="0" applyFont="1" applyFill="1" applyBorder="1" applyAlignment="1">
      <alignment horizontal="left"/>
    </xf>
    <xf numFmtId="0" fontId="4" fillId="0" borderId="33" xfId="0" applyFont="1" applyBorder="1" applyAlignment="1">
      <alignment horizontal="center" vertical="center"/>
    </xf>
    <xf numFmtId="0" fontId="4" fillId="0" borderId="1" xfId="0" applyFont="1" applyBorder="1" applyAlignment="1">
      <alignment horizontal="center" vertical="center"/>
    </xf>
    <xf numFmtId="0" fontId="4" fillId="0" borderId="35" xfId="0" applyFont="1" applyBorder="1" applyAlignment="1">
      <alignment horizontal="center" vertical="center"/>
    </xf>
    <xf numFmtId="0" fontId="4" fillId="0" borderId="35" xfId="0" applyFont="1" applyFill="1" applyBorder="1" applyAlignment="1">
      <alignment horizontal="left" wrapText="1"/>
    </xf>
    <xf numFmtId="43" fontId="4" fillId="0" borderId="33" xfId="0" applyNumberFormat="1" applyFont="1" applyBorder="1" applyAlignment="1">
      <alignment horizontal="center" vertical="center"/>
    </xf>
    <xf numFmtId="43" fontId="4" fillId="0" borderId="1" xfId="0" applyNumberFormat="1" applyFont="1" applyBorder="1" applyAlignment="1">
      <alignment horizontal="center" vertical="center"/>
    </xf>
    <xf numFmtId="43" fontId="4" fillId="0" borderId="35" xfId="0" applyNumberFormat="1" applyFont="1" applyBorder="1" applyAlignment="1">
      <alignment horizontal="center" vertical="center"/>
    </xf>
    <xf numFmtId="0" fontId="4" fillId="0" borderId="14" xfId="0" applyFont="1" applyBorder="1" applyAlignment="1">
      <alignment horizontal="center" vertical="center"/>
    </xf>
    <xf numFmtId="0" fontId="4" fillId="0" borderId="0" xfId="0" applyFont="1" applyBorder="1" applyAlignment="1">
      <alignment horizontal="center" vertical="center"/>
    </xf>
    <xf numFmtId="0" fontId="4" fillId="0" borderId="22" xfId="0" applyFont="1" applyBorder="1" applyAlignment="1">
      <alignment horizontal="center" vertical="center"/>
    </xf>
    <xf numFmtId="49" fontId="6" fillId="0" borderId="0" xfId="0" applyNumberFormat="1" applyFont="1" applyBorder="1" applyAlignment="1">
      <alignment horizontal="center"/>
    </xf>
    <xf numFmtId="49" fontId="6" fillId="0" borderId="10" xfId="0" applyNumberFormat="1" applyFont="1" applyFill="1" applyBorder="1" applyAlignment="1">
      <alignment horizontal="center"/>
    </xf>
    <xf numFmtId="0" fontId="4" fillId="0" borderId="14" xfId="0" applyFont="1" applyBorder="1" applyAlignment="1">
      <alignment horizontal="center"/>
    </xf>
    <xf numFmtId="0" fontId="4" fillId="0" borderId="16" xfId="0" applyFont="1" applyBorder="1" applyAlignment="1">
      <alignment horizontal="left"/>
    </xf>
    <xf numFmtId="0" fontId="4" fillId="0" borderId="10" xfId="0" applyFont="1" applyBorder="1" applyAlignment="1">
      <alignment horizontal="left"/>
    </xf>
    <xf numFmtId="0" fontId="4" fillId="0" borderId="19" xfId="0" applyFont="1" applyBorder="1" applyAlignment="1">
      <alignment horizontal="left"/>
    </xf>
    <xf numFmtId="43" fontId="4" fillId="0" borderId="33" xfId="0" applyNumberFormat="1" applyFont="1" applyBorder="1" applyAlignment="1">
      <alignment horizontal="right"/>
    </xf>
    <xf numFmtId="43" fontId="4" fillId="0" borderId="1" xfId="0" applyNumberFormat="1" applyFont="1" applyBorder="1" applyAlignment="1">
      <alignment horizontal="right"/>
    </xf>
    <xf numFmtId="43" fontId="4" fillId="0" borderId="35" xfId="0" applyNumberFormat="1" applyFont="1" applyBorder="1" applyAlignment="1">
      <alignment horizontal="right"/>
    </xf>
    <xf numFmtId="43" fontId="4" fillId="0" borderId="33" xfId="0" applyNumberFormat="1" applyFont="1" applyBorder="1" applyAlignment="1"/>
    <xf numFmtId="43" fontId="4" fillId="0" borderId="1" xfId="0" applyNumberFormat="1" applyFont="1" applyBorder="1" applyAlignment="1"/>
    <xf numFmtId="43" fontId="4" fillId="0" borderId="35" xfId="0" applyNumberFormat="1" applyFont="1" applyBorder="1" applyAlignment="1"/>
    <xf numFmtId="0" fontId="4" fillId="0" borderId="33" xfId="0" applyFont="1" applyBorder="1" applyAlignment="1"/>
    <xf numFmtId="0" fontId="4" fillId="0" borderId="1" xfId="0" applyFont="1" applyBorder="1" applyAlignment="1"/>
    <xf numFmtId="0" fontId="4" fillId="0" borderId="35" xfId="0" applyFont="1" applyBorder="1" applyAlignment="1"/>
    <xf numFmtId="43" fontId="4" fillId="0" borderId="33" xfId="0" applyNumberFormat="1" applyFont="1" applyBorder="1" applyAlignment="1">
      <alignment horizontal="left"/>
    </xf>
    <xf numFmtId="43" fontId="4" fillId="0" borderId="1" xfId="0" applyNumberFormat="1" applyFont="1" applyBorder="1" applyAlignment="1">
      <alignment horizontal="left"/>
    </xf>
    <xf numFmtId="43" fontId="4" fillId="0" borderId="35" xfId="0" applyNumberFormat="1" applyFont="1" applyBorder="1" applyAlignment="1">
      <alignment horizontal="left"/>
    </xf>
    <xf numFmtId="0" fontId="6" fillId="0" borderId="0" xfId="0" applyFont="1" applyAlignment="1">
      <alignment horizontal="center"/>
    </xf>
    <xf numFmtId="0" fontId="4" fillId="0" borderId="16" xfId="0" applyFont="1" applyBorder="1" applyAlignment="1">
      <alignment wrapText="1"/>
    </xf>
    <xf numFmtId="0" fontId="4" fillId="0" borderId="19" xfId="0" applyFont="1" applyBorder="1" applyAlignment="1">
      <alignment wrapText="1"/>
    </xf>
    <xf numFmtId="0" fontId="4" fillId="0" borderId="33" xfId="0" applyFont="1" applyBorder="1" applyAlignment="1">
      <alignment horizontal="left" vertical="center"/>
    </xf>
    <xf numFmtId="0" fontId="4" fillId="0" borderId="1" xfId="0" applyFont="1" applyBorder="1" applyAlignment="1">
      <alignment horizontal="left" vertical="center"/>
    </xf>
    <xf numFmtId="0" fontId="4" fillId="0" borderId="35" xfId="0" applyFont="1" applyBorder="1" applyAlignment="1">
      <alignment horizontal="left" vertical="center"/>
    </xf>
    <xf numFmtId="49" fontId="6" fillId="0" borderId="10" xfId="0" applyNumberFormat="1" applyFont="1" applyBorder="1" applyAlignment="1">
      <alignment horizontal="center"/>
    </xf>
    <xf numFmtId="0" fontId="4" fillId="0" borderId="35" xfId="0" applyFont="1" applyBorder="1" applyAlignment="1">
      <alignment horizontal="left" wrapText="1"/>
    </xf>
    <xf numFmtId="2" fontId="4" fillId="0" borderId="33" xfId="0" applyNumberFormat="1" applyFont="1" applyBorder="1" applyAlignment="1">
      <alignment horizontal="center"/>
    </xf>
    <xf numFmtId="2" fontId="4" fillId="0" borderId="1" xfId="0" applyNumberFormat="1" applyFont="1" applyBorder="1" applyAlignment="1">
      <alignment horizontal="center"/>
    </xf>
    <xf numFmtId="2" fontId="4" fillId="0" borderId="35" xfId="0" applyNumberFormat="1" applyFont="1" applyBorder="1" applyAlignment="1">
      <alignment horizontal="center"/>
    </xf>
    <xf numFmtId="49" fontId="4" fillId="0" borderId="33" xfId="0" applyNumberFormat="1" applyFont="1" applyBorder="1" applyAlignment="1">
      <alignment horizontal="left"/>
    </xf>
    <xf numFmtId="49" fontId="4" fillId="0" borderId="1" xfId="0" applyNumberFormat="1" applyFont="1" applyBorder="1" applyAlignment="1">
      <alignment horizontal="left"/>
    </xf>
    <xf numFmtId="49" fontId="4" fillId="0" borderId="35" xfId="0" applyNumberFormat="1" applyFont="1" applyBorder="1" applyAlignment="1">
      <alignment horizontal="left"/>
    </xf>
    <xf numFmtId="43" fontId="4" fillId="0" borderId="33" xfId="0" applyNumberFormat="1" applyFont="1" applyFill="1" applyBorder="1" applyAlignment="1">
      <alignment horizontal="center"/>
    </xf>
    <xf numFmtId="43" fontId="4" fillId="0" borderId="1" xfId="0" applyNumberFormat="1" applyFont="1" applyFill="1" applyBorder="1" applyAlignment="1">
      <alignment horizontal="center"/>
    </xf>
    <xf numFmtId="43" fontId="4" fillId="0" borderId="35" xfId="0" applyNumberFormat="1" applyFont="1" applyFill="1" applyBorder="1" applyAlignment="1">
      <alignment horizontal="center"/>
    </xf>
    <xf numFmtId="43" fontId="5" fillId="0" borderId="16" xfId="0" applyNumberFormat="1" applyFont="1" applyFill="1" applyBorder="1" applyAlignment="1">
      <alignment horizontal="right"/>
    </xf>
    <xf numFmtId="43" fontId="5" fillId="0" borderId="10" xfId="0" applyNumberFormat="1" applyFont="1" applyFill="1" applyBorder="1" applyAlignment="1">
      <alignment horizontal="right"/>
    </xf>
    <xf numFmtId="43" fontId="5" fillId="0" borderId="19" xfId="0" applyNumberFormat="1" applyFont="1" applyFill="1" applyBorder="1" applyAlignment="1">
      <alignment horizontal="right"/>
    </xf>
    <xf numFmtId="49" fontId="3" fillId="0" borderId="33" xfId="0" applyNumberFormat="1" applyFont="1" applyBorder="1" applyAlignment="1">
      <alignment horizontal="center" wrapText="1"/>
    </xf>
    <xf numFmtId="49" fontId="3" fillId="0" borderId="1" xfId="0" applyNumberFormat="1" applyFont="1" applyBorder="1" applyAlignment="1">
      <alignment horizontal="center" wrapText="1"/>
    </xf>
    <xf numFmtId="49" fontId="3" fillId="0" borderId="35" xfId="0" applyNumberFormat="1" applyFont="1" applyBorder="1" applyAlignment="1">
      <alignment horizontal="center" wrapText="1"/>
    </xf>
    <xf numFmtId="49" fontId="4" fillId="0" borderId="33" xfId="0" applyNumberFormat="1" applyFont="1" applyBorder="1" applyAlignment="1"/>
    <xf numFmtId="49" fontId="4" fillId="0" borderId="1" xfId="0" applyNumberFormat="1" applyFont="1" applyBorder="1" applyAlignment="1"/>
    <xf numFmtId="49" fontId="4" fillId="0" borderId="35" xfId="0" applyNumberFormat="1" applyFont="1" applyBorder="1" applyAlignment="1"/>
    <xf numFmtId="49" fontId="3" fillId="0" borderId="16" xfId="0" applyNumberFormat="1" applyFont="1" applyBorder="1" applyAlignment="1">
      <alignment horizontal="center" wrapText="1"/>
    </xf>
    <xf numFmtId="49" fontId="3" fillId="0" borderId="10" xfId="0" applyNumberFormat="1" applyFont="1" applyBorder="1" applyAlignment="1">
      <alignment horizontal="center" wrapText="1"/>
    </xf>
    <xf numFmtId="49" fontId="3" fillId="0" borderId="19" xfId="0" applyNumberFormat="1" applyFont="1" applyBorder="1" applyAlignment="1">
      <alignment horizontal="center" wrapText="1"/>
    </xf>
    <xf numFmtId="43" fontId="5" fillId="0" borderId="33" xfId="0" applyNumberFormat="1" applyFont="1" applyBorder="1" applyAlignment="1">
      <alignment horizontal="center"/>
    </xf>
    <xf numFmtId="43" fontId="5" fillId="0" borderId="1" xfId="0" applyNumberFormat="1" applyFont="1" applyBorder="1" applyAlignment="1">
      <alignment horizontal="center"/>
    </xf>
    <xf numFmtId="43" fontId="5" fillId="0" borderId="35" xfId="0" applyNumberFormat="1" applyFont="1" applyBorder="1" applyAlignment="1">
      <alignment horizontal="center"/>
    </xf>
    <xf numFmtId="0" fontId="5" fillId="0" borderId="33" xfId="0" applyFont="1" applyFill="1" applyBorder="1" applyAlignment="1">
      <alignment horizontal="right"/>
    </xf>
    <xf numFmtId="0" fontId="5" fillId="0" borderId="1" xfId="0" applyFont="1" applyFill="1" applyBorder="1" applyAlignment="1">
      <alignment horizontal="right"/>
    </xf>
    <xf numFmtId="0" fontId="5" fillId="0" borderId="35" xfId="0" applyFont="1" applyFill="1" applyBorder="1" applyAlignment="1">
      <alignment horizontal="right"/>
    </xf>
    <xf numFmtId="0" fontId="5" fillId="0" borderId="16" xfId="0" applyFont="1" applyFill="1" applyBorder="1" applyAlignment="1">
      <alignment horizontal="center"/>
    </xf>
    <xf numFmtId="0" fontId="5" fillId="0" borderId="10" xfId="0" applyFont="1" applyFill="1" applyBorder="1" applyAlignment="1">
      <alignment horizontal="center"/>
    </xf>
    <xf numFmtId="0" fontId="5" fillId="0" borderId="19" xfId="0" applyFont="1" applyFill="1" applyBorder="1" applyAlignment="1">
      <alignment horizontal="center"/>
    </xf>
    <xf numFmtId="164" fontId="4" fillId="0" borderId="33"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33" xfId="0" applyFont="1" applyFill="1" applyBorder="1" applyAlignment="1">
      <alignment horizontal="left" vertical="center"/>
    </xf>
    <xf numFmtId="0" fontId="4" fillId="0" borderId="1" xfId="0" applyFont="1" applyFill="1" applyBorder="1" applyAlignment="1">
      <alignment horizontal="left" vertical="center"/>
    </xf>
    <xf numFmtId="0" fontId="4" fillId="0" borderId="35" xfId="0" applyFont="1" applyFill="1" applyBorder="1" applyAlignment="1">
      <alignment horizontal="left" vertical="center"/>
    </xf>
    <xf numFmtId="165" fontId="4" fillId="0" borderId="33"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4" fillId="0" borderId="35" xfId="0" applyNumberFormat="1" applyFont="1" applyFill="1" applyBorder="1" applyAlignment="1">
      <alignment horizontal="center" vertical="center"/>
    </xf>
    <xf numFmtId="2" fontId="4" fillId="0" borderId="33"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4" fillId="0" borderId="35" xfId="0" applyNumberFormat="1" applyFont="1" applyFill="1" applyBorder="1" applyAlignment="1">
      <alignment horizontal="center" vertical="center"/>
    </xf>
    <xf numFmtId="166" fontId="4" fillId="0" borderId="33" xfId="0" applyNumberFormat="1" applyFont="1" applyFill="1" applyBorder="1" applyAlignment="1">
      <alignment horizontal="center" vertical="center"/>
    </xf>
    <xf numFmtId="166" fontId="4" fillId="0" borderId="1" xfId="0" applyNumberFormat="1" applyFont="1" applyFill="1" applyBorder="1" applyAlignment="1">
      <alignment horizontal="center" vertical="center"/>
    </xf>
    <xf numFmtId="166" fontId="4" fillId="0" borderId="35" xfId="0" applyNumberFormat="1" applyFont="1" applyFill="1" applyBorder="1" applyAlignment="1">
      <alignment horizontal="center" vertical="center"/>
    </xf>
    <xf numFmtId="0" fontId="6" fillId="0" borderId="0" xfId="0" applyFont="1" applyFill="1" applyAlignment="1">
      <alignment horizontal="center"/>
    </xf>
    <xf numFmtId="0" fontId="4" fillId="0" borderId="16" xfId="0" applyFont="1" applyFill="1" applyBorder="1" applyAlignment="1">
      <alignment horizontal="left"/>
    </xf>
    <xf numFmtId="0" fontId="4" fillId="0" borderId="10" xfId="0" applyFont="1" applyFill="1" applyBorder="1" applyAlignment="1">
      <alignment horizontal="left"/>
    </xf>
    <xf numFmtId="0" fontId="4" fillId="0" borderId="19" xfId="0" applyFont="1" applyFill="1" applyBorder="1" applyAlignment="1">
      <alignment horizontal="left"/>
    </xf>
    <xf numFmtId="0" fontId="6" fillId="0" borderId="0" xfId="0" applyFont="1" applyAlignment="1">
      <alignment horizontal="center" wrapText="1"/>
    </xf>
    <xf numFmtId="0" fontId="4" fillId="0" borderId="16" xfId="0" applyFont="1" applyBorder="1" applyAlignment="1">
      <alignment horizontal="center"/>
    </xf>
    <xf numFmtId="0" fontId="4" fillId="0" borderId="19" xfId="0" applyFont="1" applyBorder="1" applyAlignment="1">
      <alignment horizontal="center"/>
    </xf>
    <xf numFmtId="43" fontId="4" fillId="0" borderId="16" xfId="0" applyNumberFormat="1" applyFont="1" applyFill="1" applyBorder="1" applyAlignment="1">
      <alignment horizontal="right"/>
    </xf>
    <xf numFmtId="43" fontId="4" fillId="0" borderId="10" xfId="0" applyNumberFormat="1" applyFont="1" applyFill="1" applyBorder="1" applyAlignment="1">
      <alignment horizontal="right"/>
    </xf>
    <xf numFmtId="43" fontId="4" fillId="0" borderId="19" xfId="0" applyNumberFormat="1" applyFont="1" applyFill="1" applyBorder="1" applyAlignment="1">
      <alignment horizontal="right"/>
    </xf>
    <xf numFmtId="2" fontId="4" fillId="0" borderId="33" xfId="0" applyNumberFormat="1" applyFont="1" applyFill="1" applyBorder="1" applyAlignment="1">
      <alignment horizontal="center"/>
    </xf>
    <xf numFmtId="2" fontId="4" fillId="0" borderId="1" xfId="0" applyNumberFormat="1" applyFont="1" applyFill="1" applyBorder="1" applyAlignment="1">
      <alignment horizontal="center"/>
    </xf>
    <xf numFmtId="2" fontId="4" fillId="0" borderId="35" xfId="0" applyNumberFormat="1" applyFont="1" applyFill="1" applyBorder="1" applyAlignment="1">
      <alignment horizontal="center"/>
    </xf>
    <xf numFmtId="43" fontId="5" fillId="0" borderId="33" xfId="0" applyNumberFormat="1" applyFont="1" applyBorder="1" applyAlignment="1">
      <alignment horizontal="right"/>
    </xf>
    <xf numFmtId="43" fontId="5" fillId="0" borderId="1" xfId="0" applyNumberFormat="1" applyFont="1" applyBorder="1" applyAlignment="1">
      <alignment horizontal="right"/>
    </xf>
    <xf numFmtId="43" fontId="5" fillId="0" borderId="35" xfId="0" applyNumberFormat="1" applyFont="1" applyBorder="1" applyAlignment="1">
      <alignment horizontal="right"/>
    </xf>
    <xf numFmtId="0" fontId="1" fillId="0" borderId="0" xfId="0" applyFont="1" applyAlignment="1">
      <alignment horizontal="left" vertical="top" wrapText="1"/>
    </xf>
    <xf numFmtId="0" fontId="4"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9" xfId="0" applyFont="1" applyBorder="1" applyAlignment="1">
      <alignment horizontal="center" vertical="center"/>
    </xf>
    <xf numFmtId="0" fontId="4" fillId="0" borderId="11" xfId="0" applyFont="1" applyBorder="1" applyAlignment="1">
      <alignment horizontal="left" indent="1"/>
    </xf>
    <xf numFmtId="0" fontId="4" fillId="0" borderId="12" xfId="0" applyFont="1" applyBorder="1" applyAlignment="1">
      <alignment horizontal="left" indent="1"/>
    </xf>
    <xf numFmtId="0" fontId="4" fillId="0" borderId="18" xfId="0" applyFont="1" applyBorder="1" applyAlignment="1">
      <alignment horizontal="left" indent="1"/>
    </xf>
    <xf numFmtId="43" fontId="4" fillId="0" borderId="11" xfId="0" applyNumberFormat="1" applyFont="1" applyBorder="1" applyAlignment="1">
      <alignment horizontal="right"/>
    </xf>
    <xf numFmtId="43" fontId="4" fillId="0" borderId="12" xfId="0" applyNumberFormat="1" applyFont="1" applyBorder="1" applyAlignment="1">
      <alignment horizontal="right"/>
    </xf>
    <xf numFmtId="43" fontId="4" fillId="0" borderId="18" xfId="0" applyNumberFormat="1" applyFont="1" applyBorder="1" applyAlignment="1">
      <alignment horizontal="right"/>
    </xf>
    <xf numFmtId="0" fontId="4" fillId="0" borderId="16" xfId="0" applyFont="1" applyBorder="1" applyAlignment="1">
      <alignment horizontal="left" indent="1"/>
    </xf>
    <xf numFmtId="0" fontId="4" fillId="0" borderId="10" xfId="0" applyFont="1" applyBorder="1" applyAlignment="1">
      <alignment horizontal="left" indent="1"/>
    </xf>
    <xf numFmtId="0" fontId="4" fillId="0" borderId="19" xfId="0" applyFont="1" applyBorder="1" applyAlignment="1">
      <alignment horizontal="left" indent="1"/>
    </xf>
    <xf numFmtId="0" fontId="4" fillId="0" borderId="11" xfId="0" applyFont="1" applyBorder="1" applyAlignment="1">
      <alignment horizontal="left"/>
    </xf>
    <xf numFmtId="0" fontId="4" fillId="0" borderId="12" xfId="0" applyFont="1" applyBorder="1" applyAlignment="1">
      <alignment horizontal="left"/>
    </xf>
    <xf numFmtId="0" fontId="4" fillId="0" borderId="18" xfId="0" applyFont="1" applyBorder="1" applyAlignment="1">
      <alignment horizontal="left"/>
    </xf>
    <xf numFmtId="43" fontId="4" fillId="0" borderId="11" xfId="0" applyNumberFormat="1" applyFont="1" applyBorder="1" applyAlignment="1">
      <alignment horizontal="center"/>
    </xf>
    <xf numFmtId="43" fontId="4" fillId="0" borderId="12" xfId="0" applyNumberFormat="1" applyFont="1" applyBorder="1" applyAlignment="1">
      <alignment horizontal="center"/>
    </xf>
    <xf numFmtId="43" fontId="4" fillId="0" borderId="18" xfId="0" applyNumberFormat="1" applyFont="1" applyBorder="1" applyAlignment="1">
      <alignment horizontal="center"/>
    </xf>
    <xf numFmtId="43" fontId="4" fillId="0" borderId="16" xfId="0" applyNumberFormat="1" applyFont="1" applyBorder="1" applyAlignment="1">
      <alignment horizontal="center"/>
    </xf>
    <xf numFmtId="43" fontId="4" fillId="0" borderId="10" xfId="0" applyNumberFormat="1" applyFont="1" applyBorder="1" applyAlignment="1">
      <alignment horizontal="center"/>
    </xf>
    <xf numFmtId="43" fontId="4" fillId="0" borderId="19" xfId="0" applyNumberFormat="1" applyFont="1" applyBorder="1" applyAlignment="1">
      <alignment horizontal="center"/>
    </xf>
    <xf numFmtId="43" fontId="4" fillId="0" borderId="14" xfId="0" applyNumberFormat="1" applyFont="1" applyBorder="1" applyAlignment="1">
      <alignment horizontal="right"/>
    </xf>
    <xf numFmtId="43" fontId="4" fillId="0" borderId="0" xfId="0" applyNumberFormat="1" applyFont="1" applyBorder="1" applyAlignment="1">
      <alignment horizontal="right"/>
    </xf>
    <xf numFmtId="43" fontId="4" fillId="0" borderId="22" xfId="0" applyNumberFormat="1" applyFont="1" applyBorder="1" applyAlignment="1">
      <alignment horizontal="right"/>
    </xf>
    <xf numFmtId="0" fontId="4" fillId="0" borderId="14" xfId="0" applyFont="1" applyBorder="1" applyAlignment="1">
      <alignment horizontal="left" indent="1"/>
    </xf>
    <xf numFmtId="0" fontId="4" fillId="0" borderId="0" xfId="0" applyFont="1" applyBorder="1" applyAlignment="1">
      <alignment horizontal="left" indent="1"/>
    </xf>
    <xf numFmtId="0" fontId="4" fillId="0" borderId="22" xfId="0" applyFont="1" applyBorder="1" applyAlignment="1">
      <alignment horizontal="left" indent="1"/>
    </xf>
    <xf numFmtId="0" fontId="4" fillId="0" borderId="33" xfId="0" applyFont="1" applyBorder="1" applyAlignment="1">
      <alignment horizontal="center"/>
    </xf>
    <xf numFmtId="0" fontId="4" fillId="0" borderId="1" xfId="0" applyFont="1" applyBorder="1" applyAlignment="1">
      <alignment horizontal="center"/>
    </xf>
    <xf numFmtId="0" fontId="4" fillId="0" borderId="35" xfId="0" applyFont="1" applyBorder="1" applyAlignment="1">
      <alignment horizontal="center"/>
    </xf>
    <xf numFmtId="0" fontId="4" fillId="0" borderId="33" xfId="0" applyFont="1" applyBorder="1" applyAlignment="1">
      <alignment horizontal="left" indent="1"/>
    </xf>
    <xf numFmtId="0" fontId="4" fillId="0" borderId="1" xfId="0" applyFont="1" applyBorder="1" applyAlignment="1">
      <alignment horizontal="left" indent="1"/>
    </xf>
    <xf numFmtId="0" fontId="4" fillId="0" borderId="35" xfId="0" applyFont="1" applyBorder="1" applyAlignment="1">
      <alignment horizontal="left" indent="1"/>
    </xf>
    <xf numFmtId="0" fontId="4" fillId="0" borderId="22"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8" xfId="0" applyFont="1" applyBorder="1" applyAlignment="1">
      <alignment horizontal="center"/>
    </xf>
    <xf numFmtId="0" fontId="16" fillId="0" borderId="0" xfId="0" applyFont="1" applyAlignment="1">
      <alignment horizontal="center" wrapText="1"/>
    </xf>
    <xf numFmtId="0" fontId="4" fillId="0" borderId="33" xfId="0" applyFont="1" applyFill="1" applyBorder="1" applyAlignment="1">
      <alignment horizontal="center"/>
    </xf>
    <xf numFmtId="0" fontId="4" fillId="0" borderId="1" xfId="0" applyFont="1" applyFill="1" applyBorder="1" applyAlignment="1">
      <alignment horizontal="center"/>
    </xf>
    <xf numFmtId="0" fontId="4" fillId="0" borderId="35" xfId="0" applyFont="1" applyFill="1" applyBorder="1" applyAlignment="1">
      <alignment horizontal="center"/>
    </xf>
    <xf numFmtId="49" fontId="5" fillId="0" borderId="33" xfId="0" applyNumberFormat="1" applyFont="1" applyBorder="1" applyAlignment="1">
      <alignment horizontal="left"/>
    </xf>
    <xf numFmtId="49" fontId="5" fillId="0" borderId="1" xfId="0" applyNumberFormat="1" applyFont="1" applyBorder="1" applyAlignment="1">
      <alignment horizontal="left"/>
    </xf>
    <xf numFmtId="49" fontId="5" fillId="0" borderId="35" xfId="0" applyNumberFormat="1" applyFont="1" applyBorder="1" applyAlignment="1">
      <alignment horizontal="left"/>
    </xf>
    <xf numFmtId="0" fontId="6" fillId="0" borderId="0" xfId="0" applyFont="1" applyFill="1" applyAlignment="1">
      <alignment horizontal="center" wrapText="1"/>
    </xf>
    <xf numFmtId="0" fontId="4" fillId="0" borderId="24" xfId="0" applyFont="1" applyBorder="1" applyAlignment="1">
      <alignment horizontal="center" vertical="center"/>
    </xf>
    <xf numFmtId="0" fontId="6" fillId="0" borderId="10" xfId="0" applyFont="1" applyBorder="1" applyAlignment="1">
      <alignment horizontal="center" wrapText="1"/>
    </xf>
    <xf numFmtId="164" fontId="5" fillId="0" borderId="33" xfId="0" applyNumberFormat="1" applyFont="1" applyFill="1" applyBorder="1" applyAlignment="1">
      <alignment horizontal="right"/>
    </xf>
    <xf numFmtId="164" fontId="5" fillId="0" borderId="1" xfId="0" applyNumberFormat="1" applyFont="1" applyFill="1" applyBorder="1" applyAlignment="1">
      <alignment horizontal="right"/>
    </xf>
    <xf numFmtId="164" fontId="5" fillId="0" borderId="35" xfId="0" applyNumberFormat="1" applyFont="1" applyFill="1" applyBorder="1" applyAlignment="1">
      <alignment horizontal="right"/>
    </xf>
    <xf numFmtId="0" fontId="13" fillId="0" borderId="10" xfId="0" applyFont="1" applyBorder="1" applyAlignment="1">
      <alignment horizontal="center" wrapText="1"/>
    </xf>
    <xf numFmtId="164" fontId="5" fillId="0" borderId="33" xfId="0" applyNumberFormat="1" applyFont="1" applyBorder="1" applyAlignment="1">
      <alignment horizontal="center"/>
    </xf>
    <xf numFmtId="0" fontId="4" fillId="0" borderId="33" xfId="0" applyFont="1" applyBorder="1" applyAlignment="1">
      <alignment horizontal="center" wrapText="1"/>
    </xf>
    <xf numFmtId="0" fontId="4" fillId="0" borderId="1" xfId="0" applyFont="1" applyBorder="1" applyAlignment="1">
      <alignment horizontal="center" wrapText="1"/>
    </xf>
    <xf numFmtId="0" fontId="4" fillId="0" borderId="35" xfId="0" applyFont="1" applyBorder="1" applyAlignment="1">
      <alignment horizontal="center" wrapText="1"/>
    </xf>
    <xf numFmtId="2" fontId="4" fillId="0" borderId="33" xfId="0" applyNumberFormat="1" applyFont="1" applyBorder="1" applyAlignment="1">
      <alignment horizontal="left" vertical="top" wrapText="1"/>
    </xf>
    <xf numFmtId="2" fontId="4" fillId="0" borderId="1" xfId="0" applyNumberFormat="1" applyFont="1" applyBorder="1" applyAlignment="1">
      <alignment horizontal="left" vertical="top" wrapText="1"/>
    </xf>
    <xf numFmtId="2" fontId="4" fillId="0" borderId="35" xfId="0" applyNumberFormat="1" applyFont="1" applyBorder="1" applyAlignment="1">
      <alignment horizontal="left" vertical="top" wrapText="1"/>
    </xf>
    <xf numFmtId="0" fontId="1" fillId="0" borderId="16" xfId="0" applyFont="1" applyBorder="1" applyAlignment="1">
      <alignment horizontal="left" vertical="top" wrapText="1"/>
    </xf>
    <xf numFmtId="0" fontId="1" fillId="0" borderId="10" xfId="0" applyFont="1" applyBorder="1" applyAlignment="1">
      <alignment horizontal="left" vertical="top" wrapText="1"/>
    </xf>
    <xf numFmtId="0" fontId="1" fillId="0" borderId="19" xfId="0" applyFont="1" applyBorder="1" applyAlignment="1">
      <alignment horizontal="left" vertical="top" wrapText="1"/>
    </xf>
    <xf numFmtId="164" fontId="4" fillId="0" borderId="33"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4" fillId="0" borderId="35" xfId="0" applyNumberFormat="1" applyFont="1" applyBorder="1" applyAlignment="1">
      <alignment horizontal="center" vertical="center"/>
    </xf>
    <xf numFmtId="10" fontId="4" fillId="0" borderId="33" xfId="0" applyNumberFormat="1" applyFont="1" applyBorder="1" applyAlignment="1">
      <alignment horizontal="center"/>
    </xf>
    <xf numFmtId="43" fontId="4" fillId="0" borderId="33" xfId="0" applyNumberFormat="1" applyFont="1" applyFill="1" applyBorder="1" applyAlignment="1">
      <alignment horizontal="center" vertical="center"/>
    </xf>
    <xf numFmtId="43" fontId="4" fillId="0" borderId="1" xfId="0" applyNumberFormat="1" applyFont="1" applyFill="1" applyBorder="1" applyAlignment="1">
      <alignment horizontal="center" vertical="center"/>
    </xf>
    <xf numFmtId="43" fontId="4" fillId="0" borderId="35" xfId="0" applyNumberFormat="1" applyFont="1" applyFill="1" applyBorder="1" applyAlignment="1">
      <alignment horizontal="center" vertical="center"/>
    </xf>
    <xf numFmtId="0" fontId="4" fillId="0" borderId="19" xfId="0" applyFont="1" applyBorder="1" applyAlignment="1">
      <alignment horizontal="left" wrapText="1"/>
    </xf>
    <xf numFmtId="49" fontId="4" fillId="0" borderId="16" xfId="0" applyNumberFormat="1" applyFont="1" applyBorder="1" applyAlignment="1">
      <alignment horizontal="right"/>
    </xf>
    <xf numFmtId="49" fontId="4" fillId="0" borderId="10" xfId="0" applyNumberFormat="1" applyFont="1" applyBorder="1" applyAlignment="1">
      <alignment horizontal="right"/>
    </xf>
    <xf numFmtId="49" fontId="4" fillId="0" borderId="19" xfId="0" applyNumberFormat="1" applyFont="1" applyBorder="1" applyAlignment="1">
      <alignment horizontal="right"/>
    </xf>
    <xf numFmtId="2" fontId="4" fillId="0" borderId="16" xfId="0" applyNumberFormat="1" applyFont="1" applyBorder="1" applyAlignment="1">
      <alignment horizontal="center" vertical="top"/>
    </xf>
    <xf numFmtId="2" fontId="4" fillId="0" borderId="10" xfId="0" applyNumberFormat="1" applyFont="1" applyBorder="1" applyAlignment="1">
      <alignment horizontal="center" vertical="top"/>
    </xf>
    <xf numFmtId="2" fontId="4" fillId="0" borderId="19" xfId="0" applyNumberFormat="1" applyFont="1" applyBorder="1" applyAlignment="1">
      <alignment horizontal="center" vertical="top"/>
    </xf>
    <xf numFmtId="2" fontId="4" fillId="0" borderId="33"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35" xfId="0" applyNumberFormat="1" applyFont="1" applyBorder="1" applyAlignment="1">
      <alignment horizontal="center" vertical="top"/>
    </xf>
    <xf numFmtId="9" fontId="4" fillId="0" borderId="33" xfId="0" applyNumberFormat="1" applyFont="1" applyBorder="1" applyAlignment="1">
      <alignment horizontal="center"/>
    </xf>
    <xf numFmtId="0" fontId="4" fillId="0" borderId="16" xfId="0" applyFont="1" applyBorder="1" applyAlignment="1">
      <alignment horizontal="left" vertical="top" wrapText="1"/>
    </xf>
    <xf numFmtId="0" fontId="4" fillId="0" borderId="10" xfId="0" applyFont="1" applyBorder="1" applyAlignment="1">
      <alignment horizontal="left" vertical="top" wrapText="1"/>
    </xf>
    <xf numFmtId="0" fontId="4" fillId="0" borderId="19" xfId="0" applyFont="1" applyBorder="1" applyAlignment="1">
      <alignment horizontal="left" vertical="top" wrapText="1"/>
    </xf>
    <xf numFmtId="167" fontId="4" fillId="0" borderId="33" xfId="0" applyNumberFormat="1" applyFont="1" applyBorder="1" applyAlignment="1">
      <alignment horizontal="right"/>
    </xf>
    <xf numFmtId="167" fontId="4" fillId="0" borderId="1" xfId="0" applyNumberFormat="1" applyFont="1" applyBorder="1" applyAlignment="1">
      <alignment horizontal="right"/>
    </xf>
    <xf numFmtId="167" fontId="4" fillId="0" borderId="35" xfId="0" applyNumberFormat="1" applyFont="1" applyBorder="1" applyAlignment="1">
      <alignment horizontal="right"/>
    </xf>
    <xf numFmtId="0" fontId="4" fillId="0" borderId="33" xfId="0" applyFont="1" applyBorder="1" applyAlignment="1">
      <alignment horizontal="left" vertical="top" wrapText="1"/>
    </xf>
    <xf numFmtId="0" fontId="4" fillId="0" borderId="1" xfId="0" applyFont="1" applyBorder="1" applyAlignment="1">
      <alignment horizontal="left" vertical="top" wrapText="1"/>
    </xf>
    <xf numFmtId="0" fontId="4" fillId="0" borderId="35" xfId="0" applyFont="1" applyBorder="1" applyAlignment="1">
      <alignment horizontal="left" vertical="top" wrapText="1"/>
    </xf>
    <xf numFmtId="167" fontId="4" fillId="0" borderId="33" xfId="0" applyNumberFormat="1" applyFont="1" applyBorder="1" applyAlignment="1">
      <alignment horizontal="center" vertical="center"/>
    </xf>
    <xf numFmtId="167" fontId="4" fillId="0" borderId="1" xfId="0" applyNumberFormat="1" applyFont="1" applyBorder="1" applyAlignment="1">
      <alignment horizontal="center" vertical="center"/>
    </xf>
    <xf numFmtId="167" fontId="4" fillId="0" borderId="35" xfId="0" applyNumberFormat="1" applyFont="1" applyBorder="1" applyAlignment="1">
      <alignment horizontal="center" vertical="center"/>
    </xf>
    <xf numFmtId="0" fontId="1" fillId="0" borderId="33" xfId="0" applyFont="1" applyBorder="1" applyAlignment="1">
      <alignment horizontal="center" wrapText="1"/>
    </xf>
    <xf numFmtId="0" fontId="1" fillId="0" borderId="1" xfId="0" applyFont="1" applyBorder="1" applyAlignment="1">
      <alignment horizontal="center" wrapText="1"/>
    </xf>
    <xf numFmtId="0" fontId="1" fillId="0" borderId="35" xfId="0" applyFont="1" applyBorder="1" applyAlignment="1">
      <alignment horizontal="center" wrapText="1"/>
    </xf>
    <xf numFmtId="0" fontId="4" fillId="0" borderId="33" xfId="0" applyFont="1" applyBorder="1" applyAlignment="1">
      <alignment horizontal="left" vertical="center" wrapText="1"/>
    </xf>
    <xf numFmtId="0" fontId="4" fillId="0" borderId="1" xfId="0" applyFont="1" applyBorder="1" applyAlignment="1">
      <alignment horizontal="left" vertical="center" wrapText="1"/>
    </xf>
    <xf numFmtId="0" fontId="4" fillId="0" borderId="35" xfId="0" applyFont="1" applyBorder="1" applyAlignment="1">
      <alignment horizontal="left" vertical="center" wrapText="1"/>
    </xf>
    <xf numFmtId="0" fontId="1" fillId="0" borderId="16" xfId="0" applyFont="1" applyBorder="1" applyAlignment="1">
      <alignment horizontal="left" wrapText="1"/>
    </xf>
    <xf numFmtId="0" fontId="1" fillId="0" borderId="10" xfId="0" applyFont="1" applyBorder="1" applyAlignment="1">
      <alignment horizontal="left" wrapText="1"/>
    </xf>
    <xf numFmtId="0" fontId="1" fillId="0" borderId="19" xfId="0" applyFont="1" applyBorder="1" applyAlignment="1">
      <alignment horizontal="left" wrapText="1"/>
    </xf>
    <xf numFmtId="43" fontId="4" fillId="0" borderId="33" xfId="0" applyNumberFormat="1" applyFont="1" applyBorder="1" applyAlignment="1">
      <alignment horizontal="right" vertical="center"/>
    </xf>
    <xf numFmtId="43" fontId="4" fillId="0" borderId="1" xfId="0" applyNumberFormat="1" applyFont="1" applyBorder="1" applyAlignment="1">
      <alignment horizontal="right" vertical="center"/>
    </xf>
    <xf numFmtId="43" fontId="4" fillId="0" borderId="35" xfId="0" applyNumberFormat="1" applyFont="1" applyBorder="1" applyAlignment="1">
      <alignment horizontal="right" vertical="center"/>
    </xf>
    <xf numFmtId="43" fontId="4" fillId="2" borderId="33" xfId="0" applyNumberFormat="1" applyFont="1" applyFill="1" applyBorder="1" applyAlignment="1">
      <alignment horizontal="center"/>
    </xf>
    <xf numFmtId="43" fontId="4" fillId="2" borderId="1" xfId="0" applyNumberFormat="1" applyFont="1" applyFill="1" applyBorder="1" applyAlignment="1">
      <alignment horizontal="center"/>
    </xf>
    <xf numFmtId="43" fontId="4" fillId="2" borderId="35" xfId="0" applyNumberFormat="1" applyFont="1" applyFill="1" applyBorder="1" applyAlignment="1">
      <alignment horizontal="center"/>
    </xf>
    <xf numFmtId="0" fontId="1" fillId="0" borderId="33" xfId="0" applyFont="1" applyBorder="1" applyAlignment="1">
      <alignment horizontal="left" wrapText="1"/>
    </xf>
    <xf numFmtId="0" fontId="1" fillId="0" borderId="1" xfId="0" applyFont="1" applyBorder="1" applyAlignment="1">
      <alignment horizontal="left" wrapText="1"/>
    </xf>
    <xf numFmtId="0" fontId="1" fillId="0" borderId="35" xfId="0" applyFont="1" applyBorder="1" applyAlignment="1">
      <alignment horizontal="left" wrapText="1"/>
    </xf>
    <xf numFmtId="0" fontId="4" fillId="0" borderId="35" xfId="0" applyFont="1" applyBorder="1" applyAlignment="1">
      <alignment wrapText="1"/>
    </xf>
    <xf numFmtId="0" fontId="5" fillId="0" borderId="33" xfId="0" applyFont="1" applyBorder="1" applyAlignment="1">
      <alignment horizontal="left"/>
    </xf>
    <xf numFmtId="0" fontId="5" fillId="0" borderId="1" xfId="0" applyFont="1" applyBorder="1" applyAlignment="1">
      <alignment horizontal="left"/>
    </xf>
    <xf numFmtId="0" fontId="5" fillId="0" borderId="35" xfId="0" applyFont="1" applyBorder="1" applyAlignment="1">
      <alignment horizontal="left"/>
    </xf>
    <xf numFmtId="167" fontId="4" fillId="0" borderId="33" xfId="0" applyNumberFormat="1" applyFont="1" applyBorder="1" applyAlignment="1">
      <alignment horizontal="right" wrapText="1"/>
    </xf>
    <xf numFmtId="167" fontId="4" fillId="0" borderId="1" xfId="0" applyNumberFormat="1" applyFont="1" applyBorder="1" applyAlignment="1">
      <alignment horizontal="right" wrapText="1"/>
    </xf>
    <xf numFmtId="167" fontId="4" fillId="0" borderId="35" xfId="0" applyNumberFormat="1" applyFont="1" applyBorder="1" applyAlignment="1">
      <alignment horizontal="right" wrapText="1"/>
    </xf>
    <xf numFmtId="0" fontId="6" fillId="0" borderId="0" xfId="0" applyFont="1" applyAlignment="1">
      <alignment horizontal="center" vertical="top" wrapText="1"/>
    </xf>
    <xf numFmtId="43" fontId="22" fillId="0" borderId="33" xfId="0" applyNumberFormat="1" applyFont="1" applyBorder="1" applyAlignment="1">
      <alignment horizontal="right"/>
    </xf>
    <xf numFmtId="43" fontId="22" fillId="0" borderId="1" xfId="0" applyNumberFormat="1" applyFont="1" applyBorder="1" applyAlignment="1">
      <alignment horizontal="right"/>
    </xf>
    <xf numFmtId="43" fontId="22" fillId="0" borderId="35" xfId="0" applyNumberFormat="1" applyFont="1" applyBorder="1" applyAlignment="1">
      <alignment horizontal="right"/>
    </xf>
    <xf numFmtId="0" fontId="13" fillId="0" borderId="10" xfId="0" applyFont="1" applyBorder="1" applyAlignment="1">
      <alignment horizontal="center" vertical="top" wrapText="1"/>
    </xf>
    <xf numFmtId="43" fontId="5" fillId="0" borderId="33" xfId="0" applyNumberFormat="1" applyFont="1" applyFill="1" applyBorder="1" applyAlignment="1">
      <alignment horizontal="right"/>
    </xf>
    <xf numFmtId="43" fontId="5" fillId="0" borderId="1" xfId="0" applyNumberFormat="1" applyFont="1" applyFill="1" applyBorder="1" applyAlignment="1">
      <alignment horizontal="right"/>
    </xf>
    <xf numFmtId="43" fontId="5" fillId="0" borderId="35" xfId="0" applyNumberFormat="1" applyFont="1" applyFill="1" applyBorder="1" applyAlignment="1">
      <alignment horizontal="right"/>
    </xf>
    <xf numFmtId="0" fontId="11" fillId="0" borderId="0" xfId="1" applyFont="1" applyFill="1" applyAlignment="1">
      <alignment horizontal="center"/>
    </xf>
    <xf numFmtId="0" fontId="7" fillId="0" borderId="0" xfId="1" applyFill="1" applyAlignment="1">
      <alignment horizontal="center"/>
    </xf>
    <xf numFmtId="0" fontId="7" fillId="0" borderId="0" xfId="1" applyAlignment="1">
      <alignment horizontal="center"/>
    </xf>
    <xf numFmtId="0" fontId="9" fillId="0" borderId="0" xfId="1" applyFont="1" applyAlignment="1">
      <alignment horizontal="center"/>
    </xf>
    <xf numFmtId="0" fontId="10" fillId="0" borderId="0" xfId="1" applyFont="1" applyBorder="1" applyAlignment="1">
      <alignment horizontal="center"/>
    </xf>
    <xf numFmtId="0" fontId="9" fillId="0" borderId="0" xfId="1" applyFont="1" applyBorder="1" applyAlignment="1">
      <alignment horizontal="center"/>
    </xf>
    <xf numFmtId="0" fontId="8" fillId="0" borderId="0" xfId="1" applyFont="1" applyAlignment="1">
      <alignment horizontal="center" wrapText="1"/>
    </xf>
    <xf numFmtId="0" fontId="7" fillId="0" borderId="0" xfId="1" applyAlignment="1">
      <alignment horizontal="center" wrapText="1"/>
    </xf>
  </cellXfs>
  <cellStyles count="3">
    <cellStyle name="Обычный" xfId="0" builtinId="0"/>
    <cellStyle name="Обычный 2" xfId="1"/>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O248"/>
  <sheetViews>
    <sheetView topLeftCell="A67" workbookViewId="0">
      <selection activeCell="BD125" sqref="BD125:BM125"/>
    </sheetView>
  </sheetViews>
  <sheetFormatPr defaultColWidth="1.42578125" defaultRowHeight="12.75" x14ac:dyDescent="0.2"/>
  <cols>
    <col min="1" max="34" width="1.42578125" style="4"/>
    <col min="35" max="35" width="0.42578125" style="4" customWidth="1"/>
    <col min="36" max="39" width="1.42578125" style="4" hidden="1" customWidth="1"/>
    <col min="40" max="47" width="1.42578125" style="4"/>
    <col min="48" max="48" width="1.140625" style="4" customWidth="1"/>
    <col min="49" max="49" width="1.42578125" style="4" hidden="1" customWidth="1"/>
    <col min="50" max="53" width="1.42578125" style="4"/>
    <col min="54" max="54" width="1" style="4" customWidth="1"/>
    <col min="55" max="55" width="1.42578125" style="4" hidden="1" customWidth="1"/>
    <col min="56" max="60" width="1.42578125" style="4"/>
    <col min="61" max="61" width="1.42578125" style="4" customWidth="1"/>
    <col min="62" max="64" width="1.42578125" style="4"/>
    <col min="65" max="65" width="2.140625" style="4" customWidth="1"/>
    <col min="66" max="74" width="1.42578125" style="4"/>
    <col min="75" max="75" width="2.140625" style="4" customWidth="1"/>
    <col min="76" max="84" width="1.42578125" style="4"/>
    <col min="85" max="85" width="3.28515625" style="4" customWidth="1"/>
    <col min="86" max="91" width="1.42578125" style="4"/>
    <col min="92" max="92" width="6.85546875" style="4" customWidth="1"/>
    <col min="93" max="16384" width="1.42578125" style="4"/>
  </cols>
  <sheetData>
    <row r="1" spans="1:93" s="1" customFormat="1" ht="11.25" x14ac:dyDescent="0.2">
      <c r="CL1" s="40"/>
      <c r="CM1" s="40"/>
      <c r="CN1" s="41" t="s">
        <v>258</v>
      </c>
      <c r="CO1" s="40"/>
    </row>
    <row r="2" spans="1:93" s="2" customFormat="1" ht="59.25" customHeight="1" x14ac:dyDescent="0.2">
      <c r="BI2" s="152" t="s">
        <v>551</v>
      </c>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41"/>
    </row>
    <row r="3" spans="1:93" x14ac:dyDescent="0.2">
      <c r="CL3" s="42"/>
      <c r="CM3" s="42"/>
      <c r="CN3" s="42"/>
      <c r="CO3" s="42"/>
    </row>
    <row r="4" spans="1:93" x14ac:dyDescent="0.2">
      <c r="BI4" s="153" t="s">
        <v>42</v>
      </c>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row>
    <row r="5" spans="1:93" ht="15" customHeight="1" x14ac:dyDescent="0.2">
      <c r="BI5" s="147" t="s">
        <v>419</v>
      </c>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row>
    <row r="6" spans="1:93" s="36" customFormat="1" ht="10.5" x14ac:dyDescent="0.2">
      <c r="BI6" s="154" t="s">
        <v>43</v>
      </c>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row>
    <row r="7" spans="1:93" ht="51" customHeight="1" x14ac:dyDescent="0.2">
      <c r="BI7" s="155" t="s">
        <v>565</v>
      </c>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row>
    <row r="8" spans="1:93" s="36" customFormat="1" ht="10.5" x14ac:dyDescent="0.2">
      <c r="BI8" s="154" t="s">
        <v>221</v>
      </c>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row>
    <row r="9" spans="1:93" ht="15" customHeight="1" x14ac:dyDescent="0.2">
      <c r="BI9" s="147"/>
      <c r="BJ9" s="147"/>
      <c r="BK9" s="147"/>
      <c r="BL9" s="147"/>
      <c r="BM9" s="147"/>
      <c r="BN9" s="147"/>
      <c r="BO9" s="147"/>
      <c r="BP9" s="147"/>
      <c r="BQ9" s="147"/>
      <c r="BR9" s="147"/>
      <c r="BS9" s="147"/>
      <c r="BT9" s="147"/>
      <c r="BU9" s="37"/>
      <c r="BV9" s="37"/>
      <c r="BW9" s="147" t="s">
        <v>554</v>
      </c>
      <c r="BX9" s="147"/>
      <c r="BY9" s="147"/>
      <c r="BZ9" s="147"/>
      <c r="CA9" s="147"/>
      <c r="CB9" s="147"/>
      <c r="CC9" s="147"/>
      <c r="CD9" s="147"/>
      <c r="CE9" s="147"/>
      <c r="CF9" s="147"/>
      <c r="CG9" s="147"/>
      <c r="CH9" s="147"/>
      <c r="CI9" s="147"/>
      <c r="CJ9" s="147"/>
      <c r="CK9" s="147"/>
      <c r="CL9" s="147"/>
      <c r="CM9" s="147"/>
      <c r="CN9" s="147"/>
    </row>
    <row r="10" spans="1:93" s="36" customFormat="1" ht="10.5" x14ac:dyDescent="0.2">
      <c r="BI10" s="148" t="s">
        <v>10</v>
      </c>
      <c r="BJ10" s="148"/>
      <c r="BK10" s="148"/>
      <c r="BL10" s="148"/>
      <c r="BM10" s="148"/>
      <c r="BN10" s="148"/>
      <c r="BO10" s="148"/>
      <c r="BP10" s="148"/>
      <c r="BQ10" s="148"/>
      <c r="BR10" s="148"/>
      <c r="BS10" s="148"/>
      <c r="BT10" s="148"/>
      <c r="BU10" s="31"/>
      <c r="BW10" s="148" t="s">
        <v>11</v>
      </c>
      <c r="BX10" s="148"/>
      <c r="BY10" s="148"/>
      <c r="BZ10" s="148"/>
      <c r="CA10" s="148"/>
      <c r="CB10" s="148"/>
      <c r="CC10" s="148"/>
      <c r="CD10" s="148"/>
      <c r="CE10" s="148"/>
      <c r="CF10" s="148"/>
      <c r="CG10" s="148"/>
      <c r="CH10" s="148"/>
      <c r="CI10" s="148"/>
      <c r="CJ10" s="148"/>
      <c r="CK10" s="148"/>
      <c r="CL10" s="148"/>
      <c r="CM10" s="148"/>
      <c r="CN10" s="148"/>
    </row>
    <row r="11" spans="1:93" ht="15" customHeight="1" x14ac:dyDescent="0.2">
      <c r="BI11" s="34" t="s">
        <v>9</v>
      </c>
      <c r="BJ11" s="149" t="s">
        <v>555</v>
      </c>
      <c r="BK11" s="149"/>
      <c r="BL11" s="149"/>
      <c r="BM11" s="149"/>
      <c r="BN11" s="4" t="s">
        <v>5</v>
      </c>
      <c r="BP11" s="149" t="s">
        <v>556</v>
      </c>
      <c r="BQ11" s="149"/>
      <c r="BR11" s="149"/>
      <c r="BS11" s="149"/>
      <c r="BT11" s="149"/>
      <c r="BU11" s="149"/>
      <c r="BV11" s="149"/>
      <c r="BW11" s="149"/>
      <c r="BX11" s="149"/>
      <c r="BY11" s="149"/>
      <c r="BZ11" s="149"/>
      <c r="CA11" s="149"/>
      <c r="CB11" s="150">
        <v>20</v>
      </c>
      <c r="CC11" s="150"/>
      <c r="CD11" s="151" t="s">
        <v>557</v>
      </c>
      <c r="CE11" s="151"/>
      <c r="CF11" s="151"/>
      <c r="CG11" s="151"/>
      <c r="CH11" s="4" t="s">
        <v>6</v>
      </c>
    </row>
    <row r="13" spans="1:93" s="7" customFormat="1" ht="15.75" customHeight="1" x14ac:dyDescent="0.25">
      <c r="A13" s="6"/>
      <c r="B13" s="6"/>
      <c r="C13" s="6"/>
      <c r="D13" s="6"/>
      <c r="W13" s="6"/>
      <c r="X13" s="6"/>
      <c r="Y13" s="6"/>
      <c r="Z13" s="6"/>
      <c r="AA13" s="6"/>
      <c r="AB13" s="6"/>
      <c r="AC13" s="6"/>
      <c r="AD13" s="6"/>
      <c r="AE13" s="6"/>
      <c r="AF13" s="6"/>
      <c r="AG13" s="6"/>
      <c r="AH13" s="6"/>
      <c r="AI13" s="6"/>
      <c r="AJ13" s="6"/>
      <c r="AK13" s="6"/>
      <c r="AL13" s="6"/>
      <c r="AM13" s="6"/>
      <c r="AN13" s="6"/>
      <c r="AO13" s="6"/>
      <c r="AP13" s="6"/>
      <c r="AQ13" s="6"/>
      <c r="AR13" s="6"/>
      <c r="AS13" s="6"/>
      <c r="AT13" s="6"/>
      <c r="AW13" s="6"/>
      <c r="AX13" s="6"/>
      <c r="AY13" s="6"/>
      <c r="AZ13" s="6"/>
      <c r="BA13" s="6"/>
      <c r="BB13" s="6"/>
      <c r="BC13" s="6"/>
      <c r="BD13" s="6"/>
      <c r="BE13" s="6"/>
      <c r="BF13" s="8" t="s">
        <v>205</v>
      </c>
      <c r="BG13" s="27"/>
      <c r="BH13" s="27"/>
      <c r="BI13" s="27"/>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row>
    <row r="14" spans="1:93" s="7" customFormat="1" ht="15.75" x14ac:dyDescent="0.25">
      <c r="A14" s="9"/>
      <c r="B14" s="9"/>
      <c r="C14" s="9"/>
      <c r="D14" s="9"/>
      <c r="E14" s="9"/>
      <c r="F14" s="9"/>
      <c r="G14" s="9"/>
      <c r="H14" s="9"/>
      <c r="I14" s="9"/>
      <c r="J14" s="9"/>
      <c r="K14" s="9"/>
      <c r="L14" s="9"/>
      <c r="M14" s="9"/>
      <c r="N14" s="9"/>
      <c r="O14" s="9"/>
      <c r="P14" s="9"/>
      <c r="Q14" s="9"/>
      <c r="R14" s="9"/>
      <c r="S14" s="9"/>
      <c r="T14" s="9"/>
      <c r="U14" s="9"/>
      <c r="V14" s="9"/>
      <c r="AB14" s="8" t="s">
        <v>207</v>
      </c>
      <c r="AC14" s="156" t="s">
        <v>558</v>
      </c>
      <c r="AD14" s="156"/>
      <c r="AE14" s="156"/>
      <c r="AV14" s="10" t="s">
        <v>201</v>
      </c>
      <c r="AW14" s="156" t="s">
        <v>559</v>
      </c>
      <c r="AX14" s="156"/>
      <c r="AY14" s="156"/>
      <c r="AZ14" s="7" t="s">
        <v>15</v>
      </c>
      <c r="BC14" s="156" t="s">
        <v>560</v>
      </c>
      <c r="BD14" s="156"/>
      <c r="BE14" s="156"/>
      <c r="BF14" s="7" t="s">
        <v>206</v>
      </c>
      <c r="BM14" s="9"/>
      <c r="BN14" s="9"/>
      <c r="BO14" s="9"/>
      <c r="BP14" s="9"/>
      <c r="BQ14" s="9"/>
      <c r="BR14" s="9"/>
      <c r="BS14" s="9"/>
      <c r="BT14" s="9"/>
      <c r="BU14" s="9"/>
      <c r="BV14" s="9"/>
      <c r="BW14" s="9"/>
      <c r="BX14" s="9"/>
      <c r="BY14" s="9"/>
      <c r="BZ14" s="9"/>
      <c r="CA14" s="9"/>
      <c r="CB14" s="157" t="s">
        <v>0</v>
      </c>
      <c r="CC14" s="158"/>
      <c r="CD14" s="158"/>
      <c r="CE14" s="158"/>
      <c r="CF14" s="158"/>
      <c r="CG14" s="158"/>
      <c r="CH14" s="158"/>
      <c r="CI14" s="158"/>
      <c r="CJ14" s="158"/>
      <c r="CK14" s="158"/>
      <c r="CL14" s="158"/>
      <c r="CM14" s="158"/>
      <c r="CN14" s="159"/>
    </row>
    <row r="15" spans="1:93" ht="9.9499999999999993" customHeight="1" thickBot="1" x14ac:dyDescent="0.25">
      <c r="CB15" s="160"/>
      <c r="CC15" s="161"/>
      <c r="CD15" s="161"/>
      <c r="CE15" s="161"/>
      <c r="CF15" s="161"/>
      <c r="CG15" s="161"/>
      <c r="CH15" s="161"/>
      <c r="CI15" s="161"/>
      <c r="CJ15" s="161"/>
      <c r="CK15" s="161"/>
      <c r="CL15" s="161"/>
      <c r="CM15" s="161"/>
      <c r="CN15" s="162"/>
    </row>
    <row r="16" spans="1:93" ht="15" customHeight="1" x14ac:dyDescent="0.2">
      <c r="AF16" s="34" t="s">
        <v>4</v>
      </c>
      <c r="AG16" s="149" t="s">
        <v>555</v>
      </c>
      <c r="AH16" s="149"/>
      <c r="AI16" s="149"/>
      <c r="AJ16" s="4" t="s">
        <v>5</v>
      </c>
      <c r="AL16" s="149" t="s">
        <v>556</v>
      </c>
      <c r="AM16" s="149"/>
      <c r="AN16" s="149"/>
      <c r="AO16" s="149"/>
      <c r="AP16" s="149"/>
      <c r="AQ16" s="149"/>
      <c r="AR16" s="149"/>
      <c r="AS16" s="149"/>
      <c r="AT16" s="149"/>
      <c r="AU16" s="149"/>
      <c r="AV16" s="150">
        <v>20</v>
      </c>
      <c r="AW16" s="150"/>
      <c r="AX16" s="151" t="s">
        <v>557</v>
      </c>
      <c r="AY16" s="151"/>
      <c r="AZ16" s="151"/>
      <c r="BA16" s="4" t="s">
        <v>6</v>
      </c>
      <c r="BZ16" s="34" t="s">
        <v>3</v>
      </c>
      <c r="CB16" s="163"/>
      <c r="CC16" s="164"/>
      <c r="CD16" s="164"/>
      <c r="CE16" s="164"/>
      <c r="CF16" s="164"/>
      <c r="CG16" s="164"/>
      <c r="CH16" s="164"/>
      <c r="CI16" s="164"/>
      <c r="CJ16" s="164"/>
      <c r="CK16" s="164"/>
      <c r="CL16" s="164"/>
      <c r="CM16" s="164"/>
      <c r="CN16" s="165"/>
    </row>
    <row r="17" spans="1:92" ht="15" customHeight="1" x14ac:dyDescent="0.2">
      <c r="A17" s="4" t="s">
        <v>16</v>
      </c>
      <c r="BZ17" s="34" t="s">
        <v>2</v>
      </c>
      <c r="CB17" s="176" t="s">
        <v>208</v>
      </c>
      <c r="CC17" s="177"/>
      <c r="CD17" s="177"/>
      <c r="CE17" s="177"/>
      <c r="CF17" s="177"/>
      <c r="CG17" s="177"/>
      <c r="CH17" s="177"/>
      <c r="CI17" s="177"/>
      <c r="CJ17" s="177"/>
      <c r="CK17" s="177"/>
      <c r="CL17" s="177"/>
      <c r="CM17" s="177"/>
      <c r="CN17" s="178"/>
    </row>
    <row r="18" spans="1:92" ht="15" customHeight="1" x14ac:dyDescent="0.2">
      <c r="A18" s="4" t="s">
        <v>17</v>
      </c>
      <c r="U18" s="147" t="s">
        <v>552</v>
      </c>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Z18" s="34" t="s">
        <v>18</v>
      </c>
      <c r="CB18" s="176" t="s">
        <v>564</v>
      </c>
      <c r="CC18" s="177"/>
      <c r="CD18" s="177"/>
      <c r="CE18" s="177"/>
      <c r="CF18" s="177"/>
      <c r="CG18" s="177"/>
      <c r="CH18" s="177"/>
      <c r="CI18" s="177"/>
      <c r="CJ18" s="177"/>
      <c r="CK18" s="177"/>
      <c r="CL18" s="177"/>
      <c r="CM18" s="177"/>
      <c r="CN18" s="178"/>
    </row>
    <row r="19" spans="1:92" ht="15" customHeight="1" x14ac:dyDescent="0.2">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Z19" s="34" t="s">
        <v>2</v>
      </c>
      <c r="CB19" s="176" t="s">
        <v>563</v>
      </c>
      <c r="CC19" s="177"/>
      <c r="CD19" s="177"/>
      <c r="CE19" s="177"/>
      <c r="CF19" s="177"/>
      <c r="CG19" s="177"/>
      <c r="CH19" s="177"/>
      <c r="CI19" s="177"/>
      <c r="CJ19" s="177"/>
      <c r="CK19" s="177"/>
      <c r="CL19" s="177"/>
      <c r="CM19" s="177"/>
      <c r="CN19" s="178"/>
    </row>
    <row r="20" spans="1:92" ht="15" customHeight="1" x14ac:dyDescent="0.2">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Z20" s="34" t="s">
        <v>19</v>
      </c>
      <c r="CB20" s="176" t="s">
        <v>561</v>
      </c>
      <c r="CC20" s="177"/>
      <c r="CD20" s="177"/>
      <c r="CE20" s="177"/>
      <c r="CF20" s="177"/>
      <c r="CG20" s="177"/>
      <c r="CH20" s="177"/>
      <c r="CI20" s="177"/>
      <c r="CJ20" s="177"/>
      <c r="CK20" s="177"/>
      <c r="CL20" s="177"/>
      <c r="CM20" s="177"/>
      <c r="CN20" s="178"/>
    </row>
    <row r="21" spans="1:92" ht="26.25" customHeight="1" x14ac:dyDescent="0.2">
      <c r="A21" s="4" t="s">
        <v>21</v>
      </c>
      <c r="I21" s="155" t="s">
        <v>565</v>
      </c>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Z21" s="34" t="s">
        <v>20</v>
      </c>
      <c r="CB21" s="176" t="s">
        <v>562</v>
      </c>
      <c r="CC21" s="177"/>
      <c r="CD21" s="177"/>
      <c r="CE21" s="177"/>
      <c r="CF21" s="177"/>
      <c r="CG21" s="177"/>
      <c r="CH21" s="177"/>
      <c r="CI21" s="177"/>
      <c r="CJ21" s="177"/>
      <c r="CK21" s="177"/>
      <c r="CL21" s="177"/>
      <c r="CM21" s="177"/>
      <c r="CN21" s="178"/>
    </row>
    <row r="22" spans="1:92" ht="15" customHeight="1" thickBot="1" x14ac:dyDescent="0.25">
      <c r="A22" s="4" t="s">
        <v>7</v>
      </c>
      <c r="BZ22" s="34" t="s">
        <v>13</v>
      </c>
      <c r="CB22" s="166" t="s">
        <v>1</v>
      </c>
      <c r="CC22" s="167"/>
      <c r="CD22" s="167"/>
      <c r="CE22" s="167"/>
      <c r="CF22" s="167"/>
      <c r="CG22" s="167"/>
      <c r="CH22" s="167"/>
      <c r="CI22" s="167"/>
      <c r="CJ22" s="167"/>
      <c r="CK22" s="167"/>
      <c r="CL22" s="167"/>
      <c r="CM22" s="167"/>
      <c r="CN22" s="168"/>
    </row>
    <row r="24" spans="1:92" x14ac:dyDescent="0.2">
      <c r="A24" s="169" t="s">
        <v>22</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row>
    <row r="26" spans="1:92" s="3" customFormat="1" ht="12" customHeight="1" x14ac:dyDescent="0.2">
      <c r="A26" s="170" t="s">
        <v>41</v>
      </c>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c r="AN26" s="170" t="s">
        <v>8</v>
      </c>
      <c r="AO26" s="171"/>
      <c r="AP26" s="171"/>
      <c r="AQ26" s="172"/>
      <c r="AR26" s="170" t="s">
        <v>26</v>
      </c>
      <c r="AS26" s="171"/>
      <c r="AT26" s="171"/>
      <c r="AU26" s="171"/>
      <c r="AV26" s="171"/>
      <c r="AW26" s="172"/>
      <c r="AX26" s="170" t="s">
        <v>24</v>
      </c>
      <c r="AY26" s="171"/>
      <c r="AZ26" s="171"/>
      <c r="BA26" s="171"/>
      <c r="BB26" s="171"/>
      <c r="BC26" s="172"/>
      <c r="BD26" s="173" t="s">
        <v>30</v>
      </c>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5"/>
    </row>
    <row r="27" spans="1:92" s="3" customFormat="1" ht="12" customHeight="1" x14ac:dyDescent="0.2">
      <c r="A27" s="179"/>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1"/>
      <c r="AN27" s="179" t="s">
        <v>23</v>
      </c>
      <c r="AO27" s="180"/>
      <c r="AP27" s="180"/>
      <c r="AQ27" s="181"/>
      <c r="AR27" s="179" t="s">
        <v>27</v>
      </c>
      <c r="AS27" s="180"/>
      <c r="AT27" s="180"/>
      <c r="AU27" s="180"/>
      <c r="AV27" s="180"/>
      <c r="AW27" s="181"/>
      <c r="AX27" s="179" t="s">
        <v>25</v>
      </c>
      <c r="AY27" s="180"/>
      <c r="AZ27" s="180"/>
      <c r="BA27" s="180"/>
      <c r="BB27" s="180"/>
      <c r="BC27" s="181"/>
      <c r="BD27" s="179" t="s">
        <v>623</v>
      </c>
      <c r="BE27" s="180"/>
      <c r="BF27" s="180"/>
      <c r="BG27" s="180"/>
      <c r="BH27" s="180"/>
      <c r="BI27" s="180"/>
      <c r="BJ27" s="180"/>
      <c r="BK27" s="180"/>
      <c r="BL27" s="180"/>
      <c r="BM27" s="181"/>
      <c r="BN27" s="179" t="s">
        <v>571</v>
      </c>
      <c r="BO27" s="180"/>
      <c r="BP27" s="180"/>
      <c r="BQ27" s="180"/>
      <c r="BR27" s="180"/>
      <c r="BS27" s="180"/>
      <c r="BT27" s="180"/>
      <c r="BU27" s="180"/>
      <c r="BV27" s="180"/>
      <c r="BW27" s="181"/>
      <c r="BX27" s="179" t="s">
        <v>624</v>
      </c>
      <c r="BY27" s="180"/>
      <c r="BZ27" s="180"/>
      <c r="CA27" s="180"/>
      <c r="CB27" s="180"/>
      <c r="CC27" s="180"/>
      <c r="CD27" s="180"/>
      <c r="CE27" s="180"/>
      <c r="CF27" s="180"/>
      <c r="CG27" s="181"/>
      <c r="CH27" s="179" t="s">
        <v>39</v>
      </c>
      <c r="CI27" s="180"/>
      <c r="CJ27" s="180"/>
      <c r="CK27" s="180"/>
      <c r="CL27" s="180"/>
      <c r="CM27" s="180"/>
      <c r="CN27" s="181"/>
    </row>
    <row r="28" spans="1:92" s="3" customFormat="1" ht="12" customHeight="1" x14ac:dyDescent="0.2">
      <c r="A28" s="179"/>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1"/>
      <c r="AN28" s="179"/>
      <c r="AO28" s="180"/>
      <c r="AP28" s="180"/>
      <c r="AQ28" s="181"/>
      <c r="AR28" s="179" t="s">
        <v>28</v>
      </c>
      <c r="AS28" s="180"/>
      <c r="AT28" s="180"/>
      <c r="AU28" s="180"/>
      <c r="AV28" s="180"/>
      <c r="AW28" s="181"/>
      <c r="AX28" s="179" t="s">
        <v>210</v>
      </c>
      <c r="AY28" s="180"/>
      <c r="AZ28" s="180"/>
      <c r="BA28" s="180"/>
      <c r="BB28" s="180"/>
      <c r="BC28" s="181"/>
      <c r="BD28" s="179" t="s">
        <v>31</v>
      </c>
      <c r="BE28" s="180"/>
      <c r="BF28" s="180"/>
      <c r="BG28" s="180"/>
      <c r="BH28" s="180"/>
      <c r="BI28" s="180"/>
      <c r="BJ28" s="180"/>
      <c r="BK28" s="180"/>
      <c r="BL28" s="180"/>
      <c r="BM28" s="181"/>
      <c r="BN28" s="179" t="s">
        <v>35</v>
      </c>
      <c r="BO28" s="180"/>
      <c r="BP28" s="180"/>
      <c r="BQ28" s="180"/>
      <c r="BR28" s="180"/>
      <c r="BS28" s="180"/>
      <c r="BT28" s="180"/>
      <c r="BU28" s="180"/>
      <c r="BV28" s="180"/>
      <c r="BW28" s="181"/>
      <c r="BX28" s="179" t="s">
        <v>38</v>
      </c>
      <c r="BY28" s="180"/>
      <c r="BZ28" s="180"/>
      <c r="CA28" s="180"/>
      <c r="CB28" s="180"/>
      <c r="CC28" s="180"/>
      <c r="CD28" s="180"/>
      <c r="CE28" s="180"/>
      <c r="CF28" s="180"/>
      <c r="CG28" s="181"/>
      <c r="CH28" s="179" t="s">
        <v>40</v>
      </c>
      <c r="CI28" s="180"/>
      <c r="CJ28" s="180"/>
      <c r="CK28" s="180"/>
      <c r="CL28" s="180"/>
      <c r="CM28" s="180"/>
      <c r="CN28" s="181"/>
    </row>
    <row r="29" spans="1:92" s="3" customFormat="1" ht="12" customHeight="1" x14ac:dyDescent="0.2">
      <c r="A29" s="179"/>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1"/>
      <c r="AN29" s="179"/>
      <c r="AO29" s="180"/>
      <c r="AP29" s="180"/>
      <c r="AQ29" s="181"/>
      <c r="AR29" s="179" t="s">
        <v>29</v>
      </c>
      <c r="AS29" s="180"/>
      <c r="AT29" s="180"/>
      <c r="AU29" s="180"/>
      <c r="AV29" s="180"/>
      <c r="AW29" s="181"/>
      <c r="AX29" s="179"/>
      <c r="AY29" s="180"/>
      <c r="AZ29" s="180"/>
      <c r="BA29" s="180"/>
      <c r="BB29" s="180"/>
      <c r="BC29" s="181"/>
      <c r="BD29" s="179" t="s">
        <v>32</v>
      </c>
      <c r="BE29" s="180"/>
      <c r="BF29" s="180"/>
      <c r="BG29" s="180"/>
      <c r="BH29" s="180"/>
      <c r="BI29" s="180"/>
      <c r="BJ29" s="180"/>
      <c r="BK29" s="180"/>
      <c r="BL29" s="180"/>
      <c r="BM29" s="181"/>
      <c r="BN29" s="179" t="s">
        <v>34</v>
      </c>
      <c r="BO29" s="180"/>
      <c r="BP29" s="180"/>
      <c r="BQ29" s="180"/>
      <c r="BR29" s="180"/>
      <c r="BS29" s="180"/>
      <c r="BT29" s="180"/>
      <c r="BU29" s="180"/>
      <c r="BV29" s="180"/>
      <c r="BW29" s="181"/>
      <c r="BX29" s="179" t="s">
        <v>34</v>
      </c>
      <c r="BY29" s="180"/>
      <c r="BZ29" s="180"/>
      <c r="CA29" s="180"/>
      <c r="CB29" s="180"/>
      <c r="CC29" s="180"/>
      <c r="CD29" s="180"/>
      <c r="CE29" s="180"/>
      <c r="CF29" s="180"/>
      <c r="CG29" s="181"/>
      <c r="CH29" s="179" t="s">
        <v>36</v>
      </c>
      <c r="CI29" s="180"/>
      <c r="CJ29" s="180"/>
      <c r="CK29" s="180"/>
      <c r="CL29" s="180"/>
      <c r="CM29" s="180"/>
      <c r="CN29" s="181"/>
    </row>
    <row r="30" spans="1:92" s="3" customFormat="1" ht="12" customHeight="1" x14ac:dyDescent="0.2">
      <c r="A30" s="179"/>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1"/>
      <c r="AN30" s="179"/>
      <c r="AO30" s="180"/>
      <c r="AP30" s="180"/>
      <c r="AQ30" s="181"/>
      <c r="AR30" s="179" t="s">
        <v>14</v>
      </c>
      <c r="AS30" s="180"/>
      <c r="AT30" s="180"/>
      <c r="AU30" s="180"/>
      <c r="AV30" s="180"/>
      <c r="AW30" s="181"/>
      <c r="AX30" s="179"/>
      <c r="AY30" s="180"/>
      <c r="AZ30" s="180"/>
      <c r="BA30" s="180"/>
      <c r="BB30" s="180"/>
      <c r="BC30" s="181"/>
      <c r="BD30" s="179" t="s">
        <v>33</v>
      </c>
      <c r="BE30" s="180"/>
      <c r="BF30" s="180"/>
      <c r="BG30" s="180"/>
      <c r="BH30" s="180"/>
      <c r="BI30" s="180"/>
      <c r="BJ30" s="180"/>
      <c r="BK30" s="180"/>
      <c r="BL30" s="180"/>
      <c r="BM30" s="181"/>
      <c r="BN30" s="179" t="s">
        <v>36</v>
      </c>
      <c r="BO30" s="180"/>
      <c r="BP30" s="180"/>
      <c r="BQ30" s="180"/>
      <c r="BR30" s="180"/>
      <c r="BS30" s="180"/>
      <c r="BT30" s="180"/>
      <c r="BU30" s="180"/>
      <c r="BV30" s="180"/>
      <c r="BW30" s="181"/>
      <c r="BX30" s="179" t="s">
        <v>36</v>
      </c>
      <c r="BY30" s="180"/>
      <c r="BZ30" s="180"/>
      <c r="CA30" s="180"/>
      <c r="CB30" s="180"/>
      <c r="CC30" s="180"/>
      <c r="CD30" s="180"/>
      <c r="CE30" s="180"/>
      <c r="CF30" s="180"/>
      <c r="CG30" s="181"/>
      <c r="CH30" s="179" t="s">
        <v>37</v>
      </c>
      <c r="CI30" s="180"/>
      <c r="CJ30" s="180"/>
      <c r="CK30" s="180"/>
      <c r="CL30" s="180"/>
      <c r="CM30" s="180"/>
      <c r="CN30" s="181"/>
    </row>
    <row r="31" spans="1:92" s="3" customFormat="1" ht="12" customHeight="1" x14ac:dyDescent="0.2">
      <c r="A31" s="179"/>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1"/>
      <c r="AN31" s="179"/>
      <c r="AO31" s="180"/>
      <c r="AP31" s="180"/>
      <c r="AQ31" s="181"/>
      <c r="AR31" s="179" t="s">
        <v>209</v>
      </c>
      <c r="AS31" s="180"/>
      <c r="AT31" s="180"/>
      <c r="AU31" s="180"/>
      <c r="AV31" s="180"/>
      <c r="AW31" s="181"/>
      <c r="AX31" s="179"/>
      <c r="AY31" s="180"/>
      <c r="AZ31" s="180"/>
      <c r="BA31" s="180"/>
      <c r="BB31" s="180"/>
      <c r="BC31" s="181"/>
      <c r="BD31" s="179" t="s">
        <v>34</v>
      </c>
      <c r="BE31" s="180"/>
      <c r="BF31" s="180"/>
      <c r="BG31" s="180"/>
      <c r="BH31" s="180"/>
      <c r="BI31" s="180"/>
      <c r="BJ31" s="180"/>
      <c r="BK31" s="180"/>
      <c r="BL31" s="180"/>
      <c r="BM31" s="181"/>
      <c r="BN31" s="179" t="s">
        <v>37</v>
      </c>
      <c r="BO31" s="180"/>
      <c r="BP31" s="180"/>
      <c r="BQ31" s="180"/>
      <c r="BR31" s="180"/>
      <c r="BS31" s="180"/>
      <c r="BT31" s="180"/>
      <c r="BU31" s="180"/>
      <c r="BV31" s="180"/>
      <c r="BW31" s="181"/>
      <c r="BX31" s="179" t="s">
        <v>37</v>
      </c>
      <c r="BY31" s="180"/>
      <c r="BZ31" s="180"/>
      <c r="CA31" s="180"/>
      <c r="CB31" s="180"/>
      <c r="CC31" s="180"/>
      <c r="CD31" s="180"/>
      <c r="CE31" s="180"/>
      <c r="CF31" s="180"/>
      <c r="CG31" s="181"/>
      <c r="CH31" s="179"/>
      <c r="CI31" s="180"/>
      <c r="CJ31" s="180"/>
      <c r="CK31" s="180"/>
      <c r="CL31" s="180"/>
      <c r="CM31" s="180"/>
      <c r="CN31" s="181"/>
    </row>
    <row r="32" spans="1:92" s="3" customFormat="1" ht="12" customHeight="1" thickBot="1" x14ac:dyDescent="0.25">
      <c r="A32" s="182">
        <v>1</v>
      </c>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3">
        <v>2</v>
      </c>
      <c r="AO32" s="183"/>
      <c r="AP32" s="183"/>
      <c r="AQ32" s="183"/>
      <c r="AR32" s="183">
        <v>3</v>
      </c>
      <c r="AS32" s="183"/>
      <c r="AT32" s="183"/>
      <c r="AU32" s="183"/>
      <c r="AV32" s="183"/>
      <c r="AW32" s="183"/>
      <c r="AX32" s="183">
        <v>4</v>
      </c>
      <c r="AY32" s="183"/>
      <c r="AZ32" s="183"/>
      <c r="BA32" s="183"/>
      <c r="BB32" s="183"/>
      <c r="BC32" s="183"/>
      <c r="BD32" s="183">
        <v>5</v>
      </c>
      <c r="BE32" s="183"/>
      <c r="BF32" s="183"/>
      <c r="BG32" s="183"/>
      <c r="BH32" s="183"/>
      <c r="BI32" s="183"/>
      <c r="BJ32" s="183"/>
      <c r="BK32" s="183"/>
      <c r="BL32" s="183"/>
      <c r="BM32" s="183"/>
      <c r="BN32" s="183">
        <v>6</v>
      </c>
      <c r="BO32" s="183"/>
      <c r="BP32" s="183"/>
      <c r="BQ32" s="183"/>
      <c r="BR32" s="183"/>
      <c r="BS32" s="183"/>
      <c r="BT32" s="183"/>
      <c r="BU32" s="183"/>
      <c r="BV32" s="183"/>
      <c r="BW32" s="183"/>
      <c r="BX32" s="183">
        <v>7</v>
      </c>
      <c r="BY32" s="183"/>
      <c r="BZ32" s="183"/>
      <c r="CA32" s="183"/>
      <c r="CB32" s="183"/>
      <c r="CC32" s="183"/>
      <c r="CD32" s="183"/>
      <c r="CE32" s="183"/>
      <c r="CF32" s="183"/>
      <c r="CG32" s="183"/>
      <c r="CH32" s="183">
        <v>8</v>
      </c>
      <c r="CI32" s="183"/>
      <c r="CJ32" s="183"/>
      <c r="CK32" s="183"/>
      <c r="CL32" s="183"/>
      <c r="CM32" s="183"/>
      <c r="CN32" s="183"/>
    </row>
    <row r="33" spans="1:92" ht="13.5" customHeight="1" x14ac:dyDescent="0.2">
      <c r="A33" s="187" t="s">
        <v>211</v>
      </c>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2" t="s">
        <v>47</v>
      </c>
      <c r="AO33" s="193"/>
      <c r="AP33" s="193"/>
      <c r="AQ33" s="193"/>
      <c r="AR33" s="193" t="s">
        <v>52</v>
      </c>
      <c r="AS33" s="193"/>
      <c r="AT33" s="193"/>
      <c r="AU33" s="193"/>
      <c r="AV33" s="193"/>
      <c r="AW33" s="193"/>
      <c r="AX33" s="193" t="s">
        <v>52</v>
      </c>
      <c r="AY33" s="193"/>
      <c r="AZ33" s="193"/>
      <c r="BA33" s="193"/>
      <c r="BB33" s="193"/>
      <c r="BC33" s="193"/>
      <c r="BD33" s="194"/>
      <c r="BE33" s="194"/>
      <c r="BF33" s="194"/>
      <c r="BG33" s="194"/>
      <c r="BH33" s="194"/>
      <c r="BI33" s="194"/>
      <c r="BJ33" s="194"/>
      <c r="BK33" s="194"/>
      <c r="BL33" s="194"/>
      <c r="BM33" s="19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5"/>
    </row>
    <row r="34" spans="1:92" ht="13.5" customHeight="1" x14ac:dyDescent="0.2">
      <c r="A34" s="186" t="s">
        <v>212</v>
      </c>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7"/>
      <c r="AN34" s="176" t="s">
        <v>48</v>
      </c>
      <c r="AO34" s="177"/>
      <c r="AP34" s="177"/>
      <c r="AQ34" s="177"/>
      <c r="AR34" s="177" t="s">
        <v>52</v>
      </c>
      <c r="AS34" s="177"/>
      <c r="AT34" s="177"/>
      <c r="AU34" s="177"/>
      <c r="AV34" s="177"/>
      <c r="AW34" s="177"/>
      <c r="AX34" s="177" t="s">
        <v>52</v>
      </c>
      <c r="AY34" s="177"/>
      <c r="AZ34" s="177"/>
      <c r="BA34" s="177"/>
      <c r="BB34" s="177"/>
      <c r="BC34" s="177"/>
      <c r="BD34" s="188">
        <f>BD33+BD35+BD58-BD62+BD157-BD162</f>
        <v>0</v>
      </c>
      <c r="BE34" s="188"/>
      <c r="BF34" s="188"/>
      <c r="BG34" s="188"/>
      <c r="BH34" s="188"/>
      <c r="BI34" s="188"/>
      <c r="BJ34" s="188"/>
      <c r="BK34" s="188"/>
      <c r="BL34" s="188"/>
      <c r="BM34" s="188"/>
      <c r="BN34" s="188">
        <f>BN33+BN35+BN58-BN62+BN157-BN162</f>
        <v>0</v>
      </c>
      <c r="BO34" s="188"/>
      <c r="BP34" s="188"/>
      <c r="BQ34" s="188"/>
      <c r="BR34" s="188"/>
      <c r="BS34" s="188"/>
      <c r="BT34" s="188"/>
      <c r="BU34" s="188"/>
      <c r="BV34" s="188"/>
      <c r="BW34" s="188"/>
      <c r="BX34" s="188">
        <f>BX33+BX35+BX58-BX62+BX157-BX162</f>
        <v>0</v>
      </c>
      <c r="BY34" s="188"/>
      <c r="BZ34" s="188"/>
      <c r="CA34" s="188"/>
      <c r="CB34" s="188"/>
      <c r="CC34" s="188"/>
      <c r="CD34" s="188"/>
      <c r="CE34" s="188"/>
      <c r="CF34" s="188"/>
      <c r="CG34" s="188"/>
      <c r="CH34" s="189">
        <f>BD33+BD35+BD58-BD62+BD157-BD162</f>
        <v>0</v>
      </c>
      <c r="CI34" s="189"/>
      <c r="CJ34" s="189"/>
      <c r="CK34" s="189"/>
      <c r="CL34" s="189"/>
      <c r="CM34" s="189"/>
      <c r="CN34" s="190"/>
    </row>
    <row r="35" spans="1:92" ht="13.5" customHeight="1" x14ac:dyDescent="0.2">
      <c r="A35" s="223" t="s">
        <v>44</v>
      </c>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5" t="s">
        <v>49</v>
      </c>
      <c r="AO35" s="226"/>
      <c r="AP35" s="226"/>
      <c r="AQ35" s="226"/>
      <c r="AR35" s="177" t="s">
        <v>52</v>
      </c>
      <c r="AS35" s="177"/>
      <c r="AT35" s="177"/>
      <c r="AU35" s="177"/>
      <c r="AV35" s="177"/>
      <c r="AW35" s="177"/>
      <c r="AX35" s="177"/>
      <c r="AY35" s="177"/>
      <c r="AZ35" s="177"/>
      <c r="BA35" s="177"/>
      <c r="BB35" s="177"/>
      <c r="BC35" s="177"/>
      <c r="BD35" s="188">
        <f>BD36+BD40+BD44+BD47+BD50+BD54</f>
        <v>118649400</v>
      </c>
      <c r="BE35" s="188"/>
      <c r="BF35" s="188"/>
      <c r="BG35" s="188"/>
      <c r="BH35" s="188"/>
      <c r="BI35" s="188"/>
      <c r="BJ35" s="188"/>
      <c r="BK35" s="188"/>
      <c r="BL35" s="188"/>
      <c r="BM35" s="188"/>
      <c r="BN35" s="188">
        <f t="shared" ref="BN35" si="0">BN36+BN40+BN44+BN47+BN50+BN54</f>
        <v>118149400</v>
      </c>
      <c r="BO35" s="188"/>
      <c r="BP35" s="188"/>
      <c r="BQ35" s="188"/>
      <c r="BR35" s="188"/>
      <c r="BS35" s="188"/>
      <c r="BT35" s="188"/>
      <c r="BU35" s="188"/>
      <c r="BV35" s="188"/>
      <c r="BW35" s="188"/>
      <c r="BX35" s="188">
        <f>BX36+BX40+BX44+BX47+BX50+BX54</f>
        <v>118149400</v>
      </c>
      <c r="BY35" s="188"/>
      <c r="BZ35" s="188"/>
      <c r="CA35" s="188"/>
      <c r="CB35" s="188"/>
      <c r="CC35" s="188"/>
      <c r="CD35" s="188"/>
      <c r="CE35" s="188"/>
      <c r="CF35" s="188"/>
      <c r="CG35" s="188"/>
      <c r="CH35" s="189">
        <f>BX36+BX40+BX44+BX47+BX50+BX54</f>
        <v>118149400</v>
      </c>
      <c r="CI35" s="189"/>
      <c r="CJ35" s="189"/>
      <c r="CK35" s="189"/>
      <c r="CL35" s="189"/>
      <c r="CM35" s="189"/>
      <c r="CN35" s="190"/>
    </row>
    <row r="36" spans="1:92" x14ac:dyDescent="0.2">
      <c r="A36" s="213" t="s">
        <v>45</v>
      </c>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4"/>
      <c r="AN36" s="200" t="s">
        <v>50</v>
      </c>
      <c r="AO36" s="201"/>
      <c r="AP36" s="201"/>
      <c r="AQ36" s="202"/>
      <c r="AR36" s="205" t="s">
        <v>51</v>
      </c>
      <c r="AS36" s="201"/>
      <c r="AT36" s="201"/>
      <c r="AU36" s="201"/>
      <c r="AV36" s="201"/>
      <c r="AW36" s="202"/>
      <c r="AX36" s="205"/>
      <c r="AY36" s="201"/>
      <c r="AZ36" s="201"/>
      <c r="BA36" s="201"/>
      <c r="BB36" s="201"/>
      <c r="BC36" s="202"/>
      <c r="BD36" s="207">
        <f>SUM(BD38)</f>
        <v>0</v>
      </c>
      <c r="BE36" s="208"/>
      <c r="BF36" s="208"/>
      <c r="BG36" s="208"/>
      <c r="BH36" s="208"/>
      <c r="BI36" s="208"/>
      <c r="BJ36" s="208"/>
      <c r="BK36" s="208"/>
      <c r="BL36" s="208"/>
      <c r="BM36" s="209"/>
      <c r="BN36" s="215">
        <f>SUM(BN38)</f>
        <v>0</v>
      </c>
      <c r="BO36" s="216"/>
      <c r="BP36" s="216"/>
      <c r="BQ36" s="216"/>
      <c r="BR36" s="216"/>
      <c r="BS36" s="216"/>
      <c r="BT36" s="216"/>
      <c r="BU36" s="216"/>
      <c r="BV36" s="216"/>
      <c r="BW36" s="217"/>
      <c r="BX36" s="215">
        <f>SUM(BX38)</f>
        <v>0</v>
      </c>
      <c r="BY36" s="216"/>
      <c r="BZ36" s="216"/>
      <c r="CA36" s="216"/>
      <c r="CB36" s="216"/>
      <c r="CC36" s="216"/>
      <c r="CD36" s="216"/>
      <c r="CE36" s="216"/>
      <c r="CF36" s="216"/>
      <c r="CG36" s="217"/>
      <c r="CH36" s="215">
        <f>SUM(CH38)</f>
        <v>0</v>
      </c>
      <c r="CI36" s="216"/>
      <c r="CJ36" s="216"/>
      <c r="CK36" s="216"/>
      <c r="CL36" s="216"/>
      <c r="CM36" s="216"/>
      <c r="CN36" s="221"/>
    </row>
    <row r="37" spans="1:92" x14ac:dyDescent="0.2">
      <c r="A37" s="195" t="s">
        <v>46</v>
      </c>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7"/>
      <c r="AN37" s="203"/>
      <c r="AO37" s="149"/>
      <c r="AP37" s="149"/>
      <c r="AQ37" s="204"/>
      <c r="AR37" s="206"/>
      <c r="AS37" s="149"/>
      <c r="AT37" s="149"/>
      <c r="AU37" s="149"/>
      <c r="AV37" s="149"/>
      <c r="AW37" s="204"/>
      <c r="AX37" s="206"/>
      <c r="AY37" s="149"/>
      <c r="AZ37" s="149"/>
      <c r="BA37" s="149"/>
      <c r="BB37" s="149"/>
      <c r="BC37" s="204"/>
      <c r="BD37" s="210"/>
      <c r="BE37" s="211"/>
      <c r="BF37" s="211"/>
      <c r="BG37" s="211"/>
      <c r="BH37" s="211"/>
      <c r="BI37" s="211"/>
      <c r="BJ37" s="211"/>
      <c r="BK37" s="211"/>
      <c r="BL37" s="211"/>
      <c r="BM37" s="212"/>
      <c r="BN37" s="218"/>
      <c r="BO37" s="219"/>
      <c r="BP37" s="219"/>
      <c r="BQ37" s="219"/>
      <c r="BR37" s="219"/>
      <c r="BS37" s="219"/>
      <c r="BT37" s="219"/>
      <c r="BU37" s="219"/>
      <c r="BV37" s="219"/>
      <c r="BW37" s="220"/>
      <c r="BX37" s="218"/>
      <c r="BY37" s="219"/>
      <c r="BZ37" s="219"/>
      <c r="CA37" s="219"/>
      <c r="CB37" s="219"/>
      <c r="CC37" s="219"/>
      <c r="CD37" s="219"/>
      <c r="CE37" s="219"/>
      <c r="CF37" s="219"/>
      <c r="CG37" s="220"/>
      <c r="CH37" s="218"/>
      <c r="CI37" s="219"/>
      <c r="CJ37" s="219"/>
      <c r="CK37" s="219"/>
      <c r="CL37" s="219"/>
      <c r="CM37" s="219"/>
      <c r="CN37" s="222"/>
    </row>
    <row r="38" spans="1:92" ht="12.75" customHeight="1" x14ac:dyDescent="0.2">
      <c r="A38" s="198" t="s">
        <v>45</v>
      </c>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200" t="s">
        <v>53</v>
      </c>
      <c r="AO38" s="201"/>
      <c r="AP38" s="201"/>
      <c r="AQ38" s="202"/>
      <c r="AR38" s="205"/>
      <c r="AS38" s="201"/>
      <c r="AT38" s="201"/>
      <c r="AU38" s="201"/>
      <c r="AV38" s="201"/>
      <c r="AW38" s="202"/>
      <c r="AX38" s="205"/>
      <c r="AY38" s="201"/>
      <c r="AZ38" s="201"/>
      <c r="BA38" s="201"/>
      <c r="BB38" s="201"/>
      <c r="BC38" s="202"/>
      <c r="BD38" s="207"/>
      <c r="BE38" s="208"/>
      <c r="BF38" s="208"/>
      <c r="BG38" s="208"/>
      <c r="BH38" s="208"/>
      <c r="BI38" s="208"/>
      <c r="BJ38" s="208"/>
      <c r="BK38" s="208"/>
      <c r="BL38" s="208"/>
      <c r="BM38" s="209"/>
      <c r="BN38" s="215"/>
      <c r="BO38" s="216"/>
      <c r="BP38" s="216"/>
      <c r="BQ38" s="216"/>
      <c r="BR38" s="216"/>
      <c r="BS38" s="216"/>
      <c r="BT38" s="216"/>
      <c r="BU38" s="216"/>
      <c r="BV38" s="216"/>
      <c r="BW38" s="217"/>
      <c r="BX38" s="215"/>
      <c r="BY38" s="216"/>
      <c r="BZ38" s="216"/>
      <c r="CA38" s="216"/>
      <c r="CB38" s="216"/>
      <c r="CC38" s="216"/>
      <c r="CD38" s="216"/>
      <c r="CE38" s="216"/>
      <c r="CF38" s="216"/>
      <c r="CG38" s="217"/>
      <c r="CH38" s="215"/>
      <c r="CI38" s="216"/>
      <c r="CJ38" s="216"/>
      <c r="CK38" s="216"/>
      <c r="CL38" s="216"/>
      <c r="CM38" s="216"/>
      <c r="CN38" s="221"/>
    </row>
    <row r="39" spans="1:92" ht="12.75" customHeight="1" x14ac:dyDescent="0.2">
      <c r="A39" s="195"/>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203"/>
      <c r="AO39" s="149"/>
      <c r="AP39" s="149"/>
      <c r="AQ39" s="204"/>
      <c r="AR39" s="206"/>
      <c r="AS39" s="149"/>
      <c r="AT39" s="149"/>
      <c r="AU39" s="149"/>
      <c r="AV39" s="149"/>
      <c r="AW39" s="204"/>
      <c r="AX39" s="206"/>
      <c r="AY39" s="149"/>
      <c r="AZ39" s="149"/>
      <c r="BA39" s="149"/>
      <c r="BB39" s="149"/>
      <c r="BC39" s="204"/>
      <c r="BD39" s="210"/>
      <c r="BE39" s="211"/>
      <c r="BF39" s="211"/>
      <c r="BG39" s="211"/>
      <c r="BH39" s="211"/>
      <c r="BI39" s="211"/>
      <c r="BJ39" s="211"/>
      <c r="BK39" s="211"/>
      <c r="BL39" s="211"/>
      <c r="BM39" s="212"/>
      <c r="BN39" s="218"/>
      <c r="BO39" s="219"/>
      <c r="BP39" s="219"/>
      <c r="BQ39" s="219"/>
      <c r="BR39" s="219"/>
      <c r="BS39" s="219"/>
      <c r="BT39" s="219"/>
      <c r="BU39" s="219"/>
      <c r="BV39" s="219"/>
      <c r="BW39" s="220"/>
      <c r="BX39" s="218"/>
      <c r="BY39" s="219"/>
      <c r="BZ39" s="219"/>
      <c r="CA39" s="219"/>
      <c r="CB39" s="219"/>
      <c r="CC39" s="219"/>
      <c r="CD39" s="219"/>
      <c r="CE39" s="219"/>
      <c r="CF39" s="219"/>
      <c r="CG39" s="220"/>
      <c r="CH39" s="218"/>
      <c r="CI39" s="219"/>
      <c r="CJ39" s="219"/>
      <c r="CK39" s="219"/>
      <c r="CL39" s="219"/>
      <c r="CM39" s="219"/>
      <c r="CN39" s="222"/>
    </row>
    <row r="40" spans="1:92" ht="26.25" customHeight="1" x14ac:dyDescent="0.2">
      <c r="A40" s="227" t="s">
        <v>55</v>
      </c>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9"/>
      <c r="AN40" s="230" t="s">
        <v>202</v>
      </c>
      <c r="AO40" s="231"/>
      <c r="AP40" s="231"/>
      <c r="AQ40" s="232"/>
      <c r="AR40" s="233" t="s">
        <v>54</v>
      </c>
      <c r="AS40" s="231"/>
      <c r="AT40" s="231"/>
      <c r="AU40" s="231"/>
      <c r="AV40" s="231"/>
      <c r="AW40" s="232"/>
      <c r="AX40" s="233"/>
      <c r="AY40" s="231"/>
      <c r="AZ40" s="231"/>
      <c r="BA40" s="231"/>
      <c r="BB40" s="231"/>
      <c r="BC40" s="232"/>
      <c r="BD40" s="234">
        <f>SUM(BD41:BM43)</f>
        <v>41075000</v>
      </c>
      <c r="BE40" s="235"/>
      <c r="BF40" s="235"/>
      <c r="BG40" s="235"/>
      <c r="BH40" s="235"/>
      <c r="BI40" s="235"/>
      <c r="BJ40" s="235"/>
      <c r="BK40" s="235"/>
      <c r="BL40" s="235"/>
      <c r="BM40" s="236"/>
      <c r="BN40" s="234">
        <f t="shared" ref="BN40" si="1">SUM(BN41:BW43)</f>
        <v>41075000</v>
      </c>
      <c r="BO40" s="235"/>
      <c r="BP40" s="235"/>
      <c r="BQ40" s="235"/>
      <c r="BR40" s="235"/>
      <c r="BS40" s="235"/>
      <c r="BT40" s="235"/>
      <c r="BU40" s="235"/>
      <c r="BV40" s="235"/>
      <c r="BW40" s="236"/>
      <c r="BX40" s="234">
        <f t="shared" ref="BX40" si="2">SUM(BX41:CG43)</f>
        <v>41075000</v>
      </c>
      <c r="BY40" s="235"/>
      <c r="BZ40" s="235"/>
      <c r="CA40" s="235"/>
      <c r="CB40" s="235"/>
      <c r="CC40" s="235"/>
      <c r="CD40" s="235"/>
      <c r="CE40" s="235"/>
      <c r="CF40" s="235"/>
      <c r="CG40" s="236"/>
      <c r="CH40" s="237">
        <f>SUM(CH41:CN43)</f>
        <v>0</v>
      </c>
      <c r="CI40" s="238"/>
      <c r="CJ40" s="238"/>
      <c r="CK40" s="238"/>
      <c r="CL40" s="238"/>
      <c r="CM40" s="238"/>
      <c r="CN40" s="239"/>
    </row>
    <row r="41" spans="1:92" x14ac:dyDescent="0.2">
      <c r="A41" s="198" t="s">
        <v>45</v>
      </c>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200" t="s">
        <v>56</v>
      </c>
      <c r="AO41" s="201"/>
      <c r="AP41" s="201"/>
      <c r="AQ41" s="202"/>
      <c r="AR41" s="205" t="s">
        <v>54</v>
      </c>
      <c r="AS41" s="201"/>
      <c r="AT41" s="201"/>
      <c r="AU41" s="201"/>
      <c r="AV41" s="201"/>
      <c r="AW41" s="202"/>
      <c r="AX41" s="205" t="s">
        <v>573</v>
      </c>
      <c r="AY41" s="201"/>
      <c r="AZ41" s="201"/>
      <c r="BA41" s="201"/>
      <c r="BB41" s="201"/>
      <c r="BC41" s="202"/>
      <c r="BD41" s="207">
        <f>'прил_2_ГЗ 2020'!AZ18</f>
        <v>39875000</v>
      </c>
      <c r="BE41" s="208"/>
      <c r="BF41" s="208"/>
      <c r="BG41" s="208"/>
      <c r="BH41" s="208"/>
      <c r="BI41" s="208"/>
      <c r="BJ41" s="208"/>
      <c r="BK41" s="208"/>
      <c r="BL41" s="208"/>
      <c r="BM41" s="209"/>
      <c r="BN41" s="215">
        <f>'прил_2_ГЗ 2020'!BJ18</f>
        <v>39875000</v>
      </c>
      <c r="BO41" s="216"/>
      <c r="BP41" s="216"/>
      <c r="BQ41" s="216"/>
      <c r="BR41" s="216"/>
      <c r="BS41" s="216"/>
      <c r="BT41" s="216"/>
      <c r="BU41" s="216"/>
      <c r="BV41" s="216"/>
      <c r="BW41" s="217"/>
      <c r="BX41" s="215">
        <f>'прил_2_ГЗ 2020'!BT18</f>
        <v>39875000</v>
      </c>
      <c r="BY41" s="216"/>
      <c r="BZ41" s="216"/>
      <c r="CA41" s="216"/>
      <c r="CB41" s="216"/>
      <c r="CC41" s="216"/>
      <c r="CD41" s="216"/>
      <c r="CE41" s="216"/>
      <c r="CF41" s="216"/>
      <c r="CG41" s="217"/>
      <c r="CH41" s="215"/>
      <c r="CI41" s="216"/>
      <c r="CJ41" s="216"/>
      <c r="CK41" s="216"/>
      <c r="CL41" s="216"/>
      <c r="CM41" s="216"/>
      <c r="CN41" s="221"/>
    </row>
    <row r="42" spans="1:92" ht="42" customHeight="1" x14ac:dyDescent="0.2">
      <c r="A42" s="195" t="s">
        <v>377</v>
      </c>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203"/>
      <c r="AO42" s="149"/>
      <c r="AP42" s="149"/>
      <c r="AQ42" s="204"/>
      <c r="AR42" s="206"/>
      <c r="AS42" s="149"/>
      <c r="AT42" s="149"/>
      <c r="AU42" s="149"/>
      <c r="AV42" s="149"/>
      <c r="AW42" s="204"/>
      <c r="AX42" s="206"/>
      <c r="AY42" s="149"/>
      <c r="AZ42" s="149"/>
      <c r="BA42" s="149"/>
      <c r="BB42" s="149"/>
      <c r="BC42" s="204"/>
      <c r="BD42" s="210"/>
      <c r="BE42" s="211"/>
      <c r="BF42" s="211"/>
      <c r="BG42" s="211"/>
      <c r="BH42" s="211"/>
      <c r="BI42" s="211"/>
      <c r="BJ42" s="211"/>
      <c r="BK42" s="211"/>
      <c r="BL42" s="211"/>
      <c r="BM42" s="212"/>
      <c r="BN42" s="218"/>
      <c r="BO42" s="219"/>
      <c r="BP42" s="219"/>
      <c r="BQ42" s="219"/>
      <c r="BR42" s="219"/>
      <c r="BS42" s="219"/>
      <c r="BT42" s="219"/>
      <c r="BU42" s="219"/>
      <c r="BV42" s="219"/>
      <c r="BW42" s="220"/>
      <c r="BX42" s="218"/>
      <c r="BY42" s="219"/>
      <c r="BZ42" s="219"/>
      <c r="CA42" s="219"/>
      <c r="CB42" s="219"/>
      <c r="CC42" s="219"/>
      <c r="CD42" s="219"/>
      <c r="CE42" s="219"/>
      <c r="CF42" s="219"/>
      <c r="CG42" s="220"/>
      <c r="CH42" s="218"/>
      <c r="CI42" s="219"/>
      <c r="CJ42" s="219"/>
      <c r="CK42" s="219"/>
      <c r="CL42" s="219"/>
      <c r="CM42" s="219"/>
      <c r="CN42" s="222"/>
    </row>
    <row r="43" spans="1:92" ht="36" customHeight="1" x14ac:dyDescent="0.2">
      <c r="A43" s="227" t="s">
        <v>655</v>
      </c>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176"/>
      <c r="AO43" s="177"/>
      <c r="AP43" s="177"/>
      <c r="AQ43" s="177"/>
      <c r="AR43" s="177" t="s">
        <v>54</v>
      </c>
      <c r="AS43" s="177"/>
      <c r="AT43" s="177"/>
      <c r="AU43" s="177"/>
      <c r="AV43" s="177"/>
      <c r="AW43" s="177"/>
      <c r="AX43" s="177" t="s">
        <v>573</v>
      </c>
      <c r="AY43" s="177"/>
      <c r="AZ43" s="177"/>
      <c r="BA43" s="177"/>
      <c r="BB43" s="177"/>
      <c r="BC43" s="177"/>
      <c r="BD43" s="188">
        <f>'прил_4_внебюджет 2020'!AZ21</f>
        <v>1200000</v>
      </c>
      <c r="BE43" s="188"/>
      <c r="BF43" s="188"/>
      <c r="BG43" s="188"/>
      <c r="BH43" s="188"/>
      <c r="BI43" s="188"/>
      <c r="BJ43" s="188"/>
      <c r="BK43" s="188"/>
      <c r="BL43" s="188"/>
      <c r="BM43" s="188"/>
      <c r="BN43" s="189">
        <f>'прил_4_внебюджет 2020'!BJ21</f>
        <v>1200000</v>
      </c>
      <c r="BO43" s="189"/>
      <c r="BP43" s="189"/>
      <c r="BQ43" s="189"/>
      <c r="BR43" s="189"/>
      <c r="BS43" s="189"/>
      <c r="BT43" s="189"/>
      <c r="BU43" s="189"/>
      <c r="BV43" s="189"/>
      <c r="BW43" s="189"/>
      <c r="BX43" s="189">
        <f>'прил_4_внебюджет 2020'!BT21</f>
        <v>1200000</v>
      </c>
      <c r="BY43" s="189"/>
      <c r="BZ43" s="189"/>
      <c r="CA43" s="189"/>
      <c r="CB43" s="189"/>
      <c r="CC43" s="189"/>
      <c r="CD43" s="189"/>
      <c r="CE43" s="189"/>
      <c r="CF43" s="189"/>
      <c r="CG43" s="189"/>
      <c r="CH43" s="189"/>
      <c r="CI43" s="189"/>
      <c r="CJ43" s="189"/>
      <c r="CK43" s="189"/>
      <c r="CL43" s="189"/>
      <c r="CM43" s="189"/>
      <c r="CN43" s="190"/>
    </row>
    <row r="44" spans="1:92" ht="13.5" customHeight="1" x14ac:dyDescent="0.2">
      <c r="A44" s="227" t="s">
        <v>57</v>
      </c>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176" t="s">
        <v>58</v>
      </c>
      <c r="AO44" s="177"/>
      <c r="AP44" s="177"/>
      <c r="AQ44" s="177"/>
      <c r="AR44" s="177" t="s">
        <v>59</v>
      </c>
      <c r="AS44" s="177"/>
      <c r="AT44" s="177"/>
      <c r="AU44" s="177"/>
      <c r="AV44" s="177"/>
      <c r="AW44" s="177"/>
      <c r="AX44" s="177"/>
      <c r="AY44" s="177"/>
      <c r="AZ44" s="177"/>
      <c r="BA44" s="177"/>
      <c r="BB44" s="177"/>
      <c r="BC44" s="177"/>
      <c r="BD44" s="188">
        <f>SUM(BD45)</f>
        <v>0</v>
      </c>
      <c r="BE44" s="188"/>
      <c r="BF44" s="188"/>
      <c r="BG44" s="188"/>
      <c r="BH44" s="188"/>
      <c r="BI44" s="188"/>
      <c r="BJ44" s="188"/>
      <c r="BK44" s="188"/>
      <c r="BL44" s="188"/>
      <c r="BM44" s="188"/>
      <c r="BN44" s="188">
        <f t="shared" ref="BN44" si="3">SUM(BN45)</f>
        <v>0</v>
      </c>
      <c r="BO44" s="188"/>
      <c r="BP44" s="188"/>
      <c r="BQ44" s="188"/>
      <c r="BR44" s="188"/>
      <c r="BS44" s="188"/>
      <c r="BT44" s="188"/>
      <c r="BU44" s="188"/>
      <c r="BV44" s="188"/>
      <c r="BW44" s="188"/>
      <c r="BX44" s="188">
        <f t="shared" ref="BX44" si="4">SUM(BX45)</f>
        <v>0</v>
      </c>
      <c r="BY44" s="188"/>
      <c r="BZ44" s="188"/>
      <c r="CA44" s="188"/>
      <c r="CB44" s="188"/>
      <c r="CC44" s="188"/>
      <c r="CD44" s="188"/>
      <c r="CE44" s="188"/>
      <c r="CF44" s="188"/>
      <c r="CG44" s="188"/>
      <c r="CH44" s="189">
        <f>CH45</f>
        <v>0</v>
      </c>
      <c r="CI44" s="189"/>
      <c r="CJ44" s="189"/>
      <c r="CK44" s="189"/>
      <c r="CL44" s="189"/>
      <c r="CM44" s="189"/>
      <c r="CN44" s="190"/>
    </row>
    <row r="45" spans="1:92" x14ac:dyDescent="0.2">
      <c r="A45" s="198" t="s">
        <v>45</v>
      </c>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200" t="s">
        <v>60</v>
      </c>
      <c r="AO45" s="201"/>
      <c r="AP45" s="201"/>
      <c r="AQ45" s="202"/>
      <c r="AR45" s="205"/>
      <c r="AS45" s="201"/>
      <c r="AT45" s="201"/>
      <c r="AU45" s="201"/>
      <c r="AV45" s="201"/>
      <c r="AW45" s="202"/>
      <c r="AX45" s="205"/>
      <c r="AY45" s="201"/>
      <c r="AZ45" s="201"/>
      <c r="BA45" s="201"/>
      <c r="BB45" s="201"/>
      <c r="BC45" s="202"/>
      <c r="BD45" s="207"/>
      <c r="BE45" s="208"/>
      <c r="BF45" s="208"/>
      <c r="BG45" s="208"/>
      <c r="BH45" s="208"/>
      <c r="BI45" s="208"/>
      <c r="BJ45" s="208"/>
      <c r="BK45" s="208"/>
      <c r="BL45" s="208"/>
      <c r="BM45" s="209"/>
      <c r="BN45" s="215"/>
      <c r="BO45" s="216"/>
      <c r="BP45" s="216"/>
      <c r="BQ45" s="216"/>
      <c r="BR45" s="216"/>
      <c r="BS45" s="216"/>
      <c r="BT45" s="216"/>
      <c r="BU45" s="216"/>
      <c r="BV45" s="216"/>
      <c r="BW45" s="217"/>
      <c r="BX45" s="215"/>
      <c r="BY45" s="216"/>
      <c r="BZ45" s="216"/>
      <c r="CA45" s="216"/>
      <c r="CB45" s="216"/>
      <c r="CC45" s="216"/>
      <c r="CD45" s="216"/>
      <c r="CE45" s="216"/>
      <c r="CF45" s="216"/>
      <c r="CG45" s="217"/>
      <c r="CH45" s="215"/>
      <c r="CI45" s="216"/>
      <c r="CJ45" s="216"/>
      <c r="CK45" s="216"/>
      <c r="CL45" s="216"/>
      <c r="CM45" s="216"/>
      <c r="CN45" s="221"/>
    </row>
    <row r="46" spans="1:92" x14ac:dyDescent="0.2">
      <c r="A46" s="195"/>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203"/>
      <c r="AO46" s="149"/>
      <c r="AP46" s="149"/>
      <c r="AQ46" s="204"/>
      <c r="AR46" s="206"/>
      <c r="AS46" s="149"/>
      <c r="AT46" s="149"/>
      <c r="AU46" s="149"/>
      <c r="AV46" s="149"/>
      <c r="AW46" s="204"/>
      <c r="AX46" s="206"/>
      <c r="AY46" s="149"/>
      <c r="AZ46" s="149"/>
      <c r="BA46" s="149"/>
      <c r="BB46" s="149"/>
      <c r="BC46" s="204"/>
      <c r="BD46" s="210"/>
      <c r="BE46" s="211"/>
      <c r="BF46" s="211"/>
      <c r="BG46" s="211"/>
      <c r="BH46" s="211"/>
      <c r="BI46" s="211"/>
      <c r="BJ46" s="211"/>
      <c r="BK46" s="211"/>
      <c r="BL46" s="211"/>
      <c r="BM46" s="212"/>
      <c r="BN46" s="218"/>
      <c r="BO46" s="219"/>
      <c r="BP46" s="219"/>
      <c r="BQ46" s="219"/>
      <c r="BR46" s="219"/>
      <c r="BS46" s="219"/>
      <c r="BT46" s="219"/>
      <c r="BU46" s="219"/>
      <c r="BV46" s="219"/>
      <c r="BW46" s="220"/>
      <c r="BX46" s="218"/>
      <c r="BY46" s="219"/>
      <c r="BZ46" s="219"/>
      <c r="CA46" s="219"/>
      <c r="CB46" s="219"/>
      <c r="CC46" s="219"/>
      <c r="CD46" s="219"/>
      <c r="CE46" s="219"/>
      <c r="CF46" s="219"/>
      <c r="CG46" s="220"/>
      <c r="CH46" s="218"/>
      <c r="CI46" s="219"/>
      <c r="CJ46" s="219"/>
      <c r="CK46" s="219"/>
      <c r="CL46" s="219"/>
      <c r="CM46" s="219"/>
      <c r="CN46" s="222"/>
    </row>
    <row r="47" spans="1:92" ht="13.5" customHeight="1" x14ac:dyDescent="0.2">
      <c r="A47" s="227" t="s">
        <v>61</v>
      </c>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176" t="s">
        <v>62</v>
      </c>
      <c r="AO47" s="177"/>
      <c r="AP47" s="177"/>
      <c r="AQ47" s="177"/>
      <c r="AR47" s="177" t="s">
        <v>63</v>
      </c>
      <c r="AS47" s="177"/>
      <c r="AT47" s="177"/>
      <c r="AU47" s="177"/>
      <c r="AV47" s="177"/>
      <c r="AW47" s="177"/>
      <c r="AX47" s="177"/>
      <c r="AY47" s="177"/>
      <c r="AZ47" s="177"/>
      <c r="BA47" s="177"/>
      <c r="BB47" s="177"/>
      <c r="BC47" s="177"/>
      <c r="BD47" s="188">
        <f>BD48</f>
        <v>77574400</v>
      </c>
      <c r="BE47" s="188"/>
      <c r="BF47" s="188"/>
      <c r="BG47" s="188"/>
      <c r="BH47" s="188"/>
      <c r="BI47" s="188"/>
      <c r="BJ47" s="188"/>
      <c r="BK47" s="188"/>
      <c r="BL47" s="188"/>
      <c r="BM47" s="188"/>
      <c r="BN47" s="188">
        <f t="shared" ref="BN47" si="5">BN48</f>
        <v>77074400</v>
      </c>
      <c r="BO47" s="188"/>
      <c r="BP47" s="188"/>
      <c r="BQ47" s="188"/>
      <c r="BR47" s="188"/>
      <c r="BS47" s="188"/>
      <c r="BT47" s="188"/>
      <c r="BU47" s="188"/>
      <c r="BV47" s="188"/>
      <c r="BW47" s="188"/>
      <c r="BX47" s="188">
        <f t="shared" ref="BX47" si="6">BX48</f>
        <v>77074400</v>
      </c>
      <c r="BY47" s="188"/>
      <c r="BZ47" s="188"/>
      <c r="CA47" s="188"/>
      <c r="CB47" s="188"/>
      <c r="CC47" s="188"/>
      <c r="CD47" s="188"/>
      <c r="CE47" s="188"/>
      <c r="CF47" s="188"/>
      <c r="CG47" s="188"/>
      <c r="CH47" s="189">
        <f>CH48</f>
        <v>0</v>
      </c>
      <c r="CI47" s="189"/>
      <c r="CJ47" s="189"/>
      <c r="CK47" s="189"/>
      <c r="CL47" s="189"/>
      <c r="CM47" s="189"/>
      <c r="CN47" s="190"/>
    </row>
    <row r="48" spans="1:92" x14ac:dyDescent="0.2">
      <c r="A48" s="198" t="s">
        <v>45</v>
      </c>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200" t="s">
        <v>222</v>
      </c>
      <c r="AO48" s="201"/>
      <c r="AP48" s="201"/>
      <c r="AQ48" s="202"/>
      <c r="AR48" s="205" t="s">
        <v>63</v>
      </c>
      <c r="AS48" s="201"/>
      <c r="AT48" s="201"/>
      <c r="AU48" s="201"/>
      <c r="AV48" s="201"/>
      <c r="AW48" s="202"/>
      <c r="AX48" s="205" t="s">
        <v>576</v>
      </c>
      <c r="AY48" s="201"/>
      <c r="AZ48" s="201"/>
      <c r="BA48" s="201"/>
      <c r="BB48" s="201"/>
      <c r="BC48" s="202"/>
      <c r="BD48" s="207">
        <v>77574400</v>
      </c>
      <c r="BE48" s="208"/>
      <c r="BF48" s="208"/>
      <c r="BG48" s="208"/>
      <c r="BH48" s="208"/>
      <c r="BI48" s="208"/>
      <c r="BJ48" s="208"/>
      <c r="BK48" s="208"/>
      <c r="BL48" s="208"/>
      <c r="BM48" s="209"/>
      <c r="BN48" s="215">
        <v>77074400</v>
      </c>
      <c r="BO48" s="216"/>
      <c r="BP48" s="216"/>
      <c r="BQ48" s="216"/>
      <c r="BR48" s="216"/>
      <c r="BS48" s="216"/>
      <c r="BT48" s="216"/>
      <c r="BU48" s="216"/>
      <c r="BV48" s="216"/>
      <c r="BW48" s="217"/>
      <c r="BX48" s="215">
        <v>77074400</v>
      </c>
      <c r="BY48" s="216"/>
      <c r="BZ48" s="216"/>
      <c r="CA48" s="216"/>
      <c r="CB48" s="216"/>
      <c r="CC48" s="216"/>
      <c r="CD48" s="216"/>
      <c r="CE48" s="216"/>
      <c r="CF48" s="216"/>
      <c r="CG48" s="217"/>
      <c r="CH48" s="215"/>
      <c r="CI48" s="216"/>
      <c r="CJ48" s="216"/>
      <c r="CK48" s="216"/>
      <c r="CL48" s="216"/>
      <c r="CM48" s="216"/>
      <c r="CN48" s="221"/>
    </row>
    <row r="49" spans="1:92" x14ac:dyDescent="0.2">
      <c r="A49" s="195" t="s">
        <v>67</v>
      </c>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203"/>
      <c r="AO49" s="149"/>
      <c r="AP49" s="149"/>
      <c r="AQ49" s="204"/>
      <c r="AR49" s="206"/>
      <c r="AS49" s="149"/>
      <c r="AT49" s="149"/>
      <c r="AU49" s="149"/>
      <c r="AV49" s="149"/>
      <c r="AW49" s="204"/>
      <c r="AX49" s="206"/>
      <c r="AY49" s="149"/>
      <c r="AZ49" s="149"/>
      <c r="BA49" s="149"/>
      <c r="BB49" s="149"/>
      <c r="BC49" s="204"/>
      <c r="BD49" s="210"/>
      <c r="BE49" s="211"/>
      <c r="BF49" s="211"/>
      <c r="BG49" s="211"/>
      <c r="BH49" s="211"/>
      <c r="BI49" s="211"/>
      <c r="BJ49" s="211"/>
      <c r="BK49" s="211"/>
      <c r="BL49" s="211"/>
      <c r="BM49" s="212"/>
      <c r="BN49" s="218"/>
      <c r="BO49" s="219"/>
      <c r="BP49" s="219"/>
      <c r="BQ49" s="219"/>
      <c r="BR49" s="219"/>
      <c r="BS49" s="219"/>
      <c r="BT49" s="219"/>
      <c r="BU49" s="219"/>
      <c r="BV49" s="219"/>
      <c r="BW49" s="220"/>
      <c r="BX49" s="218"/>
      <c r="BY49" s="219"/>
      <c r="BZ49" s="219"/>
      <c r="CA49" s="219"/>
      <c r="CB49" s="219"/>
      <c r="CC49" s="219"/>
      <c r="CD49" s="219"/>
      <c r="CE49" s="219"/>
      <c r="CF49" s="219"/>
      <c r="CG49" s="220"/>
      <c r="CH49" s="218"/>
      <c r="CI49" s="219"/>
      <c r="CJ49" s="219"/>
      <c r="CK49" s="219"/>
      <c r="CL49" s="219"/>
      <c r="CM49" s="219"/>
      <c r="CN49" s="222"/>
    </row>
    <row r="50" spans="1:92" ht="13.5" customHeight="1" x14ac:dyDescent="0.2">
      <c r="A50" s="227" t="s">
        <v>64</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176" t="s">
        <v>65</v>
      </c>
      <c r="AO50" s="177"/>
      <c r="AP50" s="177"/>
      <c r="AQ50" s="177"/>
      <c r="AR50" s="177" t="s">
        <v>66</v>
      </c>
      <c r="AS50" s="177"/>
      <c r="AT50" s="177"/>
      <c r="AU50" s="177"/>
      <c r="AV50" s="177"/>
      <c r="AW50" s="177"/>
      <c r="AX50" s="177"/>
      <c r="AY50" s="177"/>
      <c r="AZ50" s="177"/>
      <c r="BA50" s="177"/>
      <c r="BB50" s="177"/>
      <c r="BC50" s="177"/>
      <c r="BD50" s="188">
        <f>SUM(BD51:BM53)</f>
        <v>0</v>
      </c>
      <c r="BE50" s="188"/>
      <c r="BF50" s="188"/>
      <c r="BG50" s="188"/>
      <c r="BH50" s="188"/>
      <c r="BI50" s="188"/>
      <c r="BJ50" s="188"/>
      <c r="BK50" s="188"/>
      <c r="BL50" s="188"/>
      <c r="BM50" s="188"/>
      <c r="BN50" s="188">
        <f t="shared" ref="BN50" si="7">SUM(BN51:BW53)</f>
        <v>0</v>
      </c>
      <c r="BO50" s="188"/>
      <c r="BP50" s="188"/>
      <c r="BQ50" s="188"/>
      <c r="BR50" s="188"/>
      <c r="BS50" s="188"/>
      <c r="BT50" s="188"/>
      <c r="BU50" s="188"/>
      <c r="BV50" s="188"/>
      <c r="BW50" s="188"/>
      <c r="BX50" s="188">
        <f t="shared" ref="BX50" si="8">SUM(BX51:CG53)</f>
        <v>0</v>
      </c>
      <c r="BY50" s="188"/>
      <c r="BZ50" s="188"/>
      <c r="CA50" s="188"/>
      <c r="CB50" s="188"/>
      <c r="CC50" s="188"/>
      <c r="CD50" s="188"/>
      <c r="CE50" s="188"/>
      <c r="CF50" s="188"/>
      <c r="CG50" s="188"/>
      <c r="CH50" s="189">
        <f>CH51+CH53</f>
        <v>0</v>
      </c>
      <c r="CI50" s="189"/>
      <c r="CJ50" s="189"/>
      <c r="CK50" s="189"/>
      <c r="CL50" s="189"/>
      <c r="CM50" s="189"/>
      <c r="CN50" s="190"/>
    </row>
    <row r="51" spans="1:92" x14ac:dyDescent="0.2">
      <c r="A51" s="198" t="s">
        <v>45</v>
      </c>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200" t="s">
        <v>68</v>
      </c>
      <c r="AO51" s="201"/>
      <c r="AP51" s="201"/>
      <c r="AQ51" s="202"/>
      <c r="AR51" s="205" t="s">
        <v>66</v>
      </c>
      <c r="AS51" s="201"/>
      <c r="AT51" s="201"/>
      <c r="AU51" s="201"/>
      <c r="AV51" s="201"/>
      <c r="AW51" s="202"/>
      <c r="AX51" s="205"/>
      <c r="AY51" s="201"/>
      <c r="AZ51" s="201"/>
      <c r="BA51" s="201"/>
      <c r="BB51" s="201"/>
      <c r="BC51" s="202"/>
      <c r="BD51" s="207"/>
      <c r="BE51" s="208"/>
      <c r="BF51" s="208"/>
      <c r="BG51" s="208"/>
      <c r="BH51" s="208"/>
      <c r="BI51" s="208"/>
      <c r="BJ51" s="208"/>
      <c r="BK51" s="208"/>
      <c r="BL51" s="208"/>
      <c r="BM51" s="209"/>
      <c r="BN51" s="240"/>
      <c r="BO51" s="241"/>
      <c r="BP51" s="241"/>
      <c r="BQ51" s="241"/>
      <c r="BR51" s="241"/>
      <c r="BS51" s="241"/>
      <c r="BT51" s="241"/>
      <c r="BU51" s="241"/>
      <c r="BV51" s="241"/>
      <c r="BW51" s="242"/>
      <c r="BX51" s="215"/>
      <c r="BY51" s="216"/>
      <c r="BZ51" s="216"/>
      <c r="CA51" s="216"/>
      <c r="CB51" s="216"/>
      <c r="CC51" s="216"/>
      <c r="CD51" s="216"/>
      <c r="CE51" s="216"/>
      <c r="CF51" s="216"/>
      <c r="CG51" s="217"/>
      <c r="CH51" s="215"/>
      <c r="CI51" s="216"/>
      <c r="CJ51" s="216"/>
      <c r="CK51" s="216"/>
      <c r="CL51" s="216"/>
      <c r="CM51" s="216"/>
      <c r="CN51" s="221"/>
    </row>
    <row r="52" spans="1:92" x14ac:dyDescent="0.2">
      <c r="A52" s="195" t="s">
        <v>67</v>
      </c>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203"/>
      <c r="AO52" s="149"/>
      <c r="AP52" s="149"/>
      <c r="AQ52" s="204"/>
      <c r="AR52" s="206"/>
      <c r="AS52" s="149"/>
      <c r="AT52" s="149"/>
      <c r="AU52" s="149"/>
      <c r="AV52" s="149"/>
      <c r="AW52" s="204"/>
      <c r="AX52" s="206"/>
      <c r="AY52" s="149"/>
      <c r="AZ52" s="149"/>
      <c r="BA52" s="149"/>
      <c r="BB52" s="149"/>
      <c r="BC52" s="204"/>
      <c r="BD52" s="210"/>
      <c r="BE52" s="211"/>
      <c r="BF52" s="211"/>
      <c r="BG52" s="211"/>
      <c r="BH52" s="211"/>
      <c r="BI52" s="211"/>
      <c r="BJ52" s="211"/>
      <c r="BK52" s="211"/>
      <c r="BL52" s="211"/>
      <c r="BM52" s="212"/>
      <c r="BN52" s="243"/>
      <c r="BO52" s="244"/>
      <c r="BP52" s="244"/>
      <c r="BQ52" s="244"/>
      <c r="BR52" s="244"/>
      <c r="BS52" s="244"/>
      <c r="BT52" s="244"/>
      <c r="BU52" s="244"/>
      <c r="BV52" s="244"/>
      <c r="BW52" s="245"/>
      <c r="BX52" s="218"/>
      <c r="BY52" s="219"/>
      <c r="BZ52" s="219"/>
      <c r="CA52" s="219"/>
      <c r="CB52" s="219"/>
      <c r="CC52" s="219"/>
      <c r="CD52" s="219"/>
      <c r="CE52" s="219"/>
      <c r="CF52" s="219"/>
      <c r="CG52" s="220"/>
      <c r="CH52" s="218"/>
      <c r="CI52" s="219"/>
      <c r="CJ52" s="219"/>
      <c r="CK52" s="219"/>
      <c r="CL52" s="219"/>
      <c r="CM52" s="219"/>
      <c r="CN52" s="222"/>
    </row>
    <row r="53" spans="1:92" ht="13.5" customHeight="1" x14ac:dyDescent="0.2">
      <c r="A53" s="227"/>
      <c r="B53" s="228"/>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176"/>
      <c r="AO53" s="177"/>
      <c r="AP53" s="177"/>
      <c r="AQ53" s="177"/>
      <c r="AR53" s="177"/>
      <c r="AS53" s="177"/>
      <c r="AT53" s="177"/>
      <c r="AU53" s="177"/>
      <c r="AV53" s="177"/>
      <c r="AW53" s="177"/>
      <c r="AX53" s="177"/>
      <c r="AY53" s="177"/>
      <c r="AZ53" s="177"/>
      <c r="BA53" s="177"/>
      <c r="BB53" s="177"/>
      <c r="BC53" s="177"/>
      <c r="BD53" s="188"/>
      <c r="BE53" s="188"/>
      <c r="BF53" s="188"/>
      <c r="BG53" s="188"/>
      <c r="BH53" s="188"/>
      <c r="BI53" s="188"/>
      <c r="BJ53" s="188"/>
      <c r="BK53" s="188"/>
      <c r="BL53" s="188"/>
      <c r="BM53" s="188"/>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90"/>
    </row>
    <row r="54" spans="1:92" ht="13.5" customHeight="1" x14ac:dyDescent="0.2">
      <c r="A54" s="227" t="s">
        <v>69</v>
      </c>
      <c r="B54" s="228"/>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176" t="s">
        <v>70</v>
      </c>
      <c r="AO54" s="177"/>
      <c r="AP54" s="177"/>
      <c r="AQ54" s="177"/>
      <c r="AR54" s="177"/>
      <c r="AS54" s="177"/>
      <c r="AT54" s="177"/>
      <c r="AU54" s="177"/>
      <c r="AV54" s="177"/>
      <c r="AW54" s="177"/>
      <c r="AX54" s="177"/>
      <c r="AY54" s="177"/>
      <c r="AZ54" s="177"/>
      <c r="BA54" s="177"/>
      <c r="BB54" s="177"/>
      <c r="BC54" s="177"/>
      <c r="BD54" s="188">
        <f>SUM(BD55)</f>
        <v>0</v>
      </c>
      <c r="BE54" s="188"/>
      <c r="BF54" s="188"/>
      <c r="BG54" s="188"/>
      <c r="BH54" s="188"/>
      <c r="BI54" s="188"/>
      <c r="BJ54" s="188"/>
      <c r="BK54" s="188"/>
      <c r="BL54" s="188"/>
      <c r="BM54" s="188"/>
      <c r="BN54" s="188">
        <f t="shared" ref="BN54" si="9">SUM(BN55)</f>
        <v>0</v>
      </c>
      <c r="BO54" s="188"/>
      <c r="BP54" s="188"/>
      <c r="BQ54" s="188"/>
      <c r="BR54" s="188"/>
      <c r="BS54" s="188"/>
      <c r="BT54" s="188"/>
      <c r="BU54" s="188"/>
      <c r="BV54" s="188"/>
      <c r="BW54" s="188"/>
      <c r="BX54" s="188">
        <f t="shared" ref="BX54" si="10">SUM(BX55)</f>
        <v>0</v>
      </c>
      <c r="BY54" s="188"/>
      <c r="BZ54" s="188"/>
      <c r="CA54" s="188"/>
      <c r="CB54" s="188"/>
      <c r="CC54" s="188"/>
      <c r="CD54" s="188"/>
      <c r="CE54" s="188"/>
      <c r="CF54" s="188"/>
      <c r="CG54" s="188"/>
      <c r="CH54" s="189">
        <f>SUM(CH55)</f>
        <v>0</v>
      </c>
      <c r="CI54" s="189"/>
      <c r="CJ54" s="189"/>
      <c r="CK54" s="189"/>
      <c r="CL54" s="189"/>
      <c r="CM54" s="189"/>
      <c r="CN54" s="190"/>
    </row>
    <row r="55" spans="1:92" x14ac:dyDescent="0.2">
      <c r="A55" s="198" t="s">
        <v>45</v>
      </c>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200"/>
      <c r="AO55" s="201"/>
      <c r="AP55" s="201"/>
      <c r="AQ55" s="202"/>
      <c r="AR55" s="205"/>
      <c r="AS55" s="201"/>
      <c r="AT55" s="201"/>
      <c r="AU55" s="201"/>
      <c r="AV55" s="201"/>
      <c r="AW55" s="202"/>
      <c r="AX55" s="205"/>
      <c r="AY55" s="201"/>
      <c r="AZ55" s="201"/>
      <c r="BA55" s="201"/>
      <c r="BB55" s="201"/>
      <c r="BC55" s="202"/>
      <c r="BD55" s="207"/>
      <c r="BE55" s="208"/>
      <c r="BF55" s="208"/>
      <c r="BG55" s="208"/>
      <c r="BH55" s="208"/>
      <c r="BI55" s="208"/>
      <c r="BJ55" s="208"/>
      <c r="BK55" s="208"/>
      <c r="BL55" s="208"/>
      <c r="BM55" s="209"/>
      <c r="BN55" s="215"/>
      <c r="BO55" s="216"/>
      <c r="BP55" s="216"/>
      <c r="BQ55" s="216"/>
      <c r="BR55" s="216"/>
      <c r="BS55" s="216"/>
      <c r="BT55" s="216"/>
      <c r="BU55" s="216"/>
      <c r="BV55" s="216"/>
      <c r="BW55" s="217"/>
      <c r="BX55" s="215"/>
      <c r="BY55" s="216"/>
      <c r="BZ55" s="216"/>
      <c r="CA55" s="216"/>
      <c r="CB55" s="216"/>
      <c r="CC55" s="216"/>
      <c r="CD55" s="216"/>
      <c r="CE55" s="216"/>
      <c r="CF55" s="216"/>
      <c r="CG55" s="217"/>
      <c r="CH55" s="215"/>
      <c r="CI55" s="216"/>
      <c r="CJ55" s="216"/>
      <c r="CK55" s="216"/>
      <c r="CL55" s="216"/>
      <c r="CM55" s="216"/>
      <c r="CN55" s="221"/>
    </row>
    <row r="56" spans="1:92" x14ac:dyDescent="0.2">
      <c r="A56" s="195"/>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203"/>
      <c r="AO56" s="149"/>
      <c r="AP56" s="149"/>
      <c r="AQ56" s="204"/>
      <c r="AR56" s="206"/>
      <c r="AS56" s="149"/>
      <c r="AT56" s="149"/>
      <c r="AU56" s="149"/>
      <c r="AV56" s="149"/>
      <c r="AW56" s="204"/>
      <c r="AX56" s="206"/>
      <c r="AY56" s="149"/>
      <c r="AZ56" s="149"/>
      <c r="BA56" s="149"/>
      <c r="BB56" s="149"/>
      <c r="BC56" s="204"/>
      <c r="BD56" s="210"/>
      <c r="BE56" s="211"/>
      <c r="BF56" s="211"/>
      <c r="BG56" s="211"/>
      <c r="BH56" s="211"/>
      <c r="BI56" s="211"/>
      <c r="BJ56" s="211"/>
      <c r="BK56" s="211"/>
      <c r="BL56" s="211"/>
      <c r="BM56" s="212"/>
      <c r="BN56" s="218"/>
      <c r="BO56" s="219"/>
      <c r="BP56" s="219"/>
      <c r="BQ56" s="219"/>
      <c r="BR56" s="219"/>
      <c r="BS56" s="219"/>
      <c r="BT56" s="219"/>
      <c r="BU56" s="219"/>
      <c r="BV56" s="219"/>
      <c r="BW56" s="220"/>
      <c r="BX56" s="218"/>
      <c r="BY56" s="219"/>
      <c r="BZ56" s="219"/>
      <c r="CA56" s="219"/>
      <c r="CB56" s="219"/>
      <c r="CC56" s="219"/>
      <c r="CD56" s="219"/>
      <c r="CE56" s="219"/>
      <c r="CF56" s="219"/>
      <c r="CG56" s="220"/>
      <c r="CH56" s="218"/>
      <c r="CI56" s="219"/>
      <c r="CJ56" s="219"/>
      <c r="CK56" s="219"/>
      <c r="CL56" s="219"/>
      <c r="CM56" s="219"/>
      <c r="CN56" s="222"/>
    </row>
    <row r="57" spans="1:92" ht="13.5" customHeight="1" x14ac:dyDescent="0.2">
      <c r="A57" s="227"/>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176"/>
      <c r="AO57" s="177"/>
      <c r="AP57" s="177"/>
      <c r="AQ57" s="177"/>
      <c r="AR57" s="177"/>
      <c r="AS57" s="177"/>
      <c r="AT57" s="177"/>
      <c r="AU57" s="177"/>
      <c r="AV57" s="177"/>
      <c r="AW57" s="177"/>
      <c r="AX57" s="177"/>
      <c r="AY57" s="177"/>
      <c r="AZ57" s="177"/>
      <c r="BA57" s="177"/>
      <c r="BB57" s="177"/>
      <c r="BC57" s="177"/>
      <c r="BD57" s="188"/>
      <c r="BE57" s="188"/>
      <c r="BF57" s="188"/>
      <c r="BG57" s="188"/>
      <c r="BH57" s="188"/>
      <c r="BI57" s="188"/>
      <c r="BJ57" s="188"/>
      <c r="BK57" s="188"/>
      <c r="BL57" s="188"/>
      <c r="BM57" s="188"/>
      <c r="BN57" s="189"/>
      <c r="BO57" s="189"/>
      <c r="BP57" s="189"/>
      <c r="BQ57" s="189"/>
      <c r="BR57" s="189"/>
      <c r="BS57" s="189"/>
      <c r="BT57" s="189"/>
      <c r="BU57" s="189"/>
      <c r="BV57" s="189"/>
      <c r="BW57" s="189"/>
      <c r="BX57" s="189"/>
      <c r="BY57" s="189"/>
      <c r="BZ57" s="189"/>
      <c r="CA57" s="189"/>
      <c r="CB57" s="189"/>
      <c r="CC57" s="189"/>
      <c r="CD57" s="189"/>
      <c r="CE57" s="189"/>
      <c r="CF57" s="189"/>
      <c r="CG57" s="189"/>
      <c r="CH57" s="189"/>
      <c r="CI57" s="189"/>
      <c r="CJ57" s="189"/>
      <c r="CK57" s="189"/>
      <c r="CL57" s="189"/>
      <c r="CM57" s="189"/>
      <c r="CN57" s="190"/>
    </row>
    <row r="58" spans="1:92" ht="13.5" customHeight="1" x14ac:dyDescent="0.2">
      <c r="A58" s="227" t="s">
        <v>218</v>
      </c>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176" t="s">
        <v>71</v>
      </c>
      <c r="AO58" s="177"/>
      <c r="AP58" s="177"/>
      <c r="AQ58" s="177"/>
      <c r="AR58" s="177" t="s">
        <v>52</v>
      </c>
      <c r="AS58" s="177"/>
      <c r="AT58" s="177"/>
      <c r="AU58" s="177"/>
      <c r="AV58" s="177"/>
      <c r="AW58" s="177"/>
      <c r="AX58" s="177"/>
      <c r="AY58" s="177"/>
      <c r="AZ58" s="177"/>
      <c r="BA58" s="177"/>
      <c r="BB58" s="177"/>
      <c r="BC58" s="177"/>
      <c r="BD58" s="188">
        <f>BD59</f>
        <v>0</v>
      </c>
      <c r="BE58" s="188"/>
      <c r="BF58" s="188"/>
      <c r="BG58" s="188"/>
      <c r="BH58" s="188"/>
      <c r="BI58" s="188"/>
      <c r="BJ58" s="188"/>
      <c r="BK58" s="188"/>
      <c r="BL58" s="188"/>
      <c r="BM58" s="188"/>
      <c r="BN58" s="188">
        <f t="shared" ref="BN58" si="11">BN59</f>
        <v>0</v>
      </c>
      <c r="BO58" s="188"/>
      <c r="BP58" s="188"/>
      <c r="BQ58" s="188"/>
      <c r="BR58" s="188"/>
      <c r="BS58" s="188"/>
      <c r="BT58" s="188"/>
      <c r="BU58" s="188"/>
      <c r="BV58" s="188"/>
      <c r="BW58" s="188"/>
      <c r="BX58" s="188">
        <f t="shared" ref="BX58" si="12">BX59</f>
        <v>0</v>
      </c>
      <c r="BY58" s="188"/>
      <c r="BZ58" s="188"/>
      <c r="CA58" s="188"/>
      <c r="CB58" s="188"/>
      <c r="CC58" s="188"/>
      <c r="CD58" s="188"/>
      <c r="CE58" s="188"/>
      <c r="CF58" s="188"/>
      <c r="CG58" s="188"/>
      <c r="CH58" s="189"/>
      <c r="CI58" s="189"/>
      <c r="CJ58" s="189"/>
      <c r="CK58" s="189"/>
      <c r="CL58" s="189"/>
      <c r="CM58" s="189"/>
      <c r="CN58" s="190"/>
    </row>
    <row r="59" spans="1:92" x14ac:dyDescent="0.2">
      <c r="A59" s="198" t="s">
        <v>72</v>
      </c>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200" t="s">
        <v>73</v>
      </c>
      <c r="AO59" s="201"/>
      <c r="AP59" s="201"/>
      <c r="AQ59" s="202"/>
      <c r="AR59" s="205" t="s">
        <v>74</v>
      </c>
      <c r="AS59" s="201"/>
      <c r="AT59" s="201"/>
      <c r="AU59" s="201"/>
      <c r="AV59" s="201"/>
      <c r="AW59" s="202"/>
      <c r="AX59" s="205"/>
      <c r="AY59" s="201"/>
      <c r="AZ59" s="201"/>
      <c r="BA59" s="201"/>
      <c r="BB59" s="201"/>
      <c r="BC59" s="202"/>
      <c r="BD59" s="207"/>
      <c r="BE59" s="208"/>
      <c r="BF59" s="208"/>
      <c r="BG59" s="208"/>
      <c r="BH59" s="208"/>
      <c r="BI59" s="208"/>
      <c r="BJ59" s="208"/>
      <c r="BK59" s="208"/>
      <c r="BL59" s="208"/>
      <c r="BM59" s="209"/>
      <c r="BN59" s="215"/>
      <c r="BO59" s="216"/>
      <c r="BP59" s="216"/>
      <c r="BQ59" s="216"/>
      <c r="BR59" s="216"/>
      <c r="BS59" s="216"/>
      <c r="BT59" s="216"/>
      <c r="BU59" s="216"/>
      <c r="BV59" s="216"/>
      <c r="BW59" s="217"/>
      <c r="BX59" s="215"/>
      <c r="BY59" s="216"/>
      <c r="BZ59" s="216"/>
      <c r="CA59" s="216"/>
      <c r="CB59" s="216"/>
      <c r="CC59" s="216"/>
      <c r="CD59" s="216"/>
      <c r="CE59" s="216"/>
      <c r="CF59" s="216"/>
      <c r="CG59" s="217"/>
      <c r="CH59" s="256" t="s">
        <v>52</v>
      </c>
      <c r="CI59" s="257"/>
      <c r="CJ59" s="257"/>
      <c r="CK59" s="257"/>
      <c r="CL59" s="257"/>
      <c r="CM59" s="257"/>
      <c r="CN59" s="258"/>
    </row>
    <row r="60" spans="1:92" ht="27" customHeight="1" x14ac:dyDescent="0.2">
      <c r="A60" s="262" t="s">
        <v>259</v>
      </c>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46"/>
      <c r="AO60" s="247"/>
      <c r="AP60" s="247"/>
      <c r="AQ60" s="248"/>
      <c r="AR60" s="249"/>
      <c r="AS60" s="247"/>
      <c r="AT60" s="247"/>
      <c r="AU60" s="247"/>
      <c r="AV60" s="247"/>
      <c r="AW60" s="248"/>
      <c r="AX60" s="249"/>
      <c r="AY60" s="247"/>
      <c r="AZ60" s="247"/>
      <c r="BA60" s="247"/>
      <c r="BB60" s="247"/>
      <c r="BC60" s="248"/>
      <c r="BD60" s="250"/>
      <c r="BE60" s="251"/>
      <c r="BF60" s="251"/>
      <c r="BG60" s="251"/>
      <c r="BH60" s="251"/>
      <c r="BI60" s="251"/>
      <c r="BJ60" s="251"/>
      <c r="BK60" s="251"/>
      <c r="BL60" s="251"/>
      <c r="BM60" s="252"/>
      <c r="BN60" s="253"/>
      <c r="BO60" s="254"/>
      <c r="BP60" s="254"/>
      <c r="BQ60" s="254"/>
      <c r="BR60" s="254"/>
      <c r="BS60" s="254"/>
      <c r="BT60" s="254"/>
      <c r="BU60" s="254"/>
      <c r="BV60" s="254"/>
      <c r="BW60" s="255"/>
      <c r="BX60" s="253"/>
      <c r="BY60" s="254"/>
      <c r="BZ60" s="254"/>
      <c r="CA60" s="254"/>
      <c r="CB60" s="254"/>
      <c r="CC60" s="254"/>
      <c r="CD60" s="254"/>
      <c r="CE60" s="254"/>
      <c r="CF60" s="254"/>
      <c r="CG60" s="255"/>
      <c r="CH60" s="259"/>
      <c r="CI60" s="260"/>
      <c r="CJ60" s="260"/>
      <c r="CK60" s="260"/>
      <c r="CL60" s="260"/>
      <c r="CM60" s="260"/>
      <c r="CN60" s="261"/>
    </row>
    <row r="61" spans="1:92" ht="13.5" customHeight="1" x14ac:dyDescent="0.2">
      <c r="A61" s="227"/>
      <c r="B61" s="22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176"/>
      <c r="AO61" s="177"/>
      <c r="AP61" s="177"/>
      <c r="AQ61" s="177"/>
      <c r="AR61" s="177"/>
      <c r="AS61" s="177"/>
      <c r="AT61" s="177"/>
      <c r="AU61" s="177"/>
      <c r="AV61" s="177"/>
      <c r="AW61" s="177"/>
      <c r="AX61" s="177"/>
      <c r="AY61" s="177"/>
      <c r="AZ61" s="177"/>
      <c r="BA61" s="177"/>
      <c r="BB61" s="177"/>
      <c r="BC61" s="177"/>
      <c r="BD61" s="188"/>
      <c r="BE61" s="188"/>
      <c r="BF61" s="188"/>
      <c r="BG61" s="188"/>
      <c r="BH61" s="188"/>
      <c r="BI61" s="188"/>
      <c r="BJ61" s="188"/>
      <c r="BK61" s="188"/>
      <c r="BL61" s="188"/>
      <c r="BM61" s="188"/>
      <c r="BN61" s="189"/>
      <c r="BO61" s="189"/>
      <c r="BP61" s="189"/>
      <c r="BQ61" s="189"/>
      <c r="BR61" s="189"/>
      <c r="BS61" s="189"/>
      <c r="BT61" s="189"/>
      <c r="BU61" s="189"/>
      <c r="BV61" s="189"/>
      <c r="BW61" s="189"/>
      <c r="BX61" s="189"/>
      <c r="BY61" s="189"/>
      <c r="BZ61" s="189"/>
      <c r="CA61" s="189"/>
      <c r="CB61" s="189"/>
      <c r="CC61" s="189"/>
      <c r="CD61" s="189"/>
      <c r="CE61" s="189"/>
      <c r="CF61" s="189"/>
      <c r="CG61" s="189"/>
      <c r="CH61" s="264"/>
      <c r="CI61" s="264"/>
      <c r="CJ61" s="264"/>
      <c r="CK61" s="264"/>
      <c r="CL61" s="264"/>
      <c r="CM61" s="264"/>
      <c r="CN61" s="265"/>
    </row>
    <row r="62" spans="1:92" ht="13.5" customHeight="1" x14ac:dyDescent="0.2">
      <c r="A62" s="223" t="s">
        <v>75</v>
      </c>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5" t="s">
        <v>76</v>
      </c>
      <c r="AO62" s="226"/>
      <c r="AP62" s="226"/>
      <c r="AQ62" s="226"/>
      <c r="AR62" s="226" t="s">
        <v>52</v>
      </c>
      <c r="AS62" s="226"/>
      <c r="AT62" s="226"/>
      <c r="AU62" s="226"/>
      <c r="AV62" s="226"/>
      <c r="AW62" s="226"/>
      <c r="AX62" s="177"/>
      <c r="AY62" s="177"/>
      <c r="AZ62" s="177"/>
      <c r="BA62" s="177"/>
      <c r="BB62" s="177"/>
      <c r="BC62" s="177"/>
      <c r="BD62" s="188">
        <f>BD65+BD70+BD78+BD84+BD88+BD104+BD114+BD118+BD120+BD154</f>
        <v>118649400</v>
      </c>
      <c r="BE62" s="188"/>
      <c r="BF62" s="188"/>
      <c r="BG62" s="188"/>
      <c r="BH62" s="188"/>
      <c r="BI62" s="188"/>
      <c r="BJ62" s="188"/>
      <c r="BK62" s="188"/>
      <c r="BL62" s="188"/>
      <c r="BM62" s="188"/>
      <c r="BN62" s="188">
        <f>BN65+BN70+BN78+BN84+BN88+BN104+BN114+BN118+BN120+BN154</f>
        <v>118149400</v>
      </c>
      <c r="BO62" s="188"/>
      <c r="BP62" s="188"/>
      <c r="BQ62" s="188"/>
      <c r="BR62" s="188"/>
      <c r="BS62" s="188"/>
      <c r="BT62" s="188"/>
      <c r="BU62" s="188"/>
      <c r="BV62" s="188"/>
      <c r="BW62" s="188"/>
      <c r="BX62" s="188">
        <f>BX65+BX70+BX78+BX84+BX88+BX104+BX114+BX118+BX120+BX154</f>
        <v>118149400</v>
      </c>
      <c r="BY62" s="188"/>
      <c r="BZ62" s="188"/>
      <c r="CA62" s="188"/>
      <c r="CB62" s="188"/>
      <c r="CC62" s="188"/>
      <c r="CD62" s="188"/>
      <c r="CE62" s="188"/>
      <c r="CF62" s="188"/>
      <c r="CG62" s="188"/>
      <c r="CH62" s="189">
        <f>CH120+CH125+CH154</f>
        <v>89792140</v>
      </c>
      <c r="CI62" s="264"/>
      <c r="CJ62" s="264"/>
      <c r="CK62" s="264"/>
      <c r="CL62" s="264"/>
      <c r="CM62" s="264"/>
      <c r="CN62" s="265"/>
    </row>
    <row r="63" spans="1:92" x14ac:dyDescent="0.2">
      <c r="A63" s="213" t="s">
        <v>45</v>
      </c>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198"/>
      <c r="AN63" s="200" t="s">
        <v>78</v>
      </c>
      <c r="AO63" s="201"/>
      <c r="AP63" s="201"/>
      <c r="AQ63" s="202"/>
      <c r="AR63" s="205" t="s">
        <v>134</v>
      </c>
      <c r="AS63" s="201"/>
      <c r="AT63" s="201"/>
      <c r="AU63" s="201"/>
      <c r="AV63" s="201"/>
      <c r="AW63" s="202"/>
      <c r="AX63" s="205" t="s">
        <v>52</v>
      </c>
      <c r="AY63" s="201"/>
      <c r="AZ63" s="201"/>
      <c r="BA63" s="201"/>
      <c r="BB63" s="201"/>
      <c r="BC63" s="202"/>
      <c r="BD63" s="207">
        <f>BD65+BD70+BD78+BD84</f>
        <v>54310170</v>
      </c>
      <c r="BE63" s="208"/>
      <c r="BF63" s="208"/>
      <c r="BG63" s="208"/>
      <c r="BH63" s="208"/>
      <c r="BI63" s="208"/>
      <c r="BJ63" s="208"/>
      <c r="BK63" s="208"/>
      <c r="BL63" s="208"/>
      <c r="BM63" s="209"/>
      <c r="BN63" s="207">
        <f t="shared" ref="BN63" si="13">BN65+BN70+BN78+BN84</f>
        <v>54310170</v>
      </c>
      <c r="BO63" s="208"/>
      <c r="BP63" s="208"/>
      <c r="BQ63" s="208"/>
      <c r="BR63" s="208"/>
      <c r="BS63" s="208"/>
      <c r="BT63" s="208"/>
      <c r="BU63" s="208"/>
      <c r="BV63" s="208"/>
      <c r="BW63" s="209"/>
      <c r="BX63" s="207">
        <f t="shared" ref="BX63" si="14">BX65+BX70+BX78+BX84</f>
        <v>54310170</v>
      </c>
      <c r="BY63" s="208"/>
      <c r="BZ63" s="208"/>
      <c r="CA63" s="208"/>
      <c r="CB63" s="208"/>
      <c r="CC63" s="208"/>
      <c r="CD63" s="208"/>
      <c r="CE63" s="208"/>
      <c r="CF63" s="208"/>
      <c r="CG63" s="209"/>
      <c r="CH63" s="256" t="s">
        <v>52</v>
      </c>
      <c r="CI63" s="257"/>
      <c r="CJ63" s="257"/>
      <c r="CK63" s="257"/>
      <c r="CL63" s="257"/>
      <c r="CM63" s="257"/>
      <c r="CN63" s="258"/>
    </row>
    <row r="64" spans="1:92" x14ac:dyDescent="0.2">
      <c r="A64" s="195" t="s">
        <v>77</v>
      </c>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7"/>
      <c r="AN64" s="203"/>
      <c r="AO64" s="149"/>
      <c r="AP64" s="149"/>
      <c r="AQ64" s="204"/>
      <c r="AR64" s="206"/>
      <c r="AS64" s="149"/>
      <c r="AT64" s="149"/>
      <c r="AU64" s="149"/>
      <c r="AV64" s="149"/>
      <c r="AW64" s="204"/>
      <c r="AX64" s="206"/>
      <c r="AY64" s="149"/>
      <c r="AZ64" s="149"/>
      <c r="BA64" s="149"/>
      <c r="BB64" s="149"/>
      <c r="BC64" s="204"/>
      <c r="BD64" s="210"/>
      <c r="BE64" s="211"/>
      <c r="BF64" s="211"/>
      <c r="BG64" s="211"/>
      <c r="BH64" s="211"/>
      <c r="BI64" s="211"/>
      <c r="BJ64" s="211"/>
      <c r="BK64" s="211"/>
      <c r="BL64" s="211"/>
      <c r="BM64" s="212"/>
      <c r="BN64" s="210"/>
      <c r="BO64" s="211"/>
      <c r="BP64" s="211"/>
      <c r="BQ64" s="211"/>
      <c r="BR64" s="211"/>
      <c r="BS64" s="211"/>
      <c r="BT64" s="211"/>
      <c r="BU64" s="211"/>
      <c r="BV64" s="211"/>
      <c r="BW64" s="212"/>
      <c r="BX64" s="210"/>
      <c r="BY64" s="211"/>
      <c r="BZ64" s="211"/>
      <c r="CA64" s="211"/>
      <c r="CB64" s="211"/>
      <c r="CC64" s="211"/>
      <c r="CD64" s="211"/>
      <c r="CE64" s="211"/>
      <c r="CF64" s="211"/>
      <c r="CG64" s="212"/>
      <c r="CH64" s="266"/>
      <c r="CI64" s="267"/>
      <c r="CJ64" s="267"/>
      <c r="CK64" s="267"/>
      <c r="CL64" s="267"/>
      <c r="CM64" s="267"/>
      <c r="CN64" s="268"/>
    </row>
    <row r="65" spans="1:92" x14ac:dyDescent="0.2">
      <c r="A65" s="262" t="s">
        <v>45</v>
      </c>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9"/>
      <c r="AN65" s="200" t="s">
        <v>79</v>
      </c>
      <c r="AO65" s="201"/>
      <c r="AP65" s="201"/>
      <c r="AQ65" s="202"/>
      <c r="AR65" s="205" t="s">
        <v>80</v>
      </c>
      <c r="AS65" s="201"/>
      <c r="AT65" s="201"/>
      <c r="AU65" s="201"/>
      <c r="AV65" s="201"/>
      <c r="AW65" s="202"/>
      <c r="AX65" s="205" t="s">
        <v>52</v>
      </c>
      <c r="AY65" s="201"/>
      <c r="AZ65" s="201"/>
      <c r="BA65" s="201"/>
      <c r="BB65" s="201"/>
      <c r="BC65" s="202"/>
      <c r="BD65" s="207">
        <f>SUM(BD67:BM69)</f>
        <v>28158300</v>
      </c>
      <c r="BE65" s="208"/>
      <c r="BF65" s="208"/>
      <c r="BG65" s="208"/>
      <c r="BH65" s="208"/>
      <c r="BI65" s="208"/>
      <c r="BJ65" s="208"/>
      <c r="BK65" s="208"/>
      <c r="BL65" s="208"/>
      <c r="BM65" s="209"/>
      <c r="BN65" s="207">
        <f t="shared" ref="BN65" si="15">SUM(BN67:BW69)</f>
        <v>28158300</v>
      </c>
      <c r="BO65" s="208"/>
      <c r="BP65" s="208"/>
      <c r="BQ65" s="208"/>
      <c r="BR65" s="208"/>
      <c r="BS65" s="208"/>
      <c r="BT65" s="208"/>
      <c r="BU65" s="208"/>
      <c r="BV65" s="208"/>
      <c r="BW65" s="209"/>
      <c r="BX65" s="207">
        <f t="shared" ref="BX65" si="16">SUM(BX67:CG69)</f>
        <v>28158300</v>
      </c>
      <c r="BY65" s="208"/>
      <c r="BZ65" s="208"/>
      <c r="CA65" s="208"/>
      <c r="CB65" s="208"/>
      <c r="CC65" s="208"/>
      <c r="CD65" s="208"/>
      <c r="CE65" s="208"/>
      <c r="CF65" s="208"/>
      <c r="CG65" s="209"/>
      <c r="CH65" s="256" t="s">
        <v>52</v>
      </c>
      <c r="CI65" s="257"/>
      <c r="CJ65" s="257"/>
      <c r="CK65" s="257"/>
      <c r="CL65" s="257"/>
      <c r="CM65" s="257"/>
      <c r="CN65" s="258"/>
    </row>
    <row r="66" spans="1:92" x14ac:dyDescent="0.2">
      <c r="A66" s="195" t="s">
        <v>241</v>
      </c>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203"/>
      <c r="AO66" s="149"/>
      <c r="AP66" s="149"/>
      <c r="AQ66" s="204"/>
      <c r="AR66" s="206"/>
      <c r="AS66" s="149"/>
      <c r="AT66" s="149"/>
      <c r="AU66" s="149"/>
      <c r="AV66" s="149"/>
      <c r="AW66" s="204"/>
      <c r="AX66" s="206"/>
      <c r="AY66" s="149"/>
      <c r="AZ66" s="149"/>
      <c r="BA66" s="149"/>
      <c r="BB66" s="149"/>
      <c r="BC66" s="204"/>
      <c r="BD66" s="210"/>
      <c r="BE66" s="211"/>
      <c r="BF66" s="211"/>
      <c r="BG66" s="211"/>
      <c r="BH66" s="211"/>
      <c r="BI66" s="211"/>
      <c r="BJ66" s="211"/>
      <c r="BK66" s="211"/>
      <c r="BL66" s="211"/>
      <c r="BM66" s="212"/>
      <c r="BN66" s="210"/>
      <c r="BO66" s="211"/>
      <c r="BP66" s="211"/>
      <c r="BQ66" s="211"/>
      <c r="BR66" s="211"/>
      <c r="BS66" s="211"/>
      <c r="BT66" s="211"/>
      <c r="BU66" s="211"/>
      <c r="BV66" s="211"/>
      <c r="BW66" s="212"/>
      <c r="BX66" s="210"/>
      <c r="BY66" s="211"/>
      <c r="BZ66" s="211"/>
      <c r="CA66" s="211"/>
      <c r="CB66" s="211"/>
      <c r="CC66" s="211"/>
      <c r="CD66" s="211"/>
      <c r="CE66" s="211"/>
      <c r="CF66" s="211"/>
      <c r="CG66" s="212"/>
      <c r="CH66" s="266"/>
      <c r="CI66" s="267"/>
      <c r="CJ66" s="267"/>
      <c r="CK66" s="267"/>
      <c r="CL66" s="267"/>
      <c r="CM66" s="267"/>
      <c r="CN66" s="268"/>
    </row>
    <row r="67" spans="1:92" x14ac:dyDescent="0.2">
      <c r="A67" s="262" t="s">
        <v>45</v>
      </c>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9"/>
      <c r="AN67" s="200" t="s">
        <v>264</v>
      </c>
      <c r="AO67" s="201"/>
      <c r="AP67" s="201"/>
      <c r="AQ67" s="202"/>
      <c r="AR67" s="205" t="s">
        <v>80</v>
      </c>
      <c r="AS67" s="201"/>
      <c r="AT67" s="201"/>
      <c r="AU67" s="201"/>
      <c r="AV67" s="201"/>
      <c r="AW67" s="202"/>
      <c r="AX67" s="205" t="s">
        <v>265</v>
      </c>
      <c r="AY67" s="201"/>
      <c r="AZ67" s="201"/>
      <c r="BA67" s="201"/>
      <c r="BB67" s="201"/>
      <c r="BC67" s="202"/>
      <c r="BD67" s="207">
        <f>'прил_4_внебюджет 2020'!AZ47+'прил_2_ГЗ 2020'!AZ29</f>
        <v>28058300</v>
      </c>
      <c r="BE67" s="208"/>
      <c r="BF67" s="208"/>
      <c r="BG67" s="208"/>
      <c r="BH67" s="208"/>
      <c r="BI67" s="208"/>
      <c r="BJ67" s="208"/>
      <c r="BK67" s="208"/>
      <c r="BL67" s="208"/>
      <c r="BM67" s="209"/>
      <c r="BN67" s="215">
        <v>28058300</v>
      </c>
      <c r="BO67" s="216"/>
      <c r="BP67" s="216"/>
      <c r="BQ67" s="216"/>
      <c r="BR67" s="216"/>
      <c r="BS67" s="216"/>
      <c r="BT67" s="216"/>
      <c r="BU67" s="216"/>
      <c r="BV67" s="216"/>
      <c r="BW67" s="217"/>
      <c r="BX67" s="215">
        <v>28058300</v>
      </c>
      <c r="BY67" s="216"/>
      <c r="BZ67" s="216"/>
      <c r="CA67" s="216"/>
      <c r="CB67" s="216"/>
      <c r="CC67" s="216"/>
      <c r="CD67" s="216"/>
      <c r="CE67" s="216"/>
      <c r="CF67" s="216"/>
      <c r="CG67" s="217"/>
      <c r="CH67" s="256" t="s">
        <v>52</v>
      </c>
      <c r="CI67" s="257"/>
      <c r="CJ67" s="257"/>
      <c r="CK67" s="257"/>
      <c r="CL67" s="257"/>
      <c r="CM67" s="257"/>
      <c r="CN67" s="258"/>
    </row>
    <row r="68" spans="1:92" x14ac:dyDescent="0.2">
      <c r="A68" s="270" t="s">
        <v>267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2"/>
      <c r="AN68" s="203"/>
      <c r="AO68" s="149"/>
      <c r="AP68" s="149"/>
      <c r="AQ68" s="204"/>
      <c r="AR68" s="206"/>
      <c r="AS68" s="149"/>
      <c r="AT68" s="149"/>
      <c r="AU68" s="149"/>
      <c r="AV68" s="149"/>
      <c r="AW68" s="204"/>
      <c r="AX68" s="206"/>
      <c r="AY68" s="149"/>
      <c r="AZ68" s="149"/>
      <c r="BA68" s="149"/>
      <c r="BB68" s="149"/>
      <c r="BC68" s="204"/>
      <c r="BD68" s="210"/>
      <c r="BE68" s="211"/>
      <c r="BF68" s="211"/>
      <c r="BG68" s="211"/>
      <c r="BH68" s="211"/>
      <c r="BI68" s="211"/>
      <c r="BJ68" s="211"/>
      <c r="BK68" s="211"/>
      <c r="BL68" s="211"/>
      <c r="BM68" s="212"/>
      <c r="BN68" s="218"/>
      <c r="BO68" s="219"/>
      <c r="BP68" s="219"/>
      <c r="BQ68" s="219"/>
      <c r="BR68" s="219"/>
      <c r="BS68" s="219"/>
      <c r="BT68" s="219"/>
      <c r="BU68" s="219"/>
      <c r="BV68" s="219"/>
      <c r="BW68" s="220"/>
      <c r="BX68" s="218"/>
      <c r="BY68" s="219"/>
      <c r="BZ68" s="219"/>
      <c r="CA68" s="219"/>
      <c r="CB68" s="219"/>
      <c r="CC68" s="219"/>
      <c r="CD68" s="219"/>
      <c r="CE68" s="219"/>
      <c r="CF68" s="219"/>
      <c r="CG68" s="220"/>
      <c r="CH68" s="266"/>
      <c r="CI68" s="267"/>
      <c r="CJ68" s="267"/>
      <c r="CK68" s="267"/>
      <c r="CL68" s="267"/>
      <c r="CM68" s="267"/>
      <c r="CN68" s="268"/>
    </row>
    <row r="69" spans="1:92" x14ac:dyDescent="0.2">
      <c r="A69" s="289" t="s">
        <v>266</v>
      </c>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1"/>
      <c r="AN69" s="176" t="s">
        <v>268</v>
      </c>
      <c r="AO69" s="177"/>
      <c r="AP69" s="177"/>
      <c r="AQ69" s="177"/>
      <c r="AR69" s="177" t="s">
        <v>80</v>
      </c>
      <c r="AS69" s="177"/>
      <c r="AT69" s="177"/>
      <c r="AU69" s="177"/>
      <c r="AV69" s="177"/>
      <c r="AW69" s="177"/>
      <c r="AX69" s="177" t="s">
        <v>269</v>
      </c>
      <c r="AY69" s="177"/>
      <c r="AZ69" s="177"/>
      <c r="BA69" s="177"/>
      <c r="BB69" s="177"/>
      <c r="BC69" s="177"/>
      <c r="BD69" s="188">
        <f>'прил_2_ГЗ 2020'!AZ31</f>
        <v>100000</v>
      </c>
      <c r="BE69" s="188"/>
      <c r="BF69" s="188"/>
      <c r="BG69" s="188"/>
      <c r="BH69" s="188"/>
      <c r="BI69" s="188"/>
      <c r="BJ69" s="188"/>
      <c r="BK69" s="188"/>
      <c r="BL69" s="188"/>
      <c r="BM69" s="188"/>
      <c r="BN69" s="189">
        <v>100000</v>
      </c>
      <c r="BO69" s="189"/>
      <c r="BP69" s="189"/>
      <c r="BQ69" s="189"/>
      <c r="BR69" s="189"/>
      <c r="BS69" s="189"/>
      <c r="BT69" s="189"/>
      <c r="BU69" s="189"/>
      <c r="BV69" s="189"/>
      <c r="BW69" s="189"/>
      <c r="BX69" s="189">
        <v>100000</v>
      </c>
      <c r="BY69" s="189"/>
      <c r="BZ69" s="189"/>
      <c r="CA69" s="189"/>
      <c r="CB69" s="189"/>
      <c r="CC69" s="189"/>
      <c r="CD69" s="189"/>
      <c r="CE69" s="189"/>
      <c r="CF69" s="189"/>
      <c r="CG69" s="189"/>
      <c r="CH69" s="273" t="s">
        <v>52</v>
      </c>
      <c r="CI69" s="274"/>
      <c r="CJ69" s="274"/>
      <c r="CK69" s="274"/>
      <c r="CL69" s="274"/>
      <c r="CM69" s="274"/>
      <c r="CN69" s="275"/>
    </row>
    <row r="70" spans="1:92" ht="27.75" customHeight="1" x14ac:dyDescent="0.2">
      <c r="A70" s="227" t="s">
        <v>242</v>
      </c>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176" t="s">
        <v>81</v>
      </c>
      <c r="AO70" s="177"/>
      <c r="AP70" s="177"/>
      <c r="AQ70" s="177"/>
      <c r="AR70" s="177" t="s">
        <v>84</v>
      </c>
      <c r="AS70" s="177"/>
      <c r="AT70" s="177"/>
      <c r="AU70" s="177"/>
      <c r="AV70" s="177"/>
      <c r="AW70" s="177"/>
      <c r="AX70" s="177" t="s">
        <v>52</v>
      </c>
      <c r="AY70" s="177"/>
      <c r="AZ70" s="177"/>
      <c r="BA70" s="177"/>
      <c r="BB70" s="177"/>
      <c r="BC70" s="177"/>
      <c r="BD70" s="188">
        <f>SUM(BD71:BM77)</f>
        <v>4184665.6</v>
      </c>
      <c r="BE70" s="188"/>
      <c r="BF70" s="188"/>
      <c r="BG70" s="188"/>
      <c r="BH70" s="188"/>
      <c r="BI70" s="188"/>
      <c r="BJ70" s="188"/>
      <c r="BK70" s="188"/>
      <c r="BL70" s="188"/>
      <c r="BM70" s="188"/>
      <c r="BN70" s="188">
        <f t="shared" ref="BN70" si="17">SUM(BN71:BW77)</f>
        <v>4184665.6</v>
      </c>
      <c r="BO70" s="188"/>
      <c r="BP70" s="188"/>
      <c r="BQ70" s="188"/>
      <c r="BR70" s="188"/>
      <c r="BS70" s="188"/>
      <c r="BT70" s="188"/>
      <c r="BU70" s="188"/>
      <c r="BV70" s="188"/>
      <c r="BW70" s="188"/>
      <c r="BX70" s="188">
        <f t="shared" ref="BX70" si="18">SUM(BX71:CG77)</f>
        <v>4184665.6</v>
      </c>
      <c r="BY70" s="188"/>
      <c r="BZ70" s="188"/>
      <c r="CA70" s="188"/>
      <c r="CB70" s="188"/>
      <c r="CC70" s="188"/>
      <c r="CD70" s="188"/>
      <c r="CE70" s="188"/>
      <c r="CF70" s="188"/>
      <c r="CG70" s="188"/>
      <c r="CH70" s="273" t="s">
        <v>52</v>
      </c>
      <c r="CI70" s="274"/>
      <c r="CJ70" s="274"/>
      <c r="CK70" s="274"/>
      <c r="CL70" s="274"/>
      <c r="CM70" s="274"/>
      <c r="CN70" s="275"/>
    </row>
    <row r="71" spans="1:92" ht="13.5" customHeight="1" x14ac:dyDescent="0.2">
      <c r="A71" s="262" t="s">
        <v>45</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9"/>
      <c r="AN71" s="200" t="s">
        <v>270</v>
      </c>
      <c r="AO71" s="201"/>
      <c r="AP71" s="201"/>
      <c r="AQ71" s="202"/>
      <c r="AR71" s="205" t="s">
        <v>84</v>
      </c>
      <c r="AS71" s="201"/>
      <c r="AT71" s="201"/>
      <c r="AU71" s="201"/>
      <c r="AV71" s="201"/>
      <c r="AW71" s="202"/>
      <c r="AX71" s="205" t="s">
        <v>276</v>
      </c>
      <c r="AY71" s="201"/>
      <c r="AZ71" s="201"/>
      <c r="BA71" s="201"/>
      <c r="BB71" s="201"/>
      <c r="BC71" s="202"/>
      <c r="BD71" s="207">
        <f>'прил_3_ЦЕЛЕВЫЕ 2020'!AZ26</f>
        <v>86400</v>
      </c>
      <c r="BE71" s="208"/>
      <c r="BF71" s="208"/>
      <c r="BG71" s="208"/>
      <c r="BH71" s="208"/>
      <c r="BI71" s="208"/>
      <c r="BJ71" s="208"/>
      <c r="BK71" s="208"/>
      <c r="BL71" s="208"/>
      <c r="BM71" s="209"/>
      <c r="BN71" s="215">
        <v>86400</v>
      </c>
      <c r="BO71" s="216"/>
      <c r="BP71" s="216"/>
      <c r="BQ71" s="216"/>
      <c r="BR71" s="216"/>
      <c r="BS71" s="216"/>
      <c r="BT71" s="216"/>
      <c r="BU71" s="216"/>
      <c r="BV71" s="216"/>
      <c r="BW71" s="217"/>
      <c r="BX71" s="215">
        <v>86400</v>
      </c>
      <c r="BY71" s="216"/>
      <c r="BZ71" s="216"/>
      <c r="CA71" s="216"/>
      <c r="CB71" s="216"/>
      <c r="CC71" s="216"/>
      <c r="CD71" s="216"/>
      <c r="CE71" s="216"/>
      <c r="CF71" s="216"/>
      <c r="CG71" s="217"/>
      <c r="CH71" s="256" t="s">
        <v>52</v>
      </c>
      <c r="CI71" s="257"/>
      <c r="CJ71" s="257"/>
      <c r="CK71" s="257"/>
      <c r="CL71" s="257"/>
      <c r="CM71" s="257"/>
      <c r="CN71" s="258"/>
    </row>
    <row r="72" spans="1:92" ht="13.5" customHeight="1" x14ac:dyDescent="0.2">
      <c r="A72" s="270" t="s">
        <v>278</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03"/>
      <c r="AO72" s="149"/>
      <c r="AP72" s="149"/>
      <c r="AQ72" s="204"/>
      <c r="AR72" s="206"/>
      <c r="AS72" s="149"/>
      <c r="AT72" s="149"/>
      <c r="AU72" s="149"/>
      <c r="AV72" s="149"/>
      <c r="AW72" s="204"/>
      <c r="AX72" s="206"/>
      <c r="AY72" s="149"/>
      <c r="AZ72" s="149"/>
      <c r="BA72" s="149"/>
      <c r="BB72" s="149"/>
      <c r="BC72" s="204"/>
      <c r="BD72" s="210"/>
      <c r="BE72" s="211"/>
      <c r="BF72" s="211"/>
      <c r="BG72" s="211"/>
      <c r="BH72" s="211"/>
      <c r="BI72" s="211"/>
      <c r="BJ72" s="211"/>
      <c r="BK72" s="211"/>
      <c r="BL72" s="211"/>
      <c r="BM72" s="212"/>
      <c r="BN72" s="218"/>
      <c r="BO72" s="219"/>
      <c r="BP72" s="219"/>
      <c r="BQ72" s="219"/>
      <c r="BR72" s="219"/>
      <c r="BS72" s="219"/>
      <c r="BT72" s="219"/>
      <c r="BU72" s="219"/>
      <c r="BV72" s="219"/>
      <c r="BW72" s="220"/>
      <c r="BX72" s="218"/>
      <c r="BY72" s="219"/>
      <c r="BZ72" s="219"/>
      <c r="CA72" s="219"/>
      <c r="CB72" s="219"/>
      <c r="CC72" s="219"/>
      <c r="CD72" s="219"/>
      <c r="CE72" s="219"/>
      <c r="CF72" s="219"/>
      <c r="CG72" s="220"/>
      <c r="CH72" s="266"/>
      <c r="CI72" s="267"/>
      <c r="CJ72" s="267"/>
      <c r="CK72" s="267"/>
      <c r="CL72" s="267"/>
      <c r="CM72" s="267"/>
      <c r="CN72" s="268"/>
    </row>
    <row r="73" spans="1:92" ht="13.5" customHeight="1" x14ac:dyDescent="0.2">
      <c r="A73" s="289" t="s">
        <v>279</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c r="AN73" s="176" t="s">
        <v>271</v>
      </c>
      <c r="AO73" s="177"/>
      <c r="AP73" s="177"/>
      <c r="AQ73" s="177"/>
      <c r="AR73" s="177" t="s">
        <v>84</v>
      </c>
      <c r="AS73" s="177"/>
      <c r="AT73" s="177"/>
      <c r="AU73" s="177"/>
      <c r="AV73" s="177"/>
      <c r="AW73" s="177"/>
      <c r="AX73" s="177" t="s">
        <v>277</v>
      </c>
      <c r="AY73" s="177"/>
      <c r="AZ73" s="177"/>
      <c r="BA73" s="177"/>
      <c r="BB73" s="177"/>
      <c r="BC73" s="177"/>
      <c r="BD73" s="188">
        <f>'прил_3_ЦЕЛЕВЫЕ 2020'!AZ28</f>
        <v>1350000</v>
      </c>
      <c r="BE73" s="188"/>
      <c r="BF73" s="188"/>
      <c r="BG73" s="188"/>
      <c r="BH73" s="188"/>
      <c r="BI73" s="188"/>
      <c r="BJ73" s="188"/>
      <c r="BK73" s="188"/>
      <c r="BL73" s="188"/>
      <c r="BM73" s="188"/>
      <c r="BN73" s="188">
        <v>1350000</v>
      </c>
      <c r="BO73" s="188"/>
      <c r="BP73" s="188"/>
      <c r="BQ73" s="188"/>
      <c r="BR73" s="188"/>
      <c r="BS73" s="188"/>
      <c r="BT73" s="188"/>
      <c r="BU73" s="188"/>
      <c r="BV73" s="188"/>
      <c r="BW73" s="188"/>
      <c r="BX73" s="188">
        <v>1350000</v>
      </c>
      <c r="BY73" s="188"/>
      <c r="BZ73" s="188"/>
      <c r="CA73" s="188"/>
      <c r="CB73" s="188"/>
      <c r="CC73" s="188"/>
      <c r="CD73" s="188"/>
      <c r="CE73" s="188"/>
      <c r="CF73" s="188"/>
      <c r="CG73" s="188"/>
      <c r="CH73" s="273" t="s">
        <v>52</v>
      </c>
      <c r="CI73" s="274"/>
      <c r="CJ73" s="274"/>
      <c r="CK73" s="274"/>
      <c r="CL73" s="274"/>
      <c r="CM73" s="274"/>
      <c r="CN73" s="275"/>
    </row>
    <row r="74" spans="1:92" ht="13.5" customHeight="1" x14ac:dyDescent="0.2">
      <c r="A74" s="289" t="s">
        <v>283</v>
      </c>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176" t="s">
        <v>272</v>
      </c>
      <c r="AO74" s="177"/>
      <c r="AP74" s="177"/>
      <c r="AQ74" s="177"/>
      <c r="AR74" s="177" t="s">
        <v>84</v>
      </c>
      <c r="AS74" s="177"/>
      <c r="AT74" s="177"/>
      <c r="AU74" s="177"/>
      <c r="AV74" s="177"/>
      <c r="AW74" s="177"/>
      <c r="AX74" s="177" t="s">
        <v>280</v>
      </c>
      <c r="AY74" s="177"/>
      <c r="AZ74" s="177"/>
      <c r="BA74" s="177"/>
      <c r="BB74" s="177"/>
      <c r="BC74" s="177"/>
      <c r="BD74" s="188"/>
      <c r="BE74" s="188"/>
      <c r="BF74" s="188"/>
      <c r="BG74" s="188"/>
      <c r="BH74" s="188"/>
      <c r="BI74" s="188"/>
      <c r="BJ74" s="188"/>
      <c r="BK74" s="188"/>
      <c r="BL74" s="188"/>
      <c r="BM74" s="188"/>
      <c r="BN74" s="189"/>
      <c r="BO74" s="189"/>
      <c r="BP74" s="189"/>
      <c r="BQ74" s="189"/>
      <c r="BR74" s="189"/>
      <c r="BS74" s="189"/>
      <c r="BT74" s="189"/>
      <c r="BU74" s="189"/>
      <c r="BV74" s="189"/>
      <c r="BW74" s="189"/>
      <c r="BX74" s="189"/>
      <c r="BY74" s="189"/>
      <c r="BZ74" s="189"/>
      <c r="CA74" s="189"/>
      <c r="CB74" s="189"/>
      <c r="CC74" s="189"/>
      <c r="CD74" s="189"/>
      <c r="CE74" s="189"/>
      <c r="CF74" s="189"/>
      <c r="CG74" s="189"/>
      <c r="CH74" s="273" t="s">
        <v>52</v>
      </c>
      <c r="CI74" s="274"/>
      <c r="CJ74" s="274"/>
      <c r="CK74" s="274"/>
      <c r="CL74" s="274"/>
      <c r="CM74" s="274"/>
      <c r="CN74" s="275"/>
    </row>
    <row r="75" spans="1:92" ht="13.5" customHeight="1" x14ac:dyDescent="0.2">
      <c r="A75" s="289" t="s">
        <v>284</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c r="AM75" s="290"/>
      <c r="AN75" s="176" t="s">
        <v>273</v>
      </c>
      <c r="AO75" s="177"/>
      <c r="AP75" s="177"/>
      <c r="AQ75" s="177"/>
      <c r="AR75" s="177" t="s">
        <v>84</v>
      </c>
      <c r="AS75" s="177"/>
      <c r="AT75" s="177"/>
      <c r="AU75" s="177"/>
      <c r="AV75" s="177"/>
      <c r="AW75" s="177"/>
      <c r="AX75" s="177" t="s">
        <v>281</v>
      </c>
      <c r="AY75" s="177"/>
      <c r="AZ75" s="177"/>
      <c r="BA75" s="177"/>
      <c r="BB75" s="177"/>
      <c r="BC75" s="177"/>
      <c r="BD75" s="188">
        <f>'прил_3_ЦЕЛЕВЫЕ 2020'!AZ30</f>
        <v>2748265.6</v>
      </c>
      <c r="BE75" s="188"/>
      <c r="BF75" s="188"/>
      <c r="BG75" s="188"/>
      <c r="BH75" s="188"/>
      <c r="BI75" s="188"/>
      <c r="BJ75" s="188"/>
      <c r="BK75" s="188"/>
      <c r="BL75" s="188"/>
      <c r="BM75" s="188"/>
      <c r="BN75" s="189">
        <v>2748265.6</v>
      </c>
      <c r="BO75" s="189"/>
      <c r="BP75" s="189"/>
      <c r="BQ75" s="189"/>
      <c r="BR75" s="189"/>
      <c r="BS75" s="189"/>
      <c r="BT75" s="189"/>
      <c r="BU75" s="189"/>
      <c r="BV75" s="189"/>
      <c r="BW75" s="189"/>
      <c r="BX75" s="189">
        <v>2748265.6</v>
      </c>
      <c r="BY75" s="189"/>
      <c r="BZ75" s="189"/>
      <c r="CA75" s="189"/>
      <c r="CB75" s="189"/>
      <c r="CC75" s="189"/>
      <c r="CD75" s="189"/>
      <c r="CE75" s="189"/>
      <c r="CF75" s="189"/>
      <c r="CG75" s="189"/>
      <c r="CH75" s="273" t="s">
        <v>52</v>
      </c>
      <c r="CI75" s="274"/>
      <c r="CJ75" s="274"/>
      <c r="CK75" s="274"/>
      <c r="CL75" s="274"/>
      <c r="CM75" s="274"/>
      <c r="CN75" s="275"/>
    </row>
    <row r="76" spans="1:92" ht="13.5" customHeight="1" x14ac:dyDescent="0.2">
      <c r="A76" s="289" t="s">
        <v>266</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c r="AF76" s="290"/>
      <c r="AG76" s="290"/>
      <c r="AH76" s="290"/>
      <c r="AI76" s="290"/>
      <c r="AJ76" s="290"/>
      <c r="AK76" s="290"/>
      <c r="AL76" s="290"/>
      <c r="AM76" s="290"/>
      <c r="AN76" s="176" t="s">
        <v>274</v>
      </c>
      <c r="AO76" s="177"/>
      <c r="AP76" s="177"/>
      <c r="AQ76" s="177"/>
      <c r="AR76" s="177" t="s">
        <v>84</v>
      </c>
      <c r="AS76" s="177"/>
      <c r="AT76" s="177"/>
      <c r="AU76" s="177"/>
      <c r="AV76" s="177"/>
      <c r="AW76" s="177"/>
      <c r="AX76" s="177" t="s">
        <v>269</v>
      </c>
      <c r="AY76" s="177"/>
      <c r="AZ76" s="177"/>
      <c r="BA76" s="177"/>
      <c r="BB76" s="177"/>
      <c r="BC76" s="177"/>
      <c r="BD76" s="188"/>
      <c r="BE76" s="188"/>
      <c r="BF76" s="188"/>
      <c r="BG76" s="188"/>
      <c r="BH76" s="188"/>
      <c r="BI76" s="188"/>
      <c r="BJ76" s="188"/>
      <c r="BK76" s="188"/>
      <c r="BL76" s="188"/>
      <c r="BM76" s="188"/>
      <c r="BN76" s="189"/>
      <c r="BO76" s="189"/>
      <c r="BP76" s="189"/>
      <c r="BQ76" s="189"/>
      <c r="BR76" s="189"/>
      <c r="BS76" s="189"/>
      <c r="BT76" s="189"/>
      <c r="BU76" s="189"/>
      <c r="BV76" s="189"/>
      <c r="BW76" s="189"/>
      <c r="BX76" s="189"/>
      <c r="BY76" s="189"/>
      <c r="BZ76" s="189"/>
      <c r="CA76" s="189"/>
      <c r="CB76" s="189"/>
      <c r="CC76" s="189"/>
      <c r="CD76" s="189"/>
      <c r="CE76" s="189"/>
      <c r="CF76" s="189"/>
      <c r="CG76" s="189"/>
      <c r="CH76" s="273" t="s">
        <v>52</v>
      </c>
      <c r="CI76" s="274"/>
      <c r="CJ76" s="274"/>
      <c r="CK76" s="274"/>
      <c r="CL76" s="274"/>
      <c r="CM76" s="274"/>
      <c r="CN76" s="275"/>
    </row>
    <row r="77" spans="1:92" ht="13.5" customHeight="1" x14ac:dyDescent="0.2">
      <c r="A77" s="289" t="s">
        <v>285</v>
      </c>
      <c r="B77" s="290"/>
      <c r="C77" s="290"/>
      <c r="D77" s="290"/>
      <c r="E77" s="290"/>
      <c r="F77" s="290"/>
      <c r="G77" s="290"/>
      <c r="H77" s="290"/>
      <c r="I77" s="290"/>
      <c r="J77" s="290"/>
      <c r="K77" s="290"/>
      <c r="L77" s="290"/>
      <c r="M77" s="290"/>
      <c r="N77" s="290"/>
      <c r="O77" s="290"/>
      <c r="P77" s="290"/>
      <c r="Q77" s="290"/>
      <c r="R77" s="290"/>
      <c r="S77" s="290"/>
      <c r="T77" s="290"/>
      <c r="U77" s="290"/>
      <c r="V77" s="290"/>
      <c r="W77" s="290"/>
      <c r="X77" s="290"/>
      <c r="Y77" s="290"/>
      <c r="Z77" s="290"/>
      <c r="AA77" s="290"/>
      <c r="AB77" s="290"/>
      <c r="AC77" s="290"/>
      <c r="AD77" s="290"/>
      <c r="AE77" s="290"/>
      <c r="AF77" s="290"/>
      <c r="AG77" s="290"/>
      <c r="AH77" s="290"/>
      <c r="AI77" s="290"/>
      <c r="AJ77" s="290"/>
      <c r="AK77" s="290"/>
      <c r="AL77" s="290"/>
      <c r="AM77" s="290"/>
      <c r="AN77" s="176" t="s">
        <v>275</v>
      </c>
      <c r="AO77" s="177"/>
      <c r="AP77" s="177"/>
      <c r="AQ77" s="177"/>
      <c r="AR77" s="177" t="s">
        <v>84</v>
      </c>
      <c r="AS77" s="177"/>
      <c r="AT77" s="177"/>
      <c r="AU77" s="177"/>
      <c r="AV77" s="177"/>
      <c r="AW77" s="177"/>
      <c r="AX77" s="177" t="s">
        <v>282</v>
      </c>
      <c r="AY77" s="177"/>
      <c r="AZ77" s="177"/>
      <c r="BA77" s="177"/>
      <c r="BB77" s="177"/>
      <c r="BC77" s="177"/>
      <c r="BD77" s="188"/>
      <c r="BE77" s="188"/>
      <c r="BF77" s="188"/>
      <c r="BG77" s="188"/>
      <c r="BH77" s="188"/>
      <c r="BI77" s="188"/>
      <c r="BJ77" s="188"/>
      <c r="BK77" s="188"/>
      <c r="BL77" s="188"/>
      <c r="BM77" s="188"/>
      <c r="BN77" s="189"/>
      <c r="BO77" s="189"/>
      <c r="BP77" s="189"/>
      <c r="BQ77" s="189"/>
      <c r="BR77" s="189"/>
      <c r="BS77" s="189"/>
      <c r="BT77" s="189"/>
      <c r="BU77" s="189"/>
      <c r="BV77" s="189"/>
      <c r="BW77" s="189"/>
      <c r="BX77" s="189"/>
      <c r="BY77" s="189"/>
      <c r="BZ77" s="189"/>
      <c r="CA77" s="189"/>
      <c r="CB77" s="189"/>
      <c r="CC77" s="189"/>
      <c r="CD77" s="189"/>
      <c r="CE77" s="189"/>
      <c r="CF77" s="189"/>
      <c r="CG77" s="189"/>
      <c r="CH77" s="273" t="s">
        <v>52</v>
      </c>
      <c r="CI77" s="274"/>
      <c r="CJ77" s="274"/>
      <c r="CK77" s="274"/>
      <c r="CL77" s="274"/>
      <c r="CM77" s="274"/>
      <c r="CN77" s="275"/>
    </row>
    <row r="78" spans="1:92" ht="39.75" customHeight="1" x14ac:dyDescent="0.2">
      <c r="A78" s="227" t="s">
        <v>244</v>
      </c>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9"/>
      <c r="AN78" s="200" t="s">
        <v>82</v>
      </c>
      <c r="AO78" s="201"/>
      <c r="AP78" s="201"/>
      <c r="AQ78" s="202"/>
      <c r="AR78" s="205" t="s">
        <v>85</v>
      </c>
      <c r="AS78" s="201"/>
      <c r="AT78" s="201"/>
      <c r="AU78" s="201"/>
      <c r="AV78" s="201"/>
      <c r="AW78" s="202"/>
      <c r="AX78" s="205" t="s">
        <v>52</v>
      </c>
      <c r="AY78" s="201"/>
      <c r="AZ78" s="201"/>
      <c r="BA78" s="201"/>
      <c r="BB78" s="201"/>
      <c r="BC78" s="202"/>
      <c r="BD78" s="207">
        <f>SUM(BD79:BM83)</f>
        <v>13493004.4</v>
      </c>
      <c r="BE78" s="208"/>
      <c r="BF78" s="208"/>
      <c r="BG78" s="208"/>
      <c r="BH78" s="208"/>
      <c r="BI78" s="208"/>
      <c r="BJ78" s="208"/>
      <c r="BK78" s="208"/>
      <c r="BL78" s="208"/>
      <c r="BM78" s="209"/>
      <c r="BN78" s="207">
        <f t="shared" ref="BN78" si="19">SUM(BN79:BW83)</f>
        <v>13493004.4</v>
      </c>
      <c r="BO78" s="208"/>
      <c r="BP78" s="208"/>
      <c r="BQ78" s="208"/>
      <c r="BR78" s="208"/>
      <c r="BS78" s="208"/>
      <c r="BT78" s="208"/>
      <c r="BU78" s="208"/>
      <c r="BV78" s="208"/>
      <c r="BW78" s="209"/>
      <c r="BX78" s="207">
        <f t="shared" ref="BX78" si="20">SUM(BX79:CG83)</f>
        <v>13493004.4</v>
      </c>
      <c r="BY78" s="208"/>
      <c r="BZ78" s="208"/>
      <c r="CA78" s="208"/>
      <c r="CB78" s="208"/>
      <c r="CC78" s="208"/>
      <c r="CD78" s="208"/>
      <c r="CE78" s="208"/>
      <c r="CF78" s="208"/>
      <c r="CG78" s="209"/>
      <c r="CH78" s="256" t="s">
        <v>52</v>
      </c>
      <c r="CI78" s="257"/>
      <c r="CJ78" s="257"/>
      <c r="CK78" s="257"/>
      <c r="CL78" s="257"/>
      <c r="CM78" s="257"/>
      <c r="CN78" s="258"/>
    </row>
    <row r="79" spans="1:92" ht="13.5" customHeight="1" x14ac:dyDescent="0.2">
      <c r="A79" s="262" t="s">
        <v>45</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9"/>
      <c r="AN79" s="200" t="s">
        <v>286</v>
      </c>
      <c r="AO79" s="201"/>
      <c r="AP79" s="201"/>
      <c r="AQ79" s="202"/>
      <c r="AR79" s="205" t="s">
        <v>85</v>
      </c>
      <c r="AS79" s="201"/>
      <c r="AT79" s="201"/>
      <c r="AU79" s="201"/>
      <c r="AV79" s="201"/>
      <c r="AW79" s="202"/>
      <c r="AX79" s="205" t="s">
        <v>280</v>
      </c>
      <c r="AY79" s="201"/>
      <c r="AZ79" s="201"/>
      <c r="BA79" s="201"/>
      <c r="BB79" s="201"/>
      <c r="BC79" s="202"/>
      <c r="BD79" s="207"/>
      <c r="BE79" s="208"/>
      <c r="BF79" s="208"/>
      <c r="BG79" s="208"/>
      <c r="BH79" s="208"/>
      <c r="BI79" s="208"/>
      <c r="BJ79" s="208"/>
      <c r="BK79" s="208"/>
      <c r="BL79" s="208"/>
      <c r="BM79" s="209"/>
      <c r="BN79" s="215"/>
      <c r="BO79" s="216"/>
      <c r="BP79" s="216"/>
      <c r="BQ79" s="216"/>
      <c r="BR79" s="216"/>
      <c r="BS79" s="216"/>
      <c r="BT79" s="216"/>
      <c r="BU79" s="216"/>
      <c r="BV79" s="216"/>
      <c r="BW79" s="217"/>
      <c r="BX79" s="215"/>
      <c r="BY79" s="216"/>
      <c r="BZ79" s="216"/>
      <c r="CA79" s="216"/>
      <c r="CB79" s="216"/>
      <c r="CC79" s="216"/>
      <c r="CD79" s="216"/>
      <c r="CE79" s="216"/>
      <c r="CF79" s="216"/>
      <c r="CG79" s="217"/>
      <c r="CH79" s="256" t="s">
        <v>52</v>
      </c>
      <c r="CI79" s="257"/>
      <c r="CJ79" s="257"/>
      <c r="CK79" s="257"/>
      <c r="CL79" s="257"/>
      <c r="CM79" s="257"/>
      <c r="CN79" s="258"/>
    </row>
    <row r="80" spans="1:92" ht="13.5" customHeight="1" x14ac:dyDescent="0.2">
      <c r="A80" s="270" t="s">
        <v>283</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1"/>
      <c r="AI80" s="271"/>
      <c r="AJ80" s="271"/>
      <c r="AK80" s="271"/>
      <c r="AL80" s="271"/>
      <c r="AM80" s="272"/>
      <c r="AN80" s="203"/>
      <c r="AO80" s="149"/>
      <c r="AP80" s="149"/>
      <c r="AQ80" s="204"/>
      <c r="AR80" s="206"/>
      <c r="AS80" s="149"/>
      <c r="AT80" s="149"/>
      <c r="AU80" s="149"/>
      <c r="AV80" s="149"/>
      <c r="AW80" s="204"/>
      <c r="AX80" s="206"/>
      <c r="AY80" s="149"/>
      <c r="AZ80" s="149"/>
      <c r="BA80" s="149"/>
      <c r="BB80" s="149"/>
      <c r="BC80" s="204"/>
      <c r="BD80" s="210"/>
      <c r="BE80" s="211"/>
      <c r="BF80" s="211"/>
      <c r="BG80" s="211"/>
      <c r="BH80" s="211"/>
      <c r="BI80" s="211"/>
      <c r="BJ80" s="211"/>
      <c r="BK80" s="211"/>
      <c r="BL80" s="211"/>
      <c r="BM80" s="212"/>
      <c r="BN80" s="218"/>
      <c r="BO80" s="219"/>
      <c r="BP80" s="219"/>
      <c r="BQ80" s="219"/>
      <c r="BR80" s="219"/>
      <c r="BS80" s="219"/>
      <c r="BT80" s="219"/>
      <c r="BU80" s="219"/>
      <c r="BV80" s="219"/>
      <c r="BW80" s="220"/>
      <c r="BX80" s="218"/>
      <c r="BY80" s="219"/>
      <c r="BZ80" s="219"/>
      <c r="CA80" s="219"/>
      <c r="CB80" s="219"/>
      <c r="CC80" s="219"/>
      <c r="CD80" s="219"/>
      <c r="CE80" s="219"/>
      <c r="CF80" s="219"/>
      <c r="CG80" s="220"/>
      <c r="CH80" s="266"/>
      <c r="CI80" s="267"/>
      <c r="CJ80" s="267"/>
      <c r="CK80" s="267"/>
      <c r="CL80" s="267"/>
      <c r="CM80" s="267"/>
      <c r="CN80" s="268"/>
    </row>
    <row r="81" spans="1:92" ht="13.5" customHeight="1" x14ac:dyDescent="0.2">
      <c r="A81" s="289" t="s">
        <v>284</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176" t="s">
        <v>287</v>
      </c>
      <c r="AO81" s="177"/>
      <c r="AP81" s="177"/>
      <c r="AQ81" s="177"/>
      <c r="AR81" s="177" t="s">
        <v>85</v>
      </c>
      <c r="AS81" s="177"/>
      <c r="AT81" s="177"/>
      <c r="AU81" s="177"/>
      <c r="AV81" s="177"/>
      <c r="AW81" s="177"/>
      <c r="AX81" s="177" t="s">
        <v>281</v>
      </c>
      <c r="AY81" s="177"/>
      <c r="AZ81" s="177"/>
      <c r="BA81" s="177"/>
      <c r="BB81" s="177"/>
      <c r="BC81" s="177"/>
      <c r="BD81" s="188">
        <f>'прил_3_ЦЕЛЕВЫЕ 2020'!AZ36</f>
        <v>13493004.4</v>
      </c>
      <c r="BE81" s="188"/>
      <c r="BF81" s="188"/>
      <c r="BG81" s="188"/>
      <c r="BH81" s="188"/>
      <c r="BI81" s="188"/>
      <c r="BJ81" s="188"/>
      <c r="BK81" s="188"/>
      <c r="BL81" s="188"/>
      <c r="BM81" s="188"/>
      <c r="BN81" s="189">
        <v>13493004.4</v>
      </c>
      <c r="BO81" s="189"/>
      <c r="BP81" s="189"/>
      <c r="BQ81" s="189"/>
      <c r="BR81" s="189"/>
      <c r="BS81" s="189"/>
      <c r="BT81" s="189"/>
      <c r="BU81" s="189"/>
      <c r="BV81" s="189"/>
      <c r="BW81" s="189"/>
      <c r="BX81" s="189">
        <v>13493004.4</v>
      </c>
      <c r="BY81" s="189"/>
      <c r="BZ81" s="189"/>
      <c r="CA81" s="189"/>
      <c r="CB81" s="189"/>
      <c r="CC81" s="189"/>
      <c r="CD81" s="189"/>
      <c r="CE81" s="189"/>
      <c r="CF81" s="189"/>
      <c r="CG81" s="189"/>
      <c r="CH81" s="273" t="s">
        <v>52</v>
      </c>
      <c r="CI81" s="274"/>
      <c r="CJ81" s="274"/>
      <c r="CK81" s="274"/>
      <c r="CL81" s="274"/>
      <c r="CM81" s="274"/>
      <c r="CN81" s="275"/>
    </row>
    <row r="82" spans="1:92" ht="13.5" customHeight="1" x14ac:dyDescent="0.2">
      <c r="A82" s="289" t="s">
        <v>266</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176" t="s">
        <v>288</v>
      </c>
      <c r="AO82" s="177"/>
      <c r="AP82" s="177"/>
      <c r="AQ82" s="177"/>
      <c r="AR82" s="177" t="s">
        <v>85</v>
      </c>
      <c r="AS82" s="177"/>
      <c r="AT82" s="177"/>
      <c r="AU82" s="177"/>
      <c r="AV82" s="177"/>
      <c r="AW82" s="177"/>
      <c r="AX82" s="177" t="s">
        <v>269</v>
      </c>
      <c r="AY82" s="177"/>
      <c r="AZ82" s="177"/>
      <c r="BA82" s="177"/>
      <c r="BB82" s="177"/>
      <c r="BC82" s="177"/>
      <c r="BD82" s="188"/>
      <c r="BE82" s="188"/>
      <c r="BF82" s="188"/>
      <c r="BG82" s="188"/>
      <c r="BH82" s="188"/>
      <c r="BI82" s="188"/>
      <c r="BJ82" s="188"/>
      <c r="BK82" s="188"/>
      <c r="BL82" s="188"/>
      <c r="BM82" s="188"/>
      <c r="BN82" s="189"/>
      <c r="BO82" s="189"/>
      <c r="BP82" s="189"/>
      <c r="BQ82" s="189"/>
      <c r="BR82" s="189"/>
      <c r="BS82" s="189"/>
      <c r="BT82" s="189"/>
      <c r="BU82" s="189"/>
      <c r="BV82" s="189"/>
      <c r="BW82" s="189"/>
      <c r="BX82" s="189"/>
      <c r="BY82" s="189"/>
      <c r="BZ82" s="189"/>
      <c r="CA82" s="189"/>
      <c r="CB82" s="189"/>
      <c r="CC82" s="189"/>
      <c r="CD82" s="189"/>
      <c r="CE82" s="189"/>
      <c r="CF82" s="189"/>
      <c r="CG82" s="189"/>
      <c r="CH82" s="273" t="s">
        <v>52</v>
      </c>
      <c r="CI82" s="274"/>
      <c r="CJ82" s="274"/>
      <c r="CK82" s="274"/>
      <c r="CL82" s="274"/>
      <c r="CM82" s="274"/>
      <c r="CN82" s="275"/>
    </row>
    <row r="83" spans="1:92" ht="13.5" customHeight="1" x14ac:dyDescent="0.2">
      <c r="A83" s="289" t="s">
        <v>291</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176" t="s">
        <v>289</v>
      </c>
      <c r="AO83" s="177"/>
      <c r="AP83" s="177"/>
      <c r="AQ83" s="177"/>
      <c r="AR83" s="177" t="s">
        <v>85</v>
      </c>
      <c r="AS83" s="177"/>
      <c r="AT83" s="177"/>
      <c r="AU83" s="177"/>
      <c r="AV83" s="177"/>
      <c r="AW83" s="177"/>
      <c r="AX83" s="177" t="s">
        <v>290</v>
      </c>
      <c r="AY83" s="177"/>
      <c r="AZ83" s="177"/>
      <c r="BA83" s="177"/>
      <c r="BB83" s="177"/>
      <c r="BC83" s="177"/>
      <c r="BD83" s="188"/>
      <c r="BE83" s="188"/>
      <c r="BF83" s="188"/>
      <c r="BG83" s="188"/>
      <c r="BH83" s="188"/>
      <c r="BI83" s="188"/>
      <c r="BJ83" s="188"/>
      <c r="BK83" s="188"/>
      <c r="BL83" s="188"/>
      <c r="BM83" s="188"/>
      <c r="BN83" s="189"/>
      <c r="BO83" s="189"/>
      <c r="BP83" s="189"/>
      <c r="BQ83" s="189"/>
      <c r="BR83" s="189"/>
      <c r="BS83" s="189"/>
      <c r="BT83" s="189"/>
      <c r="BU83" s="189"/>
      <c r="BV83" s="189"/>
      <c r="BW83" s="189"/>
      <c r="BX83" s="189"/>
      <c r="BY83" s="189"/>
      <c r="BZ83" s="189"/>
      <c r="CA83" s="189"/>
      <c r="CB83" s="189"/>
      <c r="CC83" s="189"/>
      <c r="CD83" s="189"/>
      <c r="CE83" s="189"/>
      <c r="CF83" s="189"/>
      <c r="CG83" s="189"/>
      <c r="CH83" s="273" t="s">
        <v>52</v>
      </c>
      <c r="CI83" s="274"/>
      <c r="CJ83" s="274"/>
      <c r="CK83" s="274"/>
      <c r="CL83" s="274"/>
      <c r="CM83" s="274"/>
      <c r="CN83" s="275"/>
    </row>
    <row r="84" spans="1:92" ht="41.25" customHeight="1" x14ac:dyDescent="0.2">
      <c r="A84" s="213" t="s">
        <v>243</v>
      </c>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198"/>
      <c r="AN84" s="200" t="s">
        <v>83</v>
      </c>
      <c r="AO84" s="201"/>
      <c r="AP84" s="201"/>
      <c r="AQ84" s="202"/>
      <c r="AR84" s="205" t="s">
        <v>86</v>
      </c>
      <c r="AS84" s="201"/>
      <c r="AT84" s="201"/>
      <c r="AU84" s="201"/>
      <c r="AV84" s="201"/>
      <c r="AW84" s="202"/>
      <c r="AX84" s="205" t="s">
        <v>52</v>
      </c>
      <c r="AY84" s="201"/>
      <c r="AZ84" s="201"/>
      <c r="BA84" s="201"/>
      <c r="BB84" s="201"/>
      <c r="BC84" s="202"/>
      <c r="BD84" s="207">
        <f>SUM(BD85:BM87)</f>
        <v>8474200</v>
      </c>
      <c r="BE84" s="208"/>
      <c r="BF84" s="208"/>
      <c r="BG84" s="208"/>
      <c r="BH84" s="208"/>
      <c r="BI84" s="208"/>
      <c r="BJ84" s="208"/>
      <c r="BK84" s="208"/>
      <c r="BL84" s="208"/>
      <c r="BM84" s="209"/>
      <c r="BN84" s="207">
        <f t="shared" ref="BN84" si="21">SUM(BN85:BW87)</f>
        <v>8474200</v>
      </c>
      <c r="BO84" s="208"/>
      <c r="BP84" s="208"/>
      <c r="BQ84" s="208"/>
      <c r="BR84" s="208"/>
      <c r="BS84" s="208"/>
      <c r="BT84" s="208"/>
      <c r="BU84" s="208"/>
      <c r="BV84" s="208"/>
      <c r="BW84" s="209"/>
      <c r="BX84" s="207">
        <f t="shared" ref="BX84" si="22">SUM(BX85:CG87)</f>
        <v>8474200</v>
      </c>
      <c r="BY84" s="208"/>
      <c r="BZ84" s="208"/>
      <c r="CA84" s="208"/>
      <c r="CB84" s="208"/>
      <c r="CC84" s="208"/>
      <c r="CD84" s="208"/>
      <c r="CE84" s="208"/>
      <c r="CF84" s="208"/>
      <c r="CG84" s="209"/>
      <c r="CH84" s="256" t="s">
        <v>52</v>
      </c>
      <c r="CI84" s="257"/>
      <c r="CJ84" s="257"/>
      <c r="CK84" s="257"/>
      <c r="CL84" s="257"/>
      <c r="CM84" s="257"/>
      <c r="CN84" s="258"/>
    </row>
    <row r="85" spans="1:92" x14ac:dyDescent="0.2">
      <c r="A85" s="198" t="s">
        <v>45</v>
      </c>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200" t="s">
        <v>292</v>
      </c>
      <c r="AO85" s="201"/>
      <c r="AP85" s="201"/>
      <c r="AQ85" s="202"/>
      <c r="AR85" s="205" t="s">
        <v>86</v>
      </c>
      <c r="AS85" s="201"/>
      <c r="AT85" s="201"/>
      <c r="AU85" s="201"/>
      <c r="AV85" s="201"/>
      <c r="AW85" s="202"/>
      <c r="AX85" s="205" t="s">
        <v>293</v>
      </c>
      <c r="AY85" s="201"/>
      <c r="AZ85" s="201"/>
      <c r="BA85" s="201"/>
      <c r="BB85" s="201"/>
      <c r="BC85" s="202"/>
      <c r="BD85" s="207">
        <f>'прил_2_ГЗ 2020'!AZ47+'прил_4_внебюджет 2020'!AZ65</f>
        <v>8474200</v>
      </c>
      <c r="BE85" s="208"/>
      <c r="BF85" s="208"/>
      <c r="BG85" s="208"/>
      <c r="BH85" s="208"/>
      <c r="BI85" s="208"/>
      <c r="BJ85" s="208"/>
      <c r="BK85" s="208"/>
      <c r="BL85" s="208"/>
      <c r="BM85" s="209"/>
      <c r="BN85" s="215">
        <v>8474200</v>
      </c>
      <c r="BO85" s="216"/>
      <c r="BP85" s="216"/>
      <c r="BQ85" s="216"/>
      <c r="BR85" s="216"/>
      <c r="BS85" s="216"/>
      <c r="BT85" s="216"/>
      <c r="BU85" s="216"/>
      <c r="BV85" s="216"/>
      <c r="BW85" s="217"/>
      <c r="BX85" s="215">
        <v>8474200</v>
      </c>
      <c r="BY85" s="216"/>
      <c r="BZ85" s="216"/>
      <c r="CA85" s="216"/>
      <c r="CB85" s="216"/>
      <c r="CC85" s="216"/>
      <c r="CD85" s="216"/>
      <c r="CE85" s="216"/>
      <c r="CF85" s="216"/>
      <c r="CG85" s="217"/>
      <c r="CH85" s="256" t="s">
        <v>52</v>
      </c>
      <c r="CI85" s="257"/>
      <c r="CJ85" s="257"/>
      <c r="CK85" s="257"/>
      <c r="CL85" s="257"/>
      <c r="CM85" s="257"/>
      <c r="CN85" s="258"/>
    </row>
    <row r="86" spans="1:92" x14ac:dyDescent="0.2">
      <c r="A86" s="270" t="s">
        <v>294</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1"/>
      <c r="AI86" s="271"/>
      <c r="AJ86" s="271"/>
      <c r="AK86" s="271"/>
      <c r="AL86" s="271"/>
      <c r="AM86" s="272"/>
      <c r="AN86" s="203"/>
      <c r="AO86" s="149"/>
      <c r="AP86" s="149"/>
      <c r="AQ86" s="204"/>
      <c r="AR86" s="206"/>
      <c r="AS86" s="149"/>
      <c r="AT86" s="149"/>
      <c r="AU86" s="149"/>
      <c r="AV86" s="149"/>
      <c r="AW86" s="204"/>
      <c r="AX86" s="206"/>
      <c r="AY86" s="149"/>
      <c r="AZ86" s="149"/>
      <c r="BA86" s="149"/>
      <c r="BB86" s="149"/>
      <c r="BC86" s="204"/>
      <c r="BD86" s="210"/>
      <c r="BE86" s="211"/>
      <c r="BF86" s="211"/>
      <c r="BG86" s="211"/>
      <c r="BH86" s="211"/>
      <c r="BI86" s="211"/>
      <c r="BJ86" s="211"/>
      <c r="BK86" s="211"/>
      <c r="BL86" s="211"/>
      <c r="BM86" s="212"/>
      <c r="BN86" s="218"/>
      <c r="BO86" s="219"/>
      <c r="BP86" s="219"/>
      <c r="BQ86" s="219"/>
      <c r="BR86" s="219"/>
      <c r="BS86" s="219"/>
      <c r="BT86" s="219"/>
      <c r="BU86" s="219"/>
      <c r="BV86" s="219"/>
      <c r="BW86" s="220"/>
      <c r="BX86" s="218"/>
      <c r="BY86" s="219"/>
      <c r="BZ86" s="219"/>
      <c r="CA86" s="219"/>
      <c r="CB86" s="219"/>
      <c r="CC86" s="219"/>
      <c r="CD86" s="219"/>
      <c r="CE86" s="219"/>
      <c r="CF86" s="219"/>
      <c r="CG86" s="220"/>
      <c r="CH86" s="266"/>
      <c r="CI86" s="267"/>
      <c r="CJ86" s="267"/>
      <c r="CK86" s="267"/>
      <c r="CL86" s="267"/>
      <c r="CM86" s="267"/>
      <c r="CN86" s="268"/>
    </row>
    <row r="87" spans="1:92" ht="15" hidden="1" customHeight="1" x14ac:dyDescent="0.2">
      <c r="A87" s="227"/>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176"/>
      <c r="AO87" s="177"/>
      <c r="AP87" s="177"/>
      <c r="AQ87" s="177"/>
      <c r="AR87" s="177"/>
      <c r="AS87" s="177"/>
      <c r="AT87" s="177"/>
      <c r="AU87" s="177"/>
      <c r="AV87" s="177"/>
      <c r="AW87" s="177"/>
      <c r="AX87" s="177"/>
      <c r="AY87" s="177"/>
      <c r="AZ87" s="177"/>
      <c r="BA87" s="177"/>
      <c r="BB87" s="177"/>
      <c r="BC87" s="177"/>
      <c r="BD87" s="188"/>
      <c r="BE87" s="188"/>
      <c r="BF87" s="188"/>
      <c r="BG87" s="188"/>
      <c r="BH87" s="188"/>
      <c r="BI87" s="188"/>
      <c r="BJ87" s="188"/>
      <c r="BK87" s="188"/>
      <c r="BL87" s="188"/>
      <c r="BM87" s="188"/>
      <c r="BN87" s="189"/>
      <c r="BO87" s="189"/>
      <c r="BP87" s="189"/>
      <c r="BQ87" s="189"/>
      <c r="BR87" s="189"/>
      <c r="BS87" s="189"/>
      <c r="BT87" s="189"/>
      <c r="BU87" s="189"/>
      <c r="BV87" s="189"/>
      <c r="BW87" s="189"/>
      <c r="BX87" s="189"/>
      <c r="BY87" s="189"/>
      <c r="BZ87" s="189"/>
      <c r="CA87" s="189"/>
      <c r="CB87" s="189"/>
      <c r="CC87" s="189"/>
      <c r="CD87" s="189"/>
      <c r="CE87" s="189"/>
      <c r="CF87" s="189"/>
      <c r="CG87" s="189"/>
      <c r="CH87" s="276" t="s">
        <v>52</v>
      </c>
      <c r="CI87" s="276"/>
      <c r="CJ87" s="276"/>
      <c r="CK87" s="276"/>
      <c r="CL87" s="276"/>
      <c r="CM87" s="276"/>
      <c r="CN87" s="277"/>
    </row>
    <row r="88" spans="1:92" ht="13.5" customHeight="1" x14ac:dyDescent="0.2">
      <c r="A88" s="227" t="s">
        <v>89</v>
      </c>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176" t="s">
        <v>87</v>
      </c>
      <c r="AO88" s="177"/>
      <c r="AP88" s="177"/>
      <c r="AQ88" s="177"/>
      <c r="AR88" s="177" t="s">
        <v>88</v>
      </c>
      <c r="AS88" s="177"/>
      <c r="AT88" s="177"/>
      <c r="AU88" s="177"/>
      <c r="AV88" s="177"/>
      <c r="AW88" s="177"/>
      <c r="AX88" s="177" t="s">
        <v>52</v>
      </c>
      <c r="AY88" s="177"/>
      <c r="AZ88" s="177"/>
      <c r="BA88" s="177"/>
      <c r="BB88" s="177"/>
      <c r="BC88" s="177"/>
      <c r="BD88" s="188">
        <f>BD89+BD98+BD102+BD103</f>
        <v>5282500</v>
      </c>
      <c r="BE88" s="188"/>
      <c r="BF88" s="188"/>
      <c r="BG88" s="188"/>
      <c r="BH88" s="188"/>
      <c r="BI88" s="188"/>
      <c r="BJ88" s="188"/>
      <c r="BK88" s="188"/>
      <c r="BL88" s="188"/>
      <c r="BM88" s="188"/>
      <c r="BN88" s="188">
        <f t="shared" ref="BN88" si="23">BN89+BN98+BN102+BN103</f>
        <v>5282500</v>
      </c>
      <c r="BO88" s="188"/>
      <c r="BP88" s="188"/>
      <c r="BQ88" s="188"/>
      <c r="BR88" s="188"/>
      <c r="BS88" s="188"/>
      <c r="BT88" s="188"/>
      <c r="BU88" s="188"/>
      <c r="BV88" s="188"/>
      <c r="BW88" s="188"/>
      <c r="BX88" s="188">
        <f t="shared" ref="BX88" si="24">BX89+BX98+BX102+BX103</f>
        <v>5282500</v>
      </c>
      <c r="BY88" s="188"/>
      <c r="BZ88" s="188"/>
      <c r="CA88" s="188"/>
      <c r="CB88" s="188"/>
      <c r="CC88" s="188"/>
      <c r="CD88" s="188"/>
      <c r="CE88" s="188"/>
      <c r="CF88" s="188"/>
      <c r="CG88" s="188"/>
      <c r="CH88" s="276" t="s">
        <v>52</v>
      </c>
      <c r="CI88" s="276"/>
      <c r="CJ88" s="276"/>
      <c r="CK88" s="276"/>
      <c r="CL88" s="276"/>
      <c r="CM88" s="276"/>
      <c r="CN88" s="277"/>
    </row>
    <row r="89" spans="1:92" x14ac:dyDescent="0.2">
      <c r="A89" s="198" t="s">
        <v>45</v>
      </c>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200" t="s">
        <v>90</v>
      </c>
      <c r="AO89" s="201"/>
      <c r="AP89" s="201"/>
      <c r="AQ89" s="202"/>
      <c r="AR89" s="205" t="s">
        <v>91</v>
      </c>
      <c r="AS89" s="201"/>
      <c r="AT89" s="201"/>
      <c r="AU89" s="201"/>
      <c r="AV89" s="201"/>
      <c r="AW89" s="202"/>
      <c r="AX89" s="205" t="s">
        <v>52</v>
      </c>
      <c r="AY89" s="201"/>
      <c r="AZ89" s="201"/>
      <c r="BA89" s="201"/>
      <c r="BB89" s="201"/>
      <c r="BC89" s="202"/>
      <c r="BD89" s="207">
        <f>BD91+BD95</f>
        <v>0</v>
      </c>
      <c r="BE89" s="208"/>
      <c r="BF89" s="208"/>
      <c r="BG89" s="208"/>
      <c r="BH89" s="208"/>
      <c r="BI89" s="208"/>
      <c r="BJ89" s="208"/>
      <c r="BK89" s="208"/>
      <c r="BL89" s="208"/>
      <c r="BM89" s="209"/>
      <c r="BN89" s="207">
        <f t="shared" ref="BN89" si="25">BN91+BN95</f>
        <v>0</v>
      </c>
      <c r="BO89" s="208"/>
      <c r="BP89" s="208"/>
      <c r="BQ89" s="208"/>
      <c r="BR89" s="208"/>
      <c r="BS89" s="208"/>
      <c r="BT89" s="208"/>
      <c r="BU89" s="208"/>
      <c r="BV89" s="208"/>
      <c r="BW89" s="209"/>
      <c r="BX89" s="207">
        <f t="shared" ref="BX89" si="26">BX91+BX95</f>
        <v>0</v>
      </c>
      <c r="BY89" s="208"/>
      <c r="BZ89" s="208"/>
      <c r="CA89" s="208"/>
      <c r="CB89" s="208"/>
      <c r="CC89" s="208"/>
      <c r="CD89" s="208"/>
      <c r="CE89" s="208"/>
      <c r="CF89" s="208"/>
      <c r="CG89" s="209"/>
      <c r="CH89" s="256" t="s">
        <v>52</v>
      </c>
      <c r="CI89" s="257"/>
      <c r="CJ89" s="257"/>
      <c r="CK89" s="257"/>
      <c r="CL89" s="257"/>
      <c r="CM89" s="257"/>
      <c r="CN89" s="258"/>
    </row>
    <row r="90" spans="1:92" ht="27" customHeight="1" x14ac:dyDescent="0.2">
      <c r="A90" s="195" t="s">
        <v>239</v>
      </c>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203"/>
      <c r="AO90" s="149"/>
      <c r="AP90" s="149"/>
      <c r="AQ90" s="204"/>
      <c r="AR90" s="206"/>
      <c r="AS90" s="149"/>
      <c r="AT90" s="149"/>
      <c r="AU90" s="149"/>
      <c r="AV90" s="149"/>
      <c r="AW90" s="204"/>
      <c r="AX90" s="206"/>
      <c r="AY90" s="149"/>
      <c r="AZ90" s="149"/>
      <c r="BA90" s="149"/>
      <c r="BB90" s="149"/>
      <c r="BC90" s="204"/>
      <c r="BD90" s="210"/>
      <c r="BE90" s="211"/>
      <c r="BF90" s="211"/>
      <c r="BG90" s="211"/>
      <c r="BH90" s="211"/>
      <c r="BI90" s="211"/>
      <c r="BJ90" s="211"/>
      <c r="BK90" s="211"/>
      <c r="BL90" s="211"/>
      <c r="BM90" s="212"/>
      <c r="BN90" s="210"/>
      <c r="BO90" s="211"/>
      <c r="BP90" s="211"/>
      <c r="BQ90" s="211"/>
      <c r="BR90" s="211"/>
      <c r="BS90" s="211"/>
      <c r="BT90" s="211"/>
      <c r="BU90" s="211"/>
      <c r="BV90" s="211"/>
      <c r="BW90" s="212"/>
      <c r="BX90" s="210"/>
      <c r="BY90" s="211"/>
      <c r="BZ90" s="211"/>
      <c r="CA90" s="211"/>
      <c r="CB90" s="211"/>
      <c r="CC90" s="211"/>
      <c r="CD90" s="211"/>
      <c r="CE90" s="211"/>
      <c r="CF90" s="211"/>
      <c r="CG90" s="212"/>
      <c r="CH90" s="266"/>
      <c r="CI90" s="267"/>
      <c r="CJ90" s="267"/>
      <c r="CK90" s="267"/>
      <c r="CL90" s="267"/>
      <c r="CM90" s="267"/>
      <c r="CN90" s="268"/>
    </row>
    <row r="91" spans="1:92" x14ac:dyDescent="0.2">
      <c r="A91" s="198" t="s">
        <v>72</v>
      </c>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200" t="s">
        <v>93</v>
      </c>
      <c r="AO91" s="201"/>
      <c r="AP91" s="201"/>
      <c r="AQ91" s="202"/>
      <c r="AR91" s="205" t="s">
        <v>92</v>
      </c>
      <c r="AS91" s="201"/>
      <c r="AT91" s="201"/>
      <c r="AU91" s="201"/>
      <c r="AV91" s="201"/>
      <c r="AW91" s="202"/>
      <c r="AX91" s="205" t="s">
        <v>52</v>
      </c>
      <c r="AY91" s="201"/>
      <c r="AZ91" s="201"/>
      <c r="BA91" s="201"/>
      <c r="BB91" s="201"/>
      <c r="BC91" s="202"/>
      <c r="BD91" s="207">
        <f>BD93</f>
        <v>0</v>
      </c>
      <c r="BE91" s="208"/>
      <c r="BF91" s="208"/>
      <c r="BG91" s="208"/>
      <c r="BH91" s="208"/>
      <c r="BI91" s="208"/>
      <c r="BJ91" s="208"/>
      <c r="BK91" s="208"/>
      <c r="BL91" s="208"/>
      <c r="BM91" s="209"/>
      <c r="BN91" s="207">
        <f t="shared" ref="BN91" si="27">BN93</f>
        <v>0</v>
      </c>
      <c r="BO91" s="208"/>
      <c r="BP91" s="208"/>
      <c r="BQ91" s="208"/>
      <c r="BR91" s="208"/>
      <c r="BS91" s="208"/>
      <c r="BT91" s="208"/>
      <c r="BU91" s="208"/>
      <c r="BV91" s="208"/>
      <c r="BW91" s="209"/>
      <c r="BX91" s="207">
        <f t="shared" ref="BX91" si="28">BX93</f>
        <v>0</v>
      </c>
      <c r="BY91" s="208"/>
      <c r="BZ91" s="208"/>
      <c r="CA91" s="208"/>
      <c r="CB91" s="208"/>
      <c r="CC91" s="208"/>
      <c r="CD91" s="208"/>
      <c r="CE91" s="208"/>
      <c r="CF91" s="208"/>
      <c r="CG91" s="209"/>
      <c r="CH91" s="256" t="s">
        <v>52</v>
      </c>
      <c r="CI91" s="257"/>
      <c r="CJ91" s="257"/>
      <c r="CK91" s="257"/>
      <c r="CL91" s="257"/>
      <c r="CM91" s="257"/>
      <c r="CN91" s="258"/>
    </row>
    <row r="92" spans="1:92" ht="27.75" customHeight="1" x14ac:dyDescent="0.2">
      <c r="A92" s="195" t="s">
        <v>245</v>
      </c>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203"/>
      <c r="AO92" s="149"/>
      <c r="AP92" s="149"/>
      <c r="AQ92" s="204"/>
      <c r="AR92" s="206"/>
      <c r="AS92" s="149"/>
      <c r="AT92" s="149"/>
      <c r="AU92" s="149"/>
      <c r="AV92" s="149"/>
      <c r="AW92" s="204"/>
      <c r="AX92" s="206"/>
      <c r="AY92" s="149"/>
      <c r="AZ92" s="149"/>
      <c r="BA92" s="149"/>
      <c r="BB92" s="149"/>
      <c r="BC92" s="204"/>
      <c r="BD92" s="210"/>
      <c r="BE92" s="211"/>
      <c r="BF92" s="211"/>
      <c r="BG92" s="211"/>
      <c r="BH92" s="211"/>
      <c r="BI92" s="211"/>
      <c r="BJ92" s="211"/>
      <c r="BK92" s="211"/>
      <c r="BL92" s="211"/>
      <c r="BM92" s="212"/>
      <c r="BN92" s="210"/>
      <c r="BO92" s="211"/>
      <c r="BP92" s="211"/>
      <c r="BQ92" s="211"/>
      <c r="BR92" s="211"/>
      <c r="BS92" s="211"/>
      <c r="BT92" s="211"/>
      <c r="BU92" s="211"/>
      <c r="BV92" s="211"/>
      <c r="BW92" s="212"/>
      <c r="BX92" s="210"/>
      <c r="BY92" s="211"/>
      <c r="BZ92" s="211"/>
      <c r="CA92" s="211"/>
      <c r="CB92" s="211"/>
      <c r="CC92" s="211"/>
      <c r="CD92" s="211"/>
      <c r="CE92" s="211"/>
      <c r="CF92" s="211"/>
      <c r="CG92" s="212"/>
      <c r="CH92" s="266"/>
      <c r="CI92" s="267"/>
      <c r="CJ92" s="267"/>
      <c r="CK92" s="267"/>
      <c r="CL92" s="267"/>
      <c r="CM92" s="267"/>
      <c r="CN92" s="268"/>
    </row>
    <row r="93" spans="1:92" ht="13.5" customHeight="1" x14ac:dyDescent="0.2">
      <c r="A93" s="198" t="s">
        <v>45</v>
      </c>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200" t="s">
        <v>295</v>
      </c>
      <c r="AO93" s="201"/>
      <c r="AP93" s="201"/>
      <c r="AQ93" s="202"/>
      <c r="AR93" s="205" t="s">
        <v>92</v>
      </c>
      <c r="AS93" s="201"/>
      <c r="AT93" s="201"/>
      <c r="AU93" s="201"/>
      <c r="AV93" s="201"/>
      <c r="AW93" s="202"/>
      <c r="AX93" s="205" t="s">
        <v>296</v>
      </c>
      <c r="AY93" s="201"/>
      <c r="AZ93" s="201"/>
      <c r="BA93" s="201"/>
      <c r="BB93" s="201"/>
      <c r="BC93" s="202"/>
      <c r="BD93" s="207"/>
      <c r="BE93" s="208"/>
      <c r="BF93" s="208"/>
      <c r="BG93" s="208"/>
      <c r="BH93" s="208"/>
      <c r="BI93" s="208"/>
      <c r="BJ93" s="208"/>
      <c r="BK93" s="208"/>
      <c r="BL93" s="208"/>
      <c r="BM93" s="209"/>
      <c r="BN93" s="215"/>
      <c r="BO93" s="216"/>
      <c r="BP93" s="216"/>
      <c r="BQ93" s="216"/>
      <c r="BR93" s="216"/>
      <c r="BS93" s="216"/>
      <c r="BT93" s="216"/>
      <c r="BU93" s="216"/>
      <c r="BV93" s="216"/>
      <c r="BW93" s="217"/>
      <c r="BX93" s="215"/>
      <c r="BY93" s="216"/>
      <c r="BZ93" s="216"/>
      <c r="CA93" s="216"/>
      <c r="CB93" s="216"/>
      <c r="CC93" s="216"/>
      <c r="CD93" s="216"/>
      <c r="CE93" s="216"/>
      <c r="CF93" s="216"/>
      <c r="CG93" s="217"/>
      <c r="CH93" s="256" t="s">
        <v>52</v>
      </c>
      <c r="CI93" s="257"/>
      <c r="CJ93" s="257"/>
      <c r="CK93" s="257"/>
      <c r="CL93" s="257"/>
      <c r="CM93" s="257"/>
      <c r="CN93" s="258"/>
    </row>
    <row r="94" spans="1:92" ht="27" customHeight="1" x14ac:dyDescent="0.2">
      <c r="A94" s="270" t="s">
        <v>297</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1"/>
      <c r="AJ94" s="271"/>
      <c r="AK94" s="271"/>
      <c r="AL94" s="271"/>
      <c r="AM94" s="272"/>
      <c r="AN94" s="203"/>
      <c r="AO94" s="149"/>
      <c r="AP94" s="149"/>
      <c r="AQ94" s="204"/>
      <c r="AR94" s="206"/>
      <c r="AS94" s="149"/>
      <c r="AT94" s="149"/>
      <c r="AU94" s="149"/>
      <c r="AV94" s="149"/>
      <c r="AW94" s="204"/>
      <c r="AX94" s="206"/>
      <c r="AY94" s="149"/>
      <c r="AZ94" s="149"/>
      <c r="BA94" s="149"/>
      <c r="BB94" s="149"/>
      <c r="BC94" s="204"/>
      <c r="BD94" s="210"/>
      <c r="BE94" s="211"/>
      <c r="BF94" s="211"/>
      <c r="BG94" s="211"/>
      <c r="BH94" s="211"/>
      <c r="BI94" s="211"/>
      <c r="BJ94" s="211"/>
      <c r="BK94" s="211"/>
      <c r="BL94" s="211"/>
      <c r="BM94" s="212"/>
      <c r="BN94" s="218"/>
      <c r="BO94" s="219"/>
      <c r="BP94" s="219"/>
      <c r="BQ94" s="219"/>
      <c r="BR94" s="219"/>
      <c r="BS94" s="219"/>
      <c r="BT94" s="219"/>
      <c r="BU94" s="219"/>
      <c r="BV94" s="219"/>
      <c r="BW94" s="220"/>
      <c r="BX94" s="218"/>
      <c r="BY94" s="219"/>
      <c r="BZ94" s="219"/>
      <c r="CA94" s="219"/>
      <c r="CB94" s="219"/>
      <c r="CC94" s="219"/>
      <c r="CD94" s="219"/>
      <c r="CE94" s="219"/>
      <c r="CF94" s="219"/>
      <c r="CG94" s="220"/>
      <c r="CH94" s="266"/>
      <c r="CI94" s="267"/>
      <c r="CJ94" s="267"/>
      <c r="CK94" s="267"/>
      <c r="CL94" s="267"/>
      <c r="CM94" s="267"/>
      <c r="CN94" s="268"/>
    </row>
    <row r="95" spans="1:92" ht="27.75" customHeight="1" x14ac:dyDescent="0.2">
      <c r="A95" s="227" t="s">
        <v>247</v>
      </c>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9"/>
      <c r="AN95" s="230" t="s">
        <v>94</v>
      </c>
      <c r="AO95" s="231"/>
      <c r="AP95" s="231"/>
      <c r="AQ95" s="232"/>
      <c r="AR95" s="233" t="s">
        <v>246</v>
      </c>
      <c r="AS95" s="231"/>
      <c r="AT95" s="231"/>
      <c r="AU95" s="231"/>
      <c r="AV95" s="231"/>
      <c r="AW95" s="232"/>
      <c r="AX95" s="233" t="s">
        <v>52</v>
      </c>
      <c r="AY95" s="231"/>
      <c r="AZ95" s="231"/>
      <c r="BA95" s="231"/>
      <c r="BB95" s="231"/>
      <c r="BC95" s="232"/>
      <c r="BD95" s="234"/>
      <c r="BE95" s="235"/>
      <c r="BF95" s="235"/>
      <c r="BG95" s="235"/>
      <c r="BH95" s="235"/>
      <c r="BI95" s="235"/>
      <c r="BJ95" s="235"/>
      <c r="BK95" s="235"/>
      <c r="BL95" s="235"/>
      <c r="BM95" s="236"/>
      <c r="BN95" s="237"/>
      <c r="BO95" s="238"/>
      <c r="BP95" s="238"/>
      <c r="BQ95" s="238"/>
      <c r="BR95" s="238"/>
      <c r="BS95" s="238"/>
      <c r="BT95" s="238"/>
      <c r="BU95" s="238"/>
      <c r="BV95" s="238"/>
      <c r="BW95" s="278"/>
      <c r="BX95" s="237"/>
      <c r="BY95" s="238"/>
      <c r="BZ95" s="238"/>
      <c r="CA95" s="238"/>
      <c r="CB95" s="238"/>
      <c r="CC95" s="238"/>
      <c r="CD95" s="238"/>
      <c r="CE95" s="238"/>
      <c r="CF95" s="238"/>
      <c r="CG95" s="278"/>
      <c r="CH95" s="273" t="s">
        <v>52</v>
      </c>
      <c r="CI95" s="274"/>
      <c r="CJ95" s="274"/>
      <c r="CK95" s="274"/>
      <c r="CL95" s="274"/>
      <c r="CM95" s="274"/>
      <c r="CN95" s="275"/>
    </row>
    <row r="96" spans="1:92" ht="13.5" customHeight="1" x14ac:dyDescent="0.2">
      <c r="A96" s="198" t="s">
        <v>45</v>
      </c>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200"/>
      <c r="AO96" s="201"/>
      <c r="AP96" s="201"/>
      <c r="AQ96" s="202"/>
      <c r="AR96" s="205"/>
      <c r="AS96" s="201"/>
      <c r="AT96" s="201"/>
      <c r="AU96" s="201"/>
      <c r="AV96" s="201"/>
      <c r="AW96" s="202"/>
      <c r="AX96" s="205"/>
      <c r="AY96" s="201"/>
      <c r="AZ96" s="201"/>
      <c r="BA96" s="201"/>
      <c r="BB96" s="201"/>
      <c r="BC96" s="202"/>
      <c r="BD96" s="207"/>
      <c r="BE96" s="208"/>
      <c r="BF96" s="208"/>
      <c r="BG96" s="208"/>
      <c r="BH96" s="208"/>
      <c r="BI96" s="208"/>
      <c r="BJ96" s="208"/>
      <c r="BK96" s="208"/>
      <c r="BL96" s="208"/>
      <c r="BM96" s="209"/>
      <c r="BN96" s="215"/>
      <c r="BO96" s="216"/>
      <c r="BP96" s="216"/>
      <c r="BQ96" s="216"/>
      <c r="BR96" s="216"/>
      <c r="BS96" s="216"/>
      <c r="BT96" s="216"/>
      <c r="BU96" s="216"/>
      <c r="BV96" s="216"/>
      <c r="BW96" s="217"/>
      <c r="BX96" s="215"/>
      <c r="BY96" s="216"/>
      <c r="BZ96" s="216"/>
      <c r="CA96" s="216"/>
      <c r="CB96" s="216"/>
      <c r="CC96" s="216"/>
      <c r="CD96" s="216"/>
      <c r="CE96" s="216"/>
      <c r="CF96" s="216"/>
      <c r="CG96" s="217"/>
      <c r="CH96" s="256" t="s">
        <v>52</v>
      </c>
      <c r="CI96" s="257"/>
      <c r="CJ96" s="257"/>
      <c r="CK96" s="257"/>
      <c r="CL96" s="257"/>
      <c r="CM96" s="257"/>
      <c r="CN96" s="258"/>
    </row>
    <row r="97" spans="1:92" ht="13.5" customHeight="1" x14ac:dyDescent="0.2">
      <c r="A97" s="195"/>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203"/>
      <c r="AO97" s="149"/>
      <c r="AP97" s="149"/>
      <c r="AQ97" s="204"/>
      <c r="AR97" s="206"/>
      <c r="AS97" s="149"/>
      <c r="AT97" s="149"/>
      <c r="AU97" s="149"/>
      <c r="AV97" s="149"/>
      <c r="AW97" s="204"/>
      <c r="AX97" s="206"/>
      <c r="AY97" s="149"/>
      <c r="AZ97" s="149"/>
      <c r="BA97" s="149"/>
      <c r="BB97" s="149"/>
      <c r="BC97" s="204"/>
      <c r="BD97" s="210"/>
      <c r="BE97" s="211"/>
      <c r="BF97" s="211"/>
      <c r="BG97" s="211"/>
      <c r="BH97" s="211"/>
      <c r="BI97" s="211"/>
      <c r="BJ97" s="211"/>
      <c r="BK97" s="211"/>
      <c r="BL97" s="211"/>
      <c r="BM97" s="212"/>
      <c r="BN97" s="218"/>
      <c r="BO97" s="219"/>
      <c r="BP97" s="219"/>
      <c r="BQ97" s="219"/>
      <c r="BR97" s="219"/>
      <c r="BS97" s="219"/>
      <c r="BT97" s="219"/>
      <c r="BU97" s="219"/>
      <c r="BV97" s="219"/>
      <c r="BW97" s="220"/>
      <c r="BX97" s="218"/>
      <c r="BY97" s="219"/>
      <c r="BZ97" s="219"/>
      <c r="CA97" s="219"/>
      <c r="CB97" s="219"/>
      <c r="CC97" s="219"/>
      <c r="CD97" s="219"/>
      <c r="CE97" s="219"/>
      <c r="CF97" s="219"/>
      <c r="CG97" s="220"/>
      <c r="CH97" s="266"/>
      <c r="CI97" s="267"/>
      <c r="CJ97" s="267"/>
      <c r="CK97" s="267"/>
      <c r="CL97" s="267"/>
      <c r="CM97" s="267"/>
      <c r="CN97" s="268"/>
    </row>
    <row r="98" spans="1:92" ht="13.5" customHeight="1" x14ac:dyDescent="0.2">
      <c r="A98" s="227" t="s">
        <v>248</v>
      </c>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9"/>
      <c r="AN98" s="230" t="s">
        <v>95</v>
      </c>
      <c r="AO98" s="231"/>
      <c r="AP98" s="231"/>
      <c r="AQ98" s="232"/>
      <c r="AR98" s="233" t="s">
        <v>98</v>
      </c>
      <c r="AS98" s="231"/>
      <c r="AT98" s="231"/>
      <c r="AU98" s="231"/>
      <c r="AV98" s="231"/>
      <c r="AW98" s="232"/>
      <c r="AX98" s="233" t="s">
        <v>52</v>
      </c>
      <c r="AY98" s="231"/>
      <c r="AZ98" s="231"/>
      <c r="BA98" s="231"/>
      <c r="BB98" s="231"/>
      <c r="BC98" s="232"/>
      <c r="BD98" s="234">
        <f>SUM(BD99:BM101)</f>
        <v>0</v>
      </c>
      <c r="BE98" s="235"/>
      <c r="BF98" s="235"/>
      <c r="BG98" s="235"/>
      <c r="BH98" s="235"/>
      <c r="BI98" s="235"/>
      <c r="BJ98" s="235"/>
      <c r="BK98" s="235"/>
      <c r="BL98" s="235"/>
      <c r="BM98" s="236"/>
      <c r="BN98" s="234">
        <f t="shared" ref="BN98" si="29">SUM(BN99:BW101)</f>
        <v>0</v>
      </c>
      <c r="BO98" s="235"/>
      <c r="BP98" s="235"/>
      <c r="BQ98" s="235"/>
      <c r="BR98" s="235"/>
      <c r="BS98" s="235"/>
      <c r="BT98" s="235"/>
      <c r="BU98" s="235"/>
      <c r="BV98" s="235"/>
      <c r="BW98" s="236"/>
      <c r="BX98" s="234">
        <f t="shared" ref="BX98" si="30">SUM(BX99:CG101)</f>
        <v>0</v>
      </c>
      <c r="BY98" s="235"/>
      <c r="BZ98" s="235"/>
      <c r="CA98" s="235"/>
      <c r="CB98" s="235"/>
      <c r="CC98" s="235"/>
      <c r="CD98" s="235"/>
      <c r="CE98" s="235"/>
      <c r="CF98" s="235"/>
      <c r="CG98" s="236"/>
      <c r="CH98" s="273" t="s">
        <v>52</v>
      </c>
      <c r="CI98" s="274"/>
      <c r="CJ98" s="274"/>
      <c r="CK98" s="274"/>
      <c r="CL98" s="274"/>
      <c r="CM98" s="274"/>
      <c r="CN98" s="275"/>
    </row>
    <row r="99" spans="1:92" ht="13.5" customHeight="1" x14ac:dyDescent="0.2">
      <c r="A99" s="198" t="s">
        <v>45</v>
      </c>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200" t="s">
        <v>298</v>
      </c>
      <c r="AO99" s="201"/>
      <c r="AP99" s="201"/>
      <c r="AQ99" s="202"/>
      <c r="AR99" s="205" t="s">
        <v>98</v>
      </c>
      <c r="AS99" s="201"/>
      <c r="AT99" s="201"/>
      <c r="AU99" s="201"/>
      <c r="AV99" s="201"/>
      <c r="AW99" s="202"/>
      <c r="AX99" s="205" t="s">
        <v>301</v>
      </c>
      <c r="AY99" s="201"/>
      <c r="AZ99" s="201"/>
      <c r="BA99" s="201"/>
      <c r="BB99" s="201"/>
      <c r="BC99" s="202"/>
      <c r="BD99" s="207"/>
      <c r="BE99" s="208"/>
      <c r="BF99" s="208"/>
      <c r="BG99" s="208"/>
      <c r="BH99" s="208"/>
      <c r="BI99" s="208"/>
      <c r="BJ99" s="208"/>
      <c r="BK99" s="208"/>
      <c r="BL99" s="208"/>
      <c r="BM99" s="209"/>
      <c r="BN99" s="215"/>
      <c r="BO99" s="216"/>
      <c r="BP99" s="216"/>
      <c r="BQ99" s="216"/>
      <c r="BR99" s="216"/>
      <c r="BS99" s="216"/>
      <c r="BT99" s="216"/>
      <c r="BU99" s="216"/>
      <c r="BV99" s="216"/>
      <c r="BW99" s="217"/>
      <c r="BX99" s="215"/>
      <c r="BY99" s="216"/>
      <c r="BZ99" s="216"/>
      <c r="CA99" s="216"/>
      <c r="CB99" s="216"/>
      <c r="CC99" s="216"/>
      <c r="CD99" s="216"/>
      <c r="CE99" s="216"/>
      <c r="CF99" s="216"/>
      <c r="CG99" s="217"/>
      <c r="CH99" s="256" t="s">
        <v>52</v>
      </c>
      <c r="CI99" s="257"/>
      <c r="CJ99" s="257"/>
      <c r="CK99" s="257"/>
      <c r="CL99" s="257"/>
      <c r="CM99" s="257"/>
      <c r="CN99" s="258"/>
    </row>
    <row r="100" spans="1:92" ht="13.5" customHeight="1" x14ac:dyDescent="0.2">
      <c r="A100" s="270" t="s">
        <v>300</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1"/>
      <c r="AI100" s="271"/>
      <c r="AJ100" s="271"/>
      <c r="AK100" s="271"/>
      <c r="AL100" s="271"/>
      <c r="AM100" s="272"/>
      <c r="AN100" s="203"/>
      <c r="AO100" s="149"/>
      <c r="AP100" s="149"/>
      <c r="AQ100" s="204"/>
      <c r="AR100" s="206"/>
      <c r="AS100" s="149"/>
      <c r="AT100" s="149"/>
      <c r="AU100" s="149"/>
      <c r="AV100" s="149"/>
      <c r="AW100" s="204"/>
      <c r="AX100" s="206"/>
      <c r="AY100" s="149"/>
      <c r="AZ100" s="149"/>
      <c r="BA100" s="149"/>
      <c r="BB100" s="149"/>
      <c r="BC100" s="204"/>
      <c r="BD100" s="210"/>
      <c r="BE100" s="211"/>
      <c r="BF100" s="211"/>
      <c r="BG100" s="211"/>
      <c r="BH100" s="211"/>
      <c r="BI100" s="211"/>
      <c r="BJ100" s="211"/>
      <c r="BK100" s="211"/>
      <c r="BL100" s="211"/>
      <c r="BM100" s="212"/>
      <c r="BN100" s="218"/>
      <c r="BO100" s="219"/>
      <c r="BP100" s="219"/>
      <c r="BQ100" s="219"/>
      <c r="BR100" s="219"/>
      <c r="BS100" s="219"/>
      <c r="BT100" s="219"/>
      <c r="BU100" s="219"/>
      <c r="BV100" s="219"/>
      <c r="BW100" s="220"/>
      <c r="BX100" s="218"/>
      <c r="BY100" s="219"/>
      <c r="BZ100" s="219"/>
      <c r="CA100" s="219"/>
      <c r="CB100" s="219"/>
      <c r="CC100" s="219"/>
      <c r="CD100" s="219"/>
      <c r="CE100" s="219"/>
      <c r="CF100" s="219"/>
      <c r="CG100" s="220"/>
      <c r="CH100" s="266"/>
      <c r="CI100" s="267"/>
      <c r="CJ100" s="267"/>
      <c r="CK100" s="267"/>
      <c r="CL100" s="267"/>
      <c r="CM100" s="267"/>
      <c r="CN100" s="268"/>
    </row>
    <row r="101" spans="1:92" ht="13.5" customHeight="1" x14ac:dyDescent="0.2">
      <c r="A101" s="289" t="s">
        <v>291</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176" t="s">
        <v>299</v>
      </c>
      <c r="AO101" s="177"/>
      <c r="AP101" s="177"/>
      <c r="AQ101" s="177"/>
      <c r="AR101" s="177" t="s">
        <v>98</v>
      </c>
      <c r="AS101" s="177"/>
      <c r="AT101" s="177"/>
      <c r="AU101" s="177"/>
      <c r="AV101" s="177"/>
      <c r="AW101" s="177"/>
      <c r="AX101" s="177" t="s">
        <v>290</v>
      </c>
      <c r="AY101" s="177"/>
      <c r="AZ101" s="177"/>
      <c r="BA101" s="177"/>
      <c r="BB101" s="177"/>
      <c r="BC101" s="177"/>
      <c r="BD101" s="188"/>
      <c r="BE101" s="188"/>
      <c r="BF101" s="188"/>
      <c r="BG101" s="188"/>
      <c r="BH101" s="188"/>
      <c r="BI101" s="188"/>
      <c r="BJ101" s="188"/>
      <c r="BK101" s="188"/>
      <c r="BL101" s="188"/>
      <c r="BM101" s="188"/>
      <c r="BN101" s="189"/>
      <c r="BO101" s="189"/>
      <c r="BP101" s="189"/>
      <c r="BQ101" s="189"/>
      <c r="BR101" s="189"/>
      <c r="BS101" s="189"/>
      <c r="BT101" s="189"/>
      <c r="BU101" s="189"/>
      <c r="BV101" s="189"/>
      <c r="BW101" s="189"/>
      <c r="BX101" s="189"/>
      <c r="BY101" s="189"/>
      <c r="BZ101" s="189"/>
      <c r="CA101" s="189"/>
      <c r="CB101" s="189"/>
      <c r="CC101" s="189"/>
      <c r="CD101" s="189"/>
      <c r="CE101" s="189"/>
      <c r="CF101" s="189"/>
      <c r="CG101" s="189"/>
      <c r="CH101" s="273" t="s">
        <v>52</v>
      </c>
      <c r="CI101" s="274"/>
      <c r="CJ101" s="274"/>
      <c r="CK101" s="274"/>
      <c r="CL101" s="274"/>
      <c r="CM101" s="274"/>
      <c r="CN101" s="275"/>
    </row>
    <row r="102" spans="1:92" ht="15.75" customHeight="1" x14ac:dyDescent="0.2">
      <c r="A102" s="213" t="s">
        <v>250</v>
      </c>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198"/>
      <c r="AN102" s="200" t="s">
        <v>249</v>
      </c>
      <c r="AO102" s="201"/>
      <c r="AP102" s="201"/>
      <c r="AQ102" s="202"/>
      <c r="AR102" s="205" t="s">
        <v>96</v>
      </c>
      <c r="AS102" s="201"/>
      <c r="AT102" s="201"/>
      <c r="AU102" s="201"/>
      <c r="AV102" s="201"/>
      <c r="AW102" s="202"/>
      <c r="AX102" s="205" t="s">
        <v>290</v>
      </c>
      <c r="AY102" s="201"/>
      <c r="AZ102" s="201"/>
      <c r="BA102" s="201"/>
      <c r="BB102" s="201"/>
      <c r="BC102" s="202"/>
      <c r="BD102" s="207">
        <f>'прил_3_ЦЕЛЕВЫЕ 2020'!AZ40</f>
        <v>5282500</v>
      </c>
      <c r="BE102" s="208"/>
      <c r="BF102" s="208"/>
      <c r="BG102" s="208"/>
      <c r="BH102" s="208"/>
      <c r="BI102" s="208"/>
      <c r="BJ102" s="208"/>
      <c r="BK102" s="208"/>
      <c r="BL102" s="208"/>
      <c r="BM102" s="209"/>
      <c r="BN102" s="215">
        <v>5282500</v>
      </c>
      <c r="BO102" s="216"/>
      <c r="BP102" s="216"/>
      <c r="BQ102" s="216"/>
      <c r="BR102" s="216"/>
      <c r="BS102" s="216"/>
      <c r="BT102" s="216"/>
      <c r="BU102" s="216"/>
      <c r="BV102" s="216"/>
      <c r="BW102" s="217"/>
      <c r="BX102" s="215">
        <v>5282500</v>
      </c>
      <c r="BY102" s="216"/>
      <c r="BZ102" s="216"/>
      <c r="CA102" s="216"/>
      <c r="CB102" s="216"/>
      <c r="CC102" s="216"/>
      <c r="CD102" s="216"/>
      <c r="CE102" s="216"/>
      <c r="CF102" s="216"/>
      <c r="CG102" s="217"/>
      <c r="CH102" s="256" t="s">
        <v>52</v>
      </c>
      <c r="CI102" s="257"/>
      <c r="CJ102" s="257"/>
      <c r="CK102" s="257"/>
      <c r="CL102" s="257"/>
      <c r="CM102" s="257"/>
      <c r="CN102" s="258"/>
    </row>
    <row r="103" spans="1:92" ht="26.25" customHeight="1" x14ac:dyDescent="0.2">
      <c r="A103" s="198" t="s">
        <v>252</v>
      </c>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279"/>
      <c r="AN103" s="200" t="s">
        <v>251</v>
      </c>
      <c r="AO103" s="201"/>
      <c r="AP103" s="201"/>
      <c r="AQ103" s="202"/>
      <c r="AR103" s="205" t="s">
        <v>97</v>
      </c>
      <c r="AS103" s="201"/>
      <c r="AT103" s="201"/>
      <c r="AU103" s="201"/>
      <c r="AV103" s="201"/>
      <c r="AW103" s="202"/>
      <c r="AX103" s="205"/>
      <c r="AY103" s="201"/>
      <c r="AZ103" s="201"/>
      <c r="BA103" s="201"/>
      <c r="BB103" s="201"/>
      <c r="BC103" s="202"/>
      <c r="BD103" s="207"/>
      <c r="BE103" s="208"/>
      <c r="BF103" s="208"/>
      <c r="BG103" s="208"/>
      <c r="BH103" s="208"/>
      <c r="BI103" s="208"/>
      <c r="BJ103" s="208"/>
      <c r="BK103" s="208"/>
      <c r="BL103" s="208"/>
      <c r="BM103" s="209"/>
      <c r="BN103" s="215"/>
      <c r="BO103" s="216"/>
      <c r="BP103" s="216"/>
      <c r="BQ103" s="216"/>
      <c r="BR103" s="216"/>
      <c r="BS103" s="216"/>
      <c r="BT103" s="216"/>
      <c r="BU103" s="216"/>
      <c r="BV103" s="216"/>
      <c r="BW103" s="217"/>
      <c r="BX103" s="215"/>
      <c r="BY103" s="216"/>
      <c r="BZ103" s="216"/>
      <c r="CA103" s="216"/>
      <c r="CB103" s="216"/>
      <c r="CC103" s="216"/>
      <c r="CD103" s="216"/>
      <c r="CE103" s="216"/>
      <c r="CF103" s="216"/>
      <c r="CG103" s="217"/>
      <c r="CH103" s="256" t="s">
        <v>52</v>
      </c>
      <c r="CI103" s="257"/>
      <c r="CJ103" s="257"/>
      <c r="CK103" s="257"/>
      <c r="CL103" s="257"/>
      <c r="CM103" s="257"/>
      <c r="CN103" s="258"/>
    </row>
    <row r="104" spans="1:92" ht="13.5" customHeight="1" x14ac:dyDescent="0.2">
      <c r="A104" s="227" t="s">
        <v>107</v>
      </c>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9"/>
      <c r="AN104" s="176" t="s">
        <v>99</v>
      </c>
      <c r="AO104" s="177"/>
      <c r="AP104" s="177"/>
      <c r="AQ104" s="177"/>
      <c r="AR104" s="177" t="s">
        <v>100</v>
      </c>
      <c r="AS104" s="177"/>
      <c r="AT104" s="177"/>
      <c r="AU104" s="177"/>
      <c r="AV104" s="177"/>
      <c r="AW104" s="177"/>
      <c r="AX104" s="177" t="s">
        <v>52</v>
      </c>
      <c r="AY104" s="177"/>
      <c r="AZ104" s="177"/>
      <c r="BA104" s="177"/>
      <c r="BB104" s="177"/>
      <c r="BC104" s="177"/>
      <c r="BD104" s="188">
        <f>SUM(BD105+BD107+BD108)</f>
        <v>81600</v>
      </c>
      <c r="BE104" s="188"/>
      <c r="BF104" s="188"/>
      <c r="BG104" s="188"/>
      <c r="BH104" s="188"/>
      <c r="BI104" s="188"/>
      <c r="BJ104" s="188"/>
      <c r="BK104" s="188"/>
      <c r="BL104" s="188"/>
      <c r="BM104" s="188"/>
      <c r="BN104" s="188">
        <f t="shared" ref="BN104" si="31">SUM(BN105+BN107+BN108)</f>
        <v>81600</v>
      </c>
      <c r="BO104" s="188"/>
      <c r="BP104" s="188"/>
      <c r="BQ104" s="188"/>
      <c r="BR104" s="188"/>
      <c r="BS104" s="188"/>
      <c r="BT104" s="188"/>
      <c r="BU104" s="188"/>
      <c r="BV104" s="188"/>
      <c r="BW104" s="188"/>
      <c r="BX104" s="188">
        <f t="shared" ref="BX104" si="32">SUM(BX105+BX107+BX108)</f>
        <v>81600</v>
      </c>
      <c r="BY104" s="188"/>
      <c r="BZ104" s="188"/>
      <c r="CA104" s="188"/>
      <c r="CB104" s="188"/>
      <c r="CC104" s="188"/>
      <c r="CD104" s="188"/>
      <c r="CE104" s="188"/>
      <c r="CF104" s="188"/>
      <c r="CG104" s="188"/>
      <c r="CH104" s="276" t="s">
        <v>52</v>
      </c>
      <c r="CI104" s="276"/>
      <c r="CJ104" s="276"/>
      <c r="CK104" s="276"/>
      <c r="CL104" s="276"/>
      <c r="CM104" s="276"/>
      <c r="CN104" s="277"/>
    </row>
    <row r="105" spans="1:92" x14ac:dyDescent="0.2">
      <c r="A105" s="198" t="s">
        <v>72</v>
      </c>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200" t="s">
        <v>101</v>
      </c>
      <c r="AO105" s="201"/>
      <c r="AP105" s="201"/>
      <c r="AQ105" s="202"/>
      <c r="AR105" s="205" t="s">
        <v>102</v>
      </c>
      <c r="AS105" s="201"/>
      <c r="AT105" s="201"/>
      <c r="AU105" s="201"/>
      <c r="AV105" s="201"/>
      <c r="AW105" s="202"/>
      <c r="AX105" s="205"/>
      <c r="AY105" s="201"/>
      <c r="AZ105" s="201"/>
      <c r="BA105" s="201"/>
      <c r="BB105" s="201"/>
      <c r="BC105" s="202"/>
      <c r="BD105" s="207">
        <f>'прил_2_ГЗ 2020'!AZ67</f>
        <v>61600</v>
      </c>
      <c r="BE105" s="208"/>
      <c r="BF105" s="208"/>
      <c r="BG105" s="208"/>
      <c r="BH105" s="208"/>
      <c r="BI105" s="208"/>
      <c r="BJ105" s="208"/>
      <c r="BK105" s="208"/>
      <c r="BL105" s="208"/>
      <c r="BM105" s="209"/>
      <c r="BN105" s="215">
        <v>61600</v>
      </c>
      <c r="BO105" s="216"/>
      <c r="BP105" s="216"/>
      <c r="BQ105" s="216"/>
      <c r="BR105" s="216"/>
      <c r="BS105" s="216"/>
      <c r="BT105" s="216"/>
      <c r="BU105" s="216"/>
      <c r="BV105" s="216"/>
      <c r="BW105" s="217"/>
      <c r="BX105" s="215">
        <v>61600</v>
      </c>
      <c r="BY105" s="216"/>
      <c r="BZ105" s="216"/>
      <c r="CA105" s="216"/>
      <c r="CB105" s="216"/>
      <c r="CC105" s="216"/>
      <c r="CD105" s="216"/>
      <c r="CE105" s="216"/>
      <c r="CF105" s="216"/>
      <c r="CG105" s="217"/>
      <c r="CH105" s="256" t="s">
        <v>52</v>
      </c>
      <c r="CI105" s="257"/>
      <c r="CJ105" s="257"/>
      <c r="CK105" s="257"/>
      <c r="CL105" s="257"/>
      <c r="CM105" s="257"/>
      <c r="CN105" s="258"/>
    </row>
    <row r="106" spans="1:92" x14ac:dyDescent="0.2">
      <c r="A106" s="195" t="s">
        <v>253</v>
      </c>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203"/>
      <c r="AO106" s="149"/>
      <c r="AP106" s="149"/>
      <c r="AQ106" s="204"/>
      <c r="AR106" s="206"/>
      <c r="AS106" s="149"/>
      <c r="AT106" s="149"/>
      <c r="AU106" s="149"/>
      <c r="AV106" s="149"/>
      <c r="AW106" s="204"/>
      <c r="AX106" s="206"/>
      <c r="AY106" s="149"/>
      <c r="AZ106" s="149"/>
      <c r="BA106" s="149"/>
      <c r="BB106" s="149"/>
      <c r="BC106" s="204"/>
      <c r="BD106" s="210"/>
      <c r="BE106" s="211"/>
      <c r="BF106" s="211"/>
      <c r="BG106" s="211"/>
      <c r="BH106" s="211"/>
      <c r="BI106" s="211"/>
      <c r="BJ106" s="211"/>
      <c r="BK106" s="211"/>
      <c r="BL106" s="211"/>
      <c r="BM106" s="212"/>
      <c r="BN106" s="218"/>
      <c r="BO106" s="219"/>
      <c r="BP106" s="219"/>
      <c r="BQ106" s="219"/>
      <c r="BR106" s="219"/>
      <c r="BS106" s="219"/>
      <c r="BT106" s="219"/>
      <c r="BU106" s="219"/>
      <c r="BV106" s="219"/>
      <c r="BW106" s="220"/>
      <c r="BX106" s="218"/>
      <c r="BY106" s="219"/>
      <c r="BZ106" s="219"/>
      <c r="CA106" s="219"/>
      <c r="CB106" s="219"/>
      <c r="CC106" s="219"/>
      <c r="CD106" s="219"/>
      <c r="CE106" s="219"/>
      <c r="CF106" s="219"/>
      <c r="CG106" s="220"/>
      <c r="CH106" s="266"/>
      <c r="CI106" s="267"/>
      <c r="CJ106" s="267"/>
      <c r="CK106" s="267"/>
      <c r="CL106" s="267"/>
      <c r="CM106" s="267"/>
      <c r="CN106" s="268"/>
    </row>
    <row r="107" spans="1:92" ht="13.5" customHeight="1" x14ac:dyDescent="0.2">
      <c r="A107" s="198" t="s">
        <v>254</v>
      </c>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200" t="s">
        <v>103</v>
      </c>
      <c r="AO107" s="201"/>
      <c r="AP107" s="201"/>
      <c r="AQ107" s="202"/>
      <c r="AR107" s="205" t="s">
        <v>104</v>
      </c>
      <c r="AS107" s="201"/>
      <c r="AT107" s="201"/>
      <c r="AU107" s="201"/>
      <c r="AV107" s="201"/>
      <c r="AW107" s="202"/>
      <c r="AX107" s="205"/>
      <c r="AY107" s="201"/>
      <c r="AZ107" s="201"/>
      <c r="BA107" s="201"/>
      <c r="BB107" s="201"/>
      <c r="BC107" s="202"/>
      <c r="BD107" s="207">
        <f>'прил_2_ГЗ 2020'!AZ69+'прил_4_внебюджет 2020'!AZ87</f>
        <v>10000</v>
      </c>
      <c r="BE107" s="208"/>
      <c r="BF107" s="208"/>
      <c r="BG107" s="208"/>
      <c r="BH107" s="208"/>
      <c r="BI107" s="208"/>
      <c r="BJ107" s="208"/>
      <c r="BK107" s="208"/>
      <c r="BL107" s="208"/>
      <c r="BM107" s="209"/>
      <c r="BN107" s="215">
        <v>10000</v>
      </c>
      <c r="BO107" s="216"/>
      <c r="BP107" s="216"/>
      <c r="BQ107" s="216"/>
      <c r="BR107" s="216"/>
      <c r="BS107" s="216"/>
      <c r="BT107" s="216"/>
      <c r="BU107" s="216"/>
      <c r="BV107" s="216"/>
      <c r="BW107" s="217"/>
      <c r="BX107" s="215">
        <v>10000</v>
      </c>
      <c r="BY107" s="216"/>
      <c r="BZ107" s="216"/>
      <c r="CA107" s="216"/>
      <c r="CB107" s="216"/>
      <c r="CC107" s="216"/>
      <c r="CD107" s="216"/>
      <c r="CE107" s="216"/>
      <c r="CF107" s="216"/>
      <c r="CG107" s="217"/>
      <c r="CH107" s="256" t="s">
        <v>52</v>
      </c>
      <c r="CI107" s="257"/>
      <c r="CJ107" s="257"/>
      <c r="CK107" s="257"/>
      <c r="CL107" s="257"/>
      <c r="CM107" s="257"/>
      <c r="CN107" s="258"/>
    </row>
    <row r="108" spans="1:92" ht="13.5" customHeight="1" x14ac:dyDescent="0.2">
      <c r="A108" s="227" t="s">
        <v>255</v>
      </c>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176" t="s">
        <v>106</v>
      </c>
      <c r="AO108" s="177"/>
      <c r="AP108" s="177"/>
      <c r="AQ108" s="177"/>
      <c r="AR108" s="177" t="s">
        <v>105</v>
      </c>
      <c r="AS108" s="177"/>
      <c r="AT108" s="177"/>
      <c r="AU108" s="177"/>
      <c r="AV108" s="177"/>
      <c r="AW108" s="177"/>
      <c r="AX108" s="177" t="s">
        <v>52</v>
      </c>
      <c r="AY108" s="177"/>
      <c r="AZ108" s="177"/>
      <c r="BA108" s="177"/>
      <c r="BB108" s="177"/>
      <c r="BC108" s="177"/>
      <c r="BD108" s="188">
        <f>SUM(BD109:BM113)</f>
        <v>10000</v>
      </c>
      <c r="BE108" s="188"/>
      <c r="BF108" s="188"/>
      <c r="BG108" s="188"/>
      <c r="BH108" s="188"/>
      <c r="BI108" s="188"/>
      <c r="BJ108" s="188"/>
      <c r="BK108" s="188"/>
      <c r="BL108" s="188"/>
      <c r="BM108" s="188"/>
      <c r="BN108" s="188">
        <f t="shared" ref="BN108" si="33">SUM(BN109:BW113)</f>
        <v>10000</v>
      </c>
      <c r="BO108" s="188"/>
      <c r="BP108" s="188"/>
      <c r="BQ108" s="188"/>
      <c r="BR108" s="188"/>
      <c r="BS108" s="188"/>
      <c r="BT108" s="188"/>
      <c r="BU108" s="188"/>
      <c r="BV108" s="188"/>
      <c r="BW108" s="188"/>
      <c r="BX108" s="188">
        <f t="shared" ref="BX108" si="34">SUM(BX109:CG113)</f>
        <v>10000</v>
      </c>
      <c r="BY108" s="188"/>
      <c r="BZ108" s="188"/>
      <c r="CA108" s="188"/>
      <c r="CB108" s="188"/>
      <c r="CC108" s="188"/>
      <c r="CD108" s="188"/>
      <c r="CE108" s="188"/>
      <c r="CF108" s="188"/>
      <c r="CG108" s="188"/>
      <c r="CH108" s="276" t="s">
        <v>52</v>
      </c>
      <c r="CI108" s="276"/>
      <c r="CJ108" s="276"/>
      <c r="CK108" s="276"/>
      <c r="CL108" s="276"/>
      <c r="CM108" s="276"/>
      <c r="CN108" s="277"/>
    </row>
    <row r="109" spans="1:92" ht="13.5" customHeight="1" x14ac:dyDescent="0.2">
      <c r="A109" s="198" t="s">
        <v>45</v>
      </c>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200" t="s">
        <v>302</v>
      </c>
      <c r="AO109" s="201"/>
      <c r="AP109" s="201"/>
      <c r="AQ109" s="202"/>
      <c r="AR109" s="205" t="s">
        <v>105</v>
      </c>
      <c r="AS109" s="201"/>
      <c r="AT109" s="201"/>
      <c r="AU109" s="201"/>
      <c r="AV109" s="201"/>
      <c r="AW109" s="202"/>
      <c r="AX109" s="205" t="s">
        <v>303</v>
      </c>
      <c r="AY109" s="201"/>
      <c r="AZ109" s="201"/>
      <c r="BA109" s="201"/>
      <c r="BB109" s="201"/>
      <c r="BC109" s="202"/>
      <c r="BD109" s="207">
        <f>'прил_2_ГЗ 2020'!AZ71+'прил_4_внебюджет 2020'!AZ89</f>
        <v>10000</v>
      </c>
      <c r="BE109" s="208"/>
      <c r="BF109" s="208"/>
      <c r="BG109" s="208"/>
      <c r="BH109" s="208"/>
      <c r="BI109" s="208"/>
      <c r="BJ109" s="208"/>
      <c r="BK109" s="208"/>
      <c r="BL109" s="208"/>
      <c r="BM109" s="209"/>
      <c r="BN109" s="215">
        <v>10000</v>
      </c>
      <c r="BO109" s="216"/>
      <c r="BP109" s="216"/>
      <c r="BQ109" s="216"/>
      <c r="BR109" s="216"/>
      <c r="BS109" s="216"/>
      <c r="BT109" s="216"/>
      <c r="BU109" s="216"/>
      <c r="BV109" s="216"/>
      <c r="BW109" s="217"/>
      <c r="BX109" s="215">
        <v>10000</v>
      </c>
      <c r="BY109" s="216"/>
      <c r="BZ109" s="216"/>
      <c r="CA109" s="216"/>
      <c r="CB109" s="216"/>
      <c r="CC109" s="216"/>
      <c r="CD109" s="216"/>
      <c r="CE109" s="216"/>
      <c r="CF109" s="216"/>
      <c r="CG109" s="217"/>
      <c r="CH109" s="256" t="s">
        <v>52</v>
      </c>
      <c r="CI109" s="257"/>
      <c r="CJ109" s="257"/>
      <c r="CK109" s="257"/>
      <c r="CL109" s="257"/>
      <c r="CM109" s="257"/>
      <c r="CN109" s="258"/>
    </row>
    <row r="110" spans="1:92" ht="13.5" customHeight="1" x14ac:dyDescent="0.2">
      <c r="A110" s="270" t="s">
        <v>304</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1"/>
      <c r="AI110" s="271"/>
      <c r="AJ110" s="271"/>
      <c r="AK110" s="271"/>
      <c r="AL110" s="271"/>
      <c r="AM110" s="271"/>
      <c r="AN110" s="203"/>
      <c r="AO110" s="149"/>
      <c r="AP110" s="149"/>
      <c r="AQ110" s="204"/>
      <c r="AR110" s="206"/>
      <c r="AS110" s="149"/>
      <c r="AT110" s="149"/>
      <c r="AU110" s="149"/>
      <c r="AV110" s="149"/>
      <c r="AW110" s="204"/>
      <c r="AX110" s="206"/>
      <c r="AY110" s="149"/>
      <c r="AZ110" s="149"/>
      <c r="BA110" s="149"/>
      <c r="BB110" s="149"/>
      <c r="BC110" s="204"/>
      <c r="BD110" s="210"/>
      <c r="BE110" s="211"/>
      <c r="BF110" s="211"/>
      <c r="BG110" s="211"/>
      <c r="BH110" s="211"/>
      <c r="BI110" s="211"/>
      <c r="BJ110" s="211"/>
      <c r="BK110" s="211"/>
      <c r="BL110" s="211"/>
      <c r="BM110" s="212"/>
      <c r="BN110" s="218"/>
      <c r="BO110" s="219"/>
      <c r="BP110" s="219"/>
      <c r="BQ110" s="219"/>
      <c r="BR110" s="219"/>
      <c r="BS110" s="219"/>
      <c r="BT110" s="219"/>
      <c r="BU110" s="219"/>
      <c r="BV110" s="219"/>
      <c r="BW110" s="220"/>
      <c r="BX110" s="218"/>
      <c r="BY110" s="219"/>
      <c r="BZ110" s="219"/>
      <c r="CA110" s="219"/>
      <c r="CB110" s="219"/>
      <c r="CC110" s="219"/>
      <c r="CD110" s="219"/>
      <c r="CE110" s="219"/>
      <c r="CF110" s="219"/>
      <c r="CG110" s="220"/>
      <c r="CH110" s="266"/>
      <c r="CI110" s="267"/>
      <c r="CJ110" s="267"/>
      <c r="CK110" s="267"/>
      <c r="CL110" s="267"/>
      <c r="CM110" s="267"/>
      <c r="CN110" s="268"/>
    </row>
    <row r="111" spans="1:92" ht="27.75" customHeight="1" x14ac:dyDescent="0.2">
      <c r="A111" s="294" t="s">
        <v>309</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30" t="s">
        <v>305</v>
      </c>
      <c r="AO111" s="231"/>
      <c r="AP111" s="231"/>
      <c r="AQ111" s="232"/>
      <c r="AR111" s="205" t="s">
        <v>105</v>
      </c>
      <c r="AS111" s="201"/>
      <c r="AT111" s="201"/>
      <c r="AU111" s="201"/>
      <c r="AV111" s="201"/>
      <c r="AW111" s="202"/>
      <c r="AX111" s="205" t="s">
        <v>308</v>
      </c>
      <c r="AY111" s="201"/>
      <c r="AZ111" s="201"/>
      <c r="BA111" s="201"/>
      <c r="BB111" s="201"/>
      <c r="BC111" s="202"/>
      <c r="BD111" s="207"/>
      <c r="BE111" s="208"/>
      <c r="BF111" s="208"/>
      <c r="BG111" s="208"/>
      <c r="BH111" s="208"/>
      <c r="BI111" s="208"/>
      <c r="BJ111" s="208"/>
      <c r="BK111" s="208"/>
      <c r="BL111" s="208"/>
      <c r="BM111" s="209"/>
      <c r="BN111" s="215"/>
      <c r="BO111" s="216"/>
      <c r="BP111" s="216"/>
      <c r="BQ111" s="216"/>
      <c r="BR111" s="216"/>
      <c r="BS111" s="216"/>
      <c r="BT111" s="216"/>
      <c r="BU111" s="216"/>
      <c r="BV111" s="216"/>
      <c r="BW111" s="217"/>
      <c r="BX111" s="215"/>
      <c r="BY111" s="216"/>
      <c r="BZ111" s="216"/>
      <c r="CA111" s="216"/>
      <c r="CB111" s="216"/>
      <c r="CC111" s="216"/>
      <c r="CD111" s="216"/>
      <c r="CE111" s="216"/>
      <c r="CF111" s="216"/>
      <c r="CG111" s="217"/>
      <c r="CH111" s="256" t="s">
        <v>52</v>
      </c>
      <c r="CI111" s="257"/>
      <c r="CJ111" s="257"/>
      <c r="CK111" s="257"/>
      <c r="CL111" s="257"/>
      <c r="CM111" s="257"/>
      <c r="CN111" s="258"/>
    </row>
    <row r="112" spans="1:92" ht="13.5" customHeight="1" x14ac:dyDescent="0.2">
      <c r="A112" s="289" t="s">
        <v>310</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30" t="s">
        <v>306</v>
      </c>
      <c r="AO112" s="231"/>
      <c r="AP112" s="231"/>
      <c r="AQ112" s="232"/>
      <c r="AR112" s="177" t="s">
        <v>105</v>
      </c>
      <c r="AS112" s="177"/>
      <c r="AT112" s="177"/>
      <c r="AU112" s="177"/>
      <c r="AV112" s="177"/>
      <c r="AW112" s="177"/>
      <c r="AX112" s="177" t="s">
        <v>311</v>
      </c>
      <c r="AY112" s="177"/>
      <c r="AZ112" s="177"/>
      <c r="BA112" s="177"/>
      <c r="BB112" s="177"/>
      <c r="BC112" s="177"/>
      <c r="BD112" s="188"/>
      <c r="BE112" s="188"/>
      <c r="BF112" s="188"/>
      <c r="BG112" s="188"/>
      <c r="BH112" s="188"/>
      <c r="BI112" s="188"/>
      <c r="BJ112" s="188"/>
      <c r="BK112" s="188"/>
      <c r="BL112" s="188"/>
      <c r="BM112" s="188"/>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276" t="s">
        <v>52</v>
      </c>
      <c r="CI112" s="276"/>
      <c r="CJ112" s="276"/>
      <c r="CK112" s="276"/>
      <c r="CL112" s="276"/>
      <c r="CM112" s="276"/>
      <c r="CN112" s="277"/>
    </row>
    <row r="113" spans="1:92" ht="13.5" customHeight="1" x14ac:dyDescent="0.2">
      <c r="A113" s="294" t="s">
        <v>291</v>
      </c>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30" t="s">
        <v>307</v>
      </c>
      <c r="AO113" s="231"/>
      <c r="AP113" s="231"/>
      <c r="AQ113" s="232"/>
      <c r="AR113" s="205" t="s">
        <v>105</v>
      </c>
      <c r="AS113" s="201"/>
      <c r="AT113" s="201"/>
      <c r="AU113" s="201"/>
      <c r="AV113" s="201"/>
      <c r="AW113" s="202"/>
      <c r="AX113" s="205" t="s">
        <v>290</v>
      </c>
      <c r="AY113" s="201"/>
      <c r="AZ113" s="201"/>
      <c r="BA113" s="201"/>
      <c r="BB113" s="201"/>
      <c r="BC113" s="202"/>
      <c r="BD113" s="207"/>
      <c r="BE113" s="208"/>
      <c r="BF113" s="208"/>
      <c r="BG113" s="208"/>
      <c r="BH113" s="208"/>
      <c r="BI113" s="208"/>
      <c r="BJ113" s="208"/>
      <c r="BK113" s="208"/>
      <c r="BL113" s="208"/>
      <c r="BM113" s="209"/>
      <c r="BN113" s="215"/>
      <c r="BO113" s="216"/>
      <c r="BP113" s="216"/>
      <c r="BQ113" s="216"/>
      <c r="BR113" s="216"/>
      <c r="BS113" s="216"/>
      <c r="BT113" s="216"/>
      <c r="BU113" s="216"/>
      <c r="BV113" s="216"/>
      <c r="BW113" s="217"/>
      <c r="BX113" s="215"/>
      <c r="BY113" s="216"/>
      <c r="BZ113" s="216"/>
      <c r="CA113" s="216"/>
      <c r="CB113" s="216"/>
      <c r="CC113" s="216"/>
      <c r="CD113" s="216"/>
      <c r="CE113" s="216"/>
      <c r="CF113" s="216"/>
      <c r="CG113" s="217"/>
      <c r="CH113" s="256" t="s">
        <v>52</v>
      </c>
      <c r="CI113" s="257"/>
      <c r="CJ113" s="257"/>
      <c r="CK113" s="257"/>
      <c r="CL113" s="257"/>
      <c r="CM113" s="257"/>
      <c r="CN113" s="258"/>
    </row>
    <row r="114" spans="1:92" ht="24.75" customHeight="1" x14ac:dyDescent="0.2">
      <c r="A114" s="280" t="s">
        <v>113</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c r="AL114" s="281"/>
      <c r="AM114" s="281"/>
      <c r="AN114" s="176" t="s">
        <v>108</v>
      </c>
      <c r="AO114" s="177"/>
      <c r="AP114" s="177"/>
      <c r="AQ114" s="177"/>
      <c r="AR114" s="177" t="s">
        <v>52</v>
      </c>
      <c r="AS114" s="177"/>
      <c r="AT114" s="177"/>
      <c r="AU114" s="177"/>
      <c r="AV114" s="177"/>
      <c r="AW114" s="177"/>
      <c r="AX114" s="177"/>
      <c r="AY114" s="177"/>
      <c r="AZ114" s="177"/>
      <c r="BA114" s="177"/>
      <c r="BB114" s="177"/>
      <c r="BC114" s="177"/>
      <c r="BD114" s="188">
        <f>SUM(BD115:BM117)</f>
        <v>0</v>
      </c>
      <c r="BE114" s="188"/>
      <c r="BF114" s="188"/>
      <c r="BG114" s="188"/>
      <c r="BH114" s="188"/>
      <c r="BI114" s="188"/>
      <c r="BJ114" s="188"/>
      <c r="BK114" s="188"/>
      <c r="BL114" s="188"/>
      <c r="BM114" s="188"/>
      <c r="BN114" s="188">
        <f t="shared" ref="BN114" si="35">SUM(BN115:BW117)</f>
        <v>0</v>
      </c>
      <c r="BO114" s="188"/>
      <c r="BP114" s="188"/>
      <c r="BQ114" s="188"/>
      <c r="BR114" s="188"/>
      <c r="BS114" s="188"/>
      <c r="BT114" s="188"/>
      <c r="BU114" s="188"/>
      <c r="BV114" s="188"/>
      <c r="BW114" s="188"/>
      <c r="BX114" s="188">
        <f t="shared" ref="BX114" si="36">SUM(BX115:CG117)</f>
        <v>0</v>
      </c>
      <c r="BY114" s="188"/>
      <c r="BZ114" s="188"/>
      <c r="CA114" s="188"/>
      <c r="CB114" s="188"/>
      <c r="CC114" s="188"/>
      <c r="CD114" s="188"/>
      <c r="CE114" s="188"/>
      <c r="CF114" s="188"/>
      <c r="CG114" s="188"/>
      <c r="CH114" s="276" t="s">
        <v>52</v>
      </c>
      <c r="CI114" s="276"/>
      <c r="CJ114" s="276"/>
      <c r="CK114" s="276"/>
      <c r="CL114" s="276"/>
      <c r="CM114" s="276"/>
      <c r="CN114" s="277"/>
    </row>
    <row r="115" spans="1:92" x14ac:dyDescent="0.2">
      <c r="A115" s="198" t="s">
        <v>72</v>
      </c>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200" t="s">
        <v>109</v>
      </c>
      <c r="AO115" s="201"/>
      <c r="AP115" s="201"/>
      <c r="AQ115" s="202"/>
      <c r="AR115" s="205" t="s">
        <v>110</v>
      </c>
      <c r="AS115" s="201"/>
      <c r="AT115" s="201"/>
      <c r="AU115" s="201"/>
      <c r="AV115" s="201"/>
      <c r="AW115" s="202"/>
      <c r="AX115" s="205"/>
      <c r="AY115" s="201"/>
      <c r="AZ115" s="201"/>
      <c r="BA115" s="201"/>
      <c r="BB115" s="201"/>
      <c r="BC115" s="202"/>
      <c r="BD115" s="207"/>
      <c r="BE115" s="208"/>
      <c r="BF115" s="208"/>
      <c r="BG115" s="208"/>
      <c r="BH115" s="208"/>
      <c r="BI115" s="208"/>
      <c r="BJ115" s="208"/>
      <c r="BK115" s="208"/>
      <c r="BL115" s="208"/>
      <c r="BM115" s="209"/>
      <c r="BN115" s="215"/>
      <c r="BO115" s="216"/>
      <c r="BP115" s="216"/>
      <c r="BQ115" s="216"/>
      <c r="BR115" s="216"/>
      <c r="BS115" s="216"/>
      <c r="BT115" s="216"/>
      <c r="BU115" s="216"/>
      <c r="BV115" s="216"/>
      <c r="BW115" s="217"/>
      <c r="BX115" s="215"/>
      <c r="BY115" s="216"/>
      <c r="BZ115" s="216"/>
      <c r="CA115" s="216"/>
      <c r="CB115" s="216"/>
      <c r="CC115" s="216"/>
      <c r="CD115" s="216"/>
      <c r="CE115" s="216"/>
      <c r="CF115" s="216"/>
      <c r="CG115" s="217"/>
      <c r="CH115" s="256" t="s">
        <v>52</v>
      </c>
      <c r="CI115" s="257"/>
      <c r="CJ115" s="257"/>
      <c r="CK115" s="257"/>
      <c r="CL115" s="257"/>
      <c r="CM115" s="257"/>
      <c r="CN115" s="258"/>
    </row>
    <row r="116" spans="1:92" ht="26.25" customHeight="1" x14ac:dyDescent="0.2">
      <c r="A116" s="195" t="s">
        <v>114</v>
      </c>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203"/>
      <c r="AO116" s="149"/>
      <c r="AP116" s="149"/>
      <c r="AQ116" s="204"/>
      <c r="AR116" s="206"/>
      <c r="AS116" s="149"/>
      <c r="AT116" s="149"/>
      <c r="AU116" s="149"/>
      <c r="AV116" s="149"/>
      <c r="AW116" s="204"/>
      <c r="AX116" s="206"/>
      <c r="AY116" s="149"/>
      <c r="AZ116" s="149"/>
      <c r="BA116" s="149"/>
      <c r="BB116" s="149"/>
      <c r="BC116" s="204"/>
      <c r="BD116" s="210"/>
      <c r="BE116" s="211"/>
      <c r="BF116" s="211"/>
      <c r="BG116" s="211"/>
      <c r="BH116" s="211"/>
      <c r="BI116" s="211"/>
      <c r="BJ116" s="211"/>
      <c r="BK116" s="211"/>
      <c r="BL116" s="211"/>
      <c r="BM116" s="212"/>
      <c r="BN116" s="218"/>
      <c r="BO116" s="219"/>
      <c r="BP116" s="219"/>
      <c r="BQ116" s="219"/>
      <c r="BR116" s="219"/>
      <c r="BS116" s="219"/>
      <c r="BT116" s="219"/>
      <c r="BU116" s="219"/>
      <c r="BV116" s="219"/>
      <c r="BW116" s="220"/>
      <c r="BX116" s="218"/>
      <c r="BY116" s="219"/>
      <c r="BZ116" s="219"/>
      <c r="CA116" s="219"/>
      <c r="CB116" s="219"/>
      <c r="CC116" s="219"/>
      <c r="CD116" s="219"/>
      <c r="CE116" s="219"/>
      <c r="CF116" s="219"/>
      <c r="CG116" s="220"/>
      <c r="CH116" s="266"/>
      <c r="CI116" s="267"/>
      <c r="CJ116" s="267"/>
      <c r="CK116" s="267"/>
      <c r="CL116" s="267"/>
      <c r="CM116" s="267"/>
      <c r="CN116" s="268"/>
    </row>
    <row r="117" spans="1:92" ht="13.5" customHeight="1" x14ac:dyDescent="0.2">
      <c r="A117" s="227" t="s">
        <v>115</v>
      </c>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176" t="s">
        <v>112</v>
      </c>
      <c r="AO117" s="177"/>
      <c r="AP117" s="177"/>
      <c r="AQ117" s="177"/>
      <c r="AR117" s="177" t="s">
        <v>111</v>
      </c>
      <c r="AS117" s="177"/>
      <c r="AT117" s="177"/>
      <c r="AU117" s="177"/>
      <c r="AV117" s="177"/>
      <c r="AW117" s="177"/>
      <c r="AX117" s="177"/>
      <c r="AY117" s="177"/>
      <c r="AZ117" s="177"/>
      <c r="BA117" s="177"/>
      <c r="BB117" s="177"/>
      <c r="BC117" s="177"/>
      <c r="BD117" s="188"/>
      <c r="BE117" s="188"/>
      <c r="BF117" s="188"/>
      <c r="BG117" s="188"/>
      <c r="BH117" s="188"/>
      <c r="BI117" s="188"/>
      <c r="BJ117" s="188"/>
      <c r="BK117" s="188"/>
      <c r="BL117" s="188"/>
      <c r="BM117" s="188"/>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276" t="s">
        <v>52</v>
      </c>
      <c r="CI117" s="276"/>
      <c r="CJ117" s="276"/>
      <c r="CK117" s="276"/>
      <c r="CL117" s="276"/>
      <c r="CM117" s="276"/>
      <c r="CN117" s="277"/>
    </row>
    <row r="118" spans="1:92" ht="13.5" customHeight="1" x14ac:dyDescent="0.2">
      <c r="A118" s="227" t="s">
        <v>118</v>
      </c>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176" t="s">
        <v>116</v>
      </c>
      <c r="AO118" s="177"/>
      <c r="AP118" s="177"/>
      <c r="AQ118" s="177"/>
      <c r="AR118" s="177" t="s">
        <v>52</v>
      </c>
      <c r="AS118" s="177"/>
      <c r="AT118" s="177"/>
      <c r="AU118" s="177"/>
      <c r="AV118" s="177"/>
      <c r="AW118" s="177"/>
      <c r="AX118" s="177"/>
      <c r="AY118" s="177"/>
      <c r="AZ118" s="177"/>
      <c r="BA118" s="177"/>
      <c r="BB118" s="177"/>
      <c r="BC118" s="177"/>
      <c r="BD118" s="188">
        <f>BD119</f>
        <v>0</v>
      </c>
      <c r="BE118" s="188"/>
      <c r="BF118" s="188"/>
      <c r="BG118" s="188"/>
      <c r="BH118" s="188"/>
      <c r="BI118" s="188"/>
      <c r="BJ118" s="188"/>
      <c r="BK118" s="188"/>
      <c r="BL118" s="188"/>
      <c r="BM118" s="188"/>
      <c r="BN118" s="188">
        <f t="shared" ref="BN118" si="37">BN119</f>
        <v>0</v>
      </c>
      <c r="BO118" s="188"/>
      <c r="BP118" s="188"/>
      <c r="BQ118" s="188"/>
      <c r="BR118" s="188"/>
      <c r="BS118" s="188"/>
      <c r="BT118" s="188"/>
      <c r="BU118" s="188"/>
      <c r="BV118" s="188"/>
      <c r="BW118" s="188"/>
      <c r="BX118" s="188">
        <f t="shared" ref="BX118" si="38">BX119</f>
        <v>0</v>
      </c>
      <c r="BY118" s="188"/>
      <c r="BZ118" s="188"/>
      <c r="CA118" s="188"/>
      <c r="CB118" s="188"/>
      <c r="CC118" s="188"/>
      <c r="CD118" s="188"/>
      <c r="CE118" s="188"/>
      <c r="CF118" s="188"/>
      <c r="CG118" s="188"/>
      <c r="CH118" s="276" t="s">
        <v>52</v>
      </c>
      <c r="CI118" s="276"/>
      <c r="CJ118" s="276"/>
      <c r="CK118" s="276"/>
      <c r="CL118" s="276"/>
      <c r="CM118" s="276"/>
      <c r="CN118" s="277"/>
    </row>
    <row r="119" spans="1:92" ht="39.75" customHeight="1" x14ac:dyDescent="0.2">
      <c r="A119" s="198" t="s">
        <v>256</v>
      </c>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200" t="s">
        <v>257</v>
      </c>
      <c r="AO119" s="201"/>
      <c r="AP119" s="201"/>
      <c r="AQ119" s="202"/>
      <c r="AR119" s="205" t="s">
        <v>117</v>
      </c>
      <c r="AS119" s="201"/>
      <c r="AT119" s="201"/>
      <c r="AU119" s="201"/>
      <c r="AV119" s="201"/>
      <c r="AW119" s="202"/>
      <c r="AX119" s="205"/>
      <c r="AY119" s="201"/>
      <c r="AZ119" s="201"/>
      <c r="BA119" s="201"/>
      <c r="BB119" s="201"/>
      <c r="BC119" s="202"/>
      <c r="BD119" s="207"/>
      <c r="BE119" s="208"/>
      <c r="BF119" s="208"/>
      <c r="BG119" s="208"/>
      <c r="BH119" s="208"/>
      <c r="BI119" s="208"/>
      <c r="BJ119" s="208"/>
      <c r="BK119" s="208"/>
      <c r="BL119" s="208"/>
      <c r="BM119" s="209"/>
      <c r="BN119" s="215"/>
      <c r="BO119" s="216"/>
      <c r="BP119" s="216"/>
      <c r="BQ119" s="216"/>
      <c r="BR119" s="216"/>
      <c r="BS119" s="216"/>
      <c r="BT119" s="216"/>
      <c r="BU119" s="216"/>
      <c r="BV119" s="216"/>
      <c r="BW119" s="217"/>
      <c r="BX119" s="215"/>
      <c r="BY119" s="216"/>
      <c r="BZ119" s="216"/>
      <c r="CA119" s="216"/>
      <c r="CB119" s="216"/>
      <c r="CC119" s="216"/>
      <c r="CD119" s="216"/>
      <c r="CE119" s="216"/>
      <c r="CF119" s="216"/>
      <c r="CG119" s="217"/>
      <c r="CH119" s="256" t="s">
        <v>52</v>
      </c>
      <c r="CI119" s="257"/>
      <c r="CJ119" s="257"/>
      <c r="CK119" s="257"/>
      <c r="CL119" s="257"/>
      <c r="CM119" s="257"/>
      <c r="CN119" s="258"/>
    </row>
    <row r="120" spans="1:92" ht="13.5" customHeight="1" x14ac:dyDescent="0.2">
      <c r="A120" s="227" t="s">
        <v>223</v>
      </c>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228"/>
      <c r="AN120" s="176" t="s">
        <v>119</v>
      </c>
      <c r="AO120" s="177"/>
      <c r="AP120" s="177"/>
      <c r="AQ120" s="177"/>
      <c r="AR120" s="177" t="s">
        <v>52</v>
      </c>
      <c r="AS120" s="177"/>
      <c r="AT120" s="177"/>
      <c r="AU120" s="177"/>
      <c r="AV120" s="177"/>
      <c r="AW120" s="177"/>
      <c r="AX120" s="177"/>
      <c r="AY120" s="177"/>
      <c r="AZ120" s="177"/>
      <c r="BA120" s="177"/>
      <c r="BB120" s="177"/>
      <c r="BC120" s="177"/>
      <c r="BD120" s="188">
        <f>SUM(BD121:BM125)</f>
        <v>58975130</v>
      </c>
      <c r="BE120" s="188"/>
      <c r="BF120" s="188"/>
      <c r="BG120" s="188"/>
      <c r="BH120" s="188"/>
      <c r="BI120" s="188"/>
      <c r="BJ120" s="188"/>
      <c r="BK120" s="188"/>
      <c r="BL120" s="188"/>
      <c r="BM120" s="188"/>
      <c r="BN120" s="188">
        <f t="shared" ref="BN120" si="39">SUM(BN121:BW125)</f>
        <v>58475130</v>
      </c>
      <c r="BO120" s="188"/>
      <c r="BP120" s="188"/>
      <c r="BQ120" s="188"/>
      <c r="BR120" s="188"/>
      <c r="BS120" s="188"/>
      <c r="BT120" s="188"/>
      <c r="BU120" s="188"/>
      <c r="BV120" s="188"/>
      <c r="BW120" s="188"/>
      <c r="BX120" s="188">
        <f t="shared" ref="BX120" si="40">SUM(BX121:CG125)</f>
        <v>58475130</v>
      </c>
      <c r="BY120" s="188"/>
      <c r="BZ120" s="188"/>
      <c r="CA120" s="188"/>
      <c r="CB120" s="188"/>
      <c r="CC120" s="188"/>
      <c r="CD120" s="188"/>
      <c r="CE120" s="188"/>
      <c r="CF120" s="188"/>
      <c r="CG120" s="188"/>
      <c r="CH120" s="237">
        <f>SUM(CH121:CN125)</f>
        <v>44896070</v>
      </c>
      <c r="CI120" s="238"/>
      <c r="CJ120" s="238"/>
      <c r="CK120" s="238"/>
      <c r="CL120" s="238"/>
      <c r="CM120" s="238"/>
      <c r="CN120" s="239"/>
    </row>
    <row r="121" spans="1:92" x14ac:dyDescent="0.2">
      <c r="A121" s="198" t="s">
        <v>45</v>
      </c>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200" t="s">
        <v>120</v>
      </c>
      <c r="AO121" s="201"/>
      <c r="AP121" s="201"/>
      <c r="AQ121" s="202"/>
      <c r="AR121" s="205" t="s">
        <v>121</v>
      </c>
      <c r="AS121" s="201"/>
      <c r="AT121" s="201"/>
      <c r="AU121" s="201"/>
      <c r="AV121" s="201"/>
      <c r="AW121" s="202"/>
      <c r="AX121" s="205"/>
      <c r="AY121" s="201"/>
      <c r="AZ121" s="201"/>
      <c r="BA121" s="201"/>
      <c r="BB121" s="201"/>
      <c r="BC121" s="202"/>
      <c r="BD121" s="207"/>
      <c r="BE121" s="208"/>
      <c r="BF121" s="208"/>
      <c r="BG121" s="208"/>
      <c r="BH121" s="208"/>
      <c r="BI121" s="208"/>
      <c r="BJ121" s="208"/>
      <c r="BK121" s="208"/>
      <c r="BL121" s="208"/>
      <c r="BM121" s="209"/>
      <c r="BN121" s="215"/>
      <c r="BO121" s="216"/>
      <c r="BP121" s="216"/>
      <c r="BQ121" s="216"/>
      <c r="BR121" s="216"/>
      <c r="BS121" s="216"/>
      <c r="BT121" s="216"/>
      <c r="BU121" s="216"/>
      <c r="BV121" s="216"/>
      <c r="BW121" s="217"/>
      <c r="BX121" s="215"/>
      <c r="BY121" s="216"/>
      <c r="BZ121" s="216"/>
      <c r="CA121" s="216"/>
      <c r="CB121" s="216"/>
      <c r="CC121" s="216"/>
      <c r="CD121" s="216"/>
      <c r="CE121" s="216"/>
      <c r="CF121" s="216"/>
      <c r="CG121" s="217"/>
      <c r="CH121" s="215"/>
      <c r="CI121" s="216"/>
      <c r="CJ121" s="216"/>
      <c r="CK121" s="216"/>
      <c r="CL121" s="216"/>
      <c r="CM121" s="216"/>
      <c r="CN121" s="221"/>
    </row>
    <row r="122" spans="1:92" x14ac:dyDescent="0.2">
      <c r="A122" s="195" t="s">
        <v>127</v>
      </c>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203"/>
      <c r="AO122" s="149"/>
      <c r="AP122" s="149"/>
      <c r="AQ122" s="204"/>
      <c r="AR122" s="206"/>
      <c r="AS122" s="149"/>
      <c r="AT122" s="149"/>
      <c r="AU122" s="149"/>
      <c r="AV122" s="149"/>
      <c r="AW122" s="204"/>
      <c r="AX122" s="206"/>
      <c r="AY122" s="149"/>
      <c r="AZ122" s="149"/>
      <c r="BA122" s="149"/>
      <c r="BB122" s="149"/>
      <c r="BC122" s="204"/>
      <c r="BD122" s="210"/>
      <c r="BE122" s="211"/>
      <c r="BF122" s="211"/>
      <c r="BG122" s="211"/>
      <c r="BH122" s="211"/>
      <c r="BI122" s="211"/>
      <c r="BJ122" s="211"/>
      <c r="BK122" s="211"/>
      <c r="BL122" s="211"/>
      <c r="BM122" s="212"/>
      <c r="BN122" s="218"/>
      <c r="BO122" s="219"/>
      <c r="BP122" s="219"/>
      <c r="BQ122" s="219"/>
      <c r="BR122" s="219"/>
      <c r="BS122" s="219"/>
      <c r="BT122" s="219"/>
      <c r="BU122" s="219"/>
      <c r="BV122" s="219"/>
      <c r="BW122" s="220"/>
      <c r="BX122" s="218"/>
      <c r="BY122" s="219"/>
      <c r="BZ122" s="219"/>
      <c r="CA122" s="219"/>
      <c r="CB122" s="219"/>
      <c r="CC122" s="219"/>
      <c r="CD122" s="219"/>
      <c r="CE122" s="219"/>
      <c r="CF122" s="219"/>
      <c r="CG122" s="220"/>
      <c r="CH122" s="218"/>
      <c r="CI122" s="219"/>
      <c r="CJ122" s="219"/>
      <c r="CK122" s="219"/>
      <c r="CL122" s="219"/>
      <c r="CM122" s="219"/>
      <c r="CN122" s="222"/>
    </row>
    <row r="123" spans="1:92" ht="27.75" customHeight="1" x14ac:dyDescent="0.2">
      <c r="A123" s="195" t="s">
        <v>224</v>
      </c>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203" t="s">
        <v>124</v>
      </c>
      <c r="AO123" s="149"/>
      <c r="AP123" s="149"/>
      <c r="AQ123" s="204"/>
      <c r="AR123" s="206" t="s">
        <v>123</v>
      </c>
      <c r="AS123" s="149"/>
      <c r="AT123" s="149"/>
      <c r="AU123" s="149"/>
      <c r="AV123" s="149"/>
      <c r="AW123" s="204"/>
      <c r="AX123" s="206"/>
      <c r="AY123" s="149"/>
      <c r="AZ123" s="149"/>
      <c r="BA123" s="149"/>
      <c r="BB123" s="149"/>
      <c r="BC123" s="204"/>
      <c r="BD123" s="210"/>
      <c r="BE123" s="211"/>
      <c r="BF123" s="211"/>
      <c r="BG123" s="211"/>
      <c r="BH123" s="211"/>
      <c r="BI123" s="211"/>
      <c r="BJ123" s="211"/>
      <c r="BK123" s="211"/>
      <c r="BL123" s="211"/>
      <c r="BM123" s="212"/>
      <c r="BN123" s="218"/>
      <c r="BO123" s="219"/>
      <c r="BP123" s="219"/>
      <c r="BQ123" s="219"/>
      <c r="BR123" s="219"/>
      <c r="BS123" s="219"/>
      <c r="BT123" s="219"/>
      <c r="BU123" s="219"/>
      <c r="BV123" s="219"/>
      <c r="BW123" s="220"/>
      <c r="BX123" s="218"/>
      <c r="BY123" s="219"/>
      <c r="BZ123" s="219"/>
      <c r="CA123" s="219"/>
      <c r="CB123" s="219"/>
      <c r="CC123" s="219"/>
      <c r="CD123" s="219"/>
      <c r="CE123" s="219"/>
      <c r="CF123" s="219"/>
      <c r="CG123" s="220"/>
      <c r="CH123" s="218"/>
      <c r="CI123" s="219"/>
      <c r="CJ123" s="219"/>
      <c r="CK123" s="219"/>
      <c r="CL123" s="219"/>
      <c r="CM123" s="219"/>
      <c r="CN123" s="222"/>
    </row>
    <row r="124" spans="1:92" ht="27" customHeight="1" x14ac:dyDescent="0.2">
      <c r="A124" s="195" t="s">
        <v>225</v>
      </c>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203" t="s">
        <v>125</v>
      </c>
      <c r="AO124" s="149"/>
      <c r="AP124" s="149"/>
      <c r="AQ124" s="204"/>
      <c r="AR124" s="206" t="s">
        <v>126</v>
      </c>
      <c r="AS124" s="149"/>
      <c r="AT124" s="149"/>
      <c r="AU124" s="149"/>
      <c r="AV124" s="149"/>
      <c r="AW124" s="204"/>
      <c r="AX124" s="206"/>
      <c r="AY124" s="149"/>
      <c r="AZ124" s="149"/>
      <c r="BA124" s="149"/>
      <c r="BB124" s="149"/>
      <c r="BC124" s="204"/>
      <c r="BD124" s="210"/>
      <c r="BE124" s="211"/>
      <c r="BF124" s="211"/>
      <c r="BG124" s="211"/>
      <c r="BH124" s="211"/>
      <c r="BI124" s="211"/>
      <c r="BJ124" s="211"/>
      <c r="BK124" s="211"/>
      <c r="BL124" s="211"/>
      <c r="BM124" s="212"/>
      <c r="BN124" s="218"/>
      <c r="BO124" s="219"/>
      <c r="BP124" s="219"/>
      <c r="BQ124" s="219"/>
      <c r="BR124" s="219"/>
      <c r="BS124" s="219"/>
      <c r="BT124" s="219"/>
      <c r="BU124" s="219"/>
      <c r="BV124" s="219"/>
      <c r="BW124" s="220"/>
      <c r="BX124" s="218"/>
      <c r="BY124" s="219"/>
      <c r="BZ124" s="219"/>
      <c r="CA124" s="219"/>
      <c r="CB124" s="219"/>
      <c r="CC124" s="219"/>
      <c r="CD124" s="219"/>
      <c r="CE124" s="219"/>
      <c r="CF124" s="219"/>
      <c r="CG124" s="220"/>
      <c r="CH124" s="218"/>
      <c r="CI124" s="219"/>
      <c r="CJ124" s="219"/>
      <c r="CK124" s="219"/>
      <c r="CL124" s="219"/>
      <c r="CM124" s="219"/>
      <c r="CN124" s="222"/>
    </row>
    <row r="125" spans="1:92" ht="13.5" customHeight="1" x14ac:dyDescent="0.2">
      <c r="A125" s="227" t="s">
        <v>130</v>
      </c>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176" t="s">
        <v>128</v>
      </c>
      <c r="AO125" s="177"/>
      <c r="AP125" s="177"/>
      <c r="AQ125" s="177"/>
      <c r="AR125" s="177" t="s">
        <v>129</v>
      </c>
      <c r="AS125" s="177"/>
      <c r="AT125" s="177"/>
      <c r="AU125" s="177"/>
      <c r="AV125" s="177"/>
      <c r="AW125" s="177"/>
      <c r="AX125" s="177" t="s">
        <v>52</v>
      </c>
      <c r="AY125" s="177"/>
      <c r="AZ125" s="177"/>
      <c r="BA125" s="177"/>
      <c r="BB125" s="177"/>
      <c r="BC125" s="177"/>
      <c r="BD125" s="188">
        <f>BD126+BD142+BD143+BD151</f>
        <v>58975130</v>
      </c>
      <c r="BE125" s="188"/>
      <c r="BF125" s="188"/>
      <c r="BG125" s="188"/>
      <c r="BH125" s="188"/>
      <c r="BI125" s="188"/>
      <c r="BJ125" s="188"/>
      <c r="BK125" s="188"/>
      <c r="BL125" s="188"/>
      <c r="BM125" s="188"/>
      <c r="BN125" s="188">
        <f t="shared" ref="BN125" si="41">BN126+BN142+BN143+BN151</f>
        <v>58475130</v>
      </c>
      <c r="BO125" s="188"/>
      <c r="BP125" s="188"/>
      <c r="BQ125" s="188"/>
      <c r="BR125" s="188"/>
      <c r="BS125" s="188"/>
      <c r="BT125" s="188"/>
      <c r="BU125" s="188"/>
      <c r="BV125" s="188"/>
      <c r="BW125" s="188"/>
      <c r="BX125" s="188">
        <f t="shared" ref="BX125" si="42">BX126+BX142+BX143+BX151</f>
        <v>58475130</v>
      </c>
      <c r="BY125" s="188"/>
      <c r="BZ125" s="188"/>
      <c r="CA125" s="188"/>
      <c r="CB125" s="188"/>
      <c r="CC125" s="188"/>
      <c r="CD125" s="188"/>
      <c r="CE125" s="188"/>
      <c r="CF125" s="188"/>
      <c r="CG125" s="188"/>
      <c r="CH125" s="237">
        <f>CH126+CH142+CH143+CH151</f>
        <v>44896070</v>
      </c>
      <c r="CI125" s="238"/>
      <c r="CJ125" s="238"/>
      <c r="CK125" s="238"/>
      <c r="CL125" s="238"/>
      <c r="CM125" s="238"/>
      <c r="CN125" s="239"/>
    </row>
    <row r="126" spans="1:92" x14ac:dyDescent="0.2">
      <c r="A126" s="198" t="s">
        <v>72</v>
      </c>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200" t="s">
        <v>312</v>
      </c>
      <c r="AO126" s="201"/>
      <c r="AP126" s="201"/>
      <c r="AQ126" s="202"/>
      <c r="AR126" s="205" t="s">
        <v>129</v>
      </c>
      <c r="AS126" s="201"/>
      <c r="AT126" s="201"/>
      <c r="AU126" s="201"/>
      <c r="AV126" s="201"/>
      <c r="AW126" s="202"/>
      <c r="AX126" s="205" t="s">
        <v>313</v>
      </c>
      <c r="AY126" s="201"/>
      <c r="AZ126" s="201"/>
      <c r="BA126" s="201"/>
      <c r="BB126" s="201"/>
      <c r="BC126" s="202"/>
      <c r="BD126" s="207">
        <f>BD128+BD129+BD130+BD136+BD137+BD138+BD139</f>
        <v>44896070</v>
      </c>
      <c r="BE126" s="208"/>
      <c r="BF126" s="208"/>
      <c r="BG126" s="208"/>
      <c r="BH126" s="208"/>
      <c r="BI126" s="208"/>
      <c r="BJ126" s="208"/>
      <c r="BK126" s="208"/>
      <c r="BL126" s="208"/>
      <c r="BM126" s="209"/>
      <c r="BN126" s="207">
        <f t="shared" ref="BN126" si="43">BN128+BN129+BN130+BN136+BN137+BN138+BN139</f>
        <v>45008070</v>
      </c>
      <c r="BO126" s="208"/>
      <c r="BP126" s="208"/>
      <c r="BQ126" s="208"/>
      <c r="BR126" s="208"/>
      <c r="BS126" s="208"/>
      <c r="BT126" s="208"/>
      <c r="BU126" s="208"/>
      <c r="BV126" s="208"/>
      <c r="BW126" s="209"/>
      <c r="BX126" s="207">
        <f t="shared" ref="BX126" si="44">BX128+BX129+BX130+BX136+BX137+BX138+BX139</f>
        <v>45008070</v>
      </c>
      <c r="BY126" s="208"/>
      <c r="BZ126" s="208"/>
      <c r="CA126" s="208"/>
      <c r="CB126" s="208"/>
      <c r="CC126" s="208"/>
      <c r="CD126" s="208"/>
      <c r="CE126" s="208"/>
      <c r="CF126" s="208"/>
      <c r="CG126" s="209"/>
      <c r="CH126" s="215">
        <f>BD128+BD129+BD130+BD136+BD137+BD138+BD139</f>
        <v>44896070</v>
      </c>
      <c r="CI126" s="216"/>
      <c r="CJ126" s="216"/>
      <c r="CK126" s="216"/>
      <c r="CL126" s="216"/>
      <c r="CM126" s="216"/>
      <c r="CN126" s="221"/>
    </row>
    <row r="127" spans="1:92" x14ac:dyDescent="0.2">
      <c r="A127" s="195" t="s">
        <v>314</v>
      </c>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203"/>
      <c r="AO127" s="149"/>
      <c r="AP127" s="149"/>
      <c r="AQ127" s="204"/>
      <c r="AR127" s="206"/>
      <c r="AS127" s="149"/>
      <c r="AT127" s="149"/>
      <c r="AU127" s="149"/>
      <c r="AV127" s="149"/>
      <c r="AW127" s="204"/>
      <c r="AX127" s="206"/>
      <c r="AY127" s="149"/>
      <c r="AZ127" s="149"/>
      <c r="BA127" s="149"/>
      <c r="BB127" s="149"/>
      <c r="BC127" s="204"/>
      <c r="BD127" s="210"/>
      <c r="BE127" s="211"/>
      <c r="BF127" s="211"/>
      <c r="BG127" s="211"/>
      <c r="BH127" s="211"/>
      <c r="BI127" s="211"/>
      <c r="BJ127" s="211"/>
      <c r="BK127" s="211"/>
      <c r="BL127" s="211"/>
      <c r="BM127" s="212"/>
      <c r="BN127" s="210"/>
      <c r="BO127" s="211"/>
      <c r="BP127" s="211"/>
      <c r="BQ127" s="211"/>
      <c r="BR127" s="211"/>
      <c r="BS127" s="211"/>
      <c r="BT127" s="211"/>
      <c r="BU127" s="211"/>
      <c r="BV127" s="211"/>
      <c r="BW127" s="212"/>
      <c r="BX127" s="210"/>
      <c r="BY127" s="211"/>
      <c r="BZ127" s="211"/>
      <c r="CA127" s="211"/>
      <c r="CB127" s="211"/>
      <c r="CC127" s="211"/>
      <c r="CD127" s="211"/>
      <c r="CE127" s="211"/>
      <c r="CF127" s="211"/>
      <c r="CG127" s="212"/>
      <c r="CH127" s="218"/>
      <c r="CI127" s="219"/>
      <c r="CJ127" s="219"/>
      <c r="CK127" s="219"/>
      <c r="CL127" s="219"/>
      <c r="CM127" s="219"/>
      <c r="CN127" s="222"/>
    </row>
    <row r="128" spans="1:92" x14ac:dyDescent="0.2">
      <c r="A128" s="289" t="s">
        <v>318</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176" t="s">
        <v>315</v>
      </c>
      <c r="AO128" s="177"/>
      <c r="AP128" s="177"/>
      <c r="AQ128" s="177"/>
      <c r="AR128" s="177" t="s">
        <v>129</v>
      </c>
      <c r="AS128" s="177"/>
      <c r="AT128" s="177"/>
      <c r="AU128" s="177"/>
      <c r="AV128" s="177"/>
      <c r="AW128" s="177"/>
      <c r="AX128" s="177" t="s">
        <v>316</v>
      </c>
      <c r="AY128" s="177"/>
      <c r="AZ128" s="177"/>
      <c r="BA128" s="177"/>
      <c r="BB128" s="177"/>
      <c r="BC128" s="177"/>
      <c r="BD128" s="188">
        <f>'прил_2_ГЗ 2020'!AZ90+'прил_3_ЦЕЛЕВЫЕ 2020'!AZ78+'прил_4_внебюджет 2020'!AZ108</f>
        <v>18000</v>
      </c>
      <c r="BE128" s="188"/>
      <c r="BF128" s="188"/>
      <c r="BG128" s="188"/>
      <c r="BH128" s="188"/>
      <c r="BI128" s="188"/>
      <c r="BJ128" s="188"/>
      <c r="BK128" s="188"/>
      <c r="BL128" s="188"/>
      <c r="BM128" s="188"/>
      <c r="BN128" s="188">
        <v>18000</v>
      </c>
      <c r="BO128" s="188"/>
      <c r="BP128" s="188"/>
      <c r="BQ128" s="188"/>
      <c r="BR128" s="188"/>
      <c r="BS128" s="188"/>
      <c r="BT128" s="188"/>
      <c r="BU128" s="188"/>
      <c r="BV128" s="188"/>
      <c r="BW128" s="188"/>
      <c r="BX128" s="188">
        <v>18000</v>
      </c>
      <c r="BY128" s="188"/>
      <c r="BZ128" s="188"/>
      <c r="CA128" s="188"/>
      <c r="CB128" s="188"/>
      <c r="CC128" s="188"/>
      <c r="CD128" s="188"/>
      <c r="CE128" s="188"/>
      <c r="CF128" s="188"/>
      <c r="CG128" s="188"/>
      <c r="CH128" s="237"/>
      <c r="CI128" s="238"/>
      <c r="CJ128" s="238"/>
      <c r="CK128" s="238"/>
      <c r="CL128" s="238"/>
      <c r="CM128" s="238"/>
      <c r="CN128" s="239"/>
    </row>
    <row r="129" spans="1:92" x14ac:dyDescent="0.2">
      <c r="A129" s="289" t="s">
        <v>283</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176" t="s">
        <v>319</v>
      </c>
      <c r="AO129" s="177"/>
      <c r="AP129" s="177"/>
      <c r="AQ129" s="177"/>
      <c r="AR129" s="177" t="s">
        <v>129</v>
      </c>
      <c r="AS129" s="177"/>
      <c r="AT129" s="177"/>
      <c r="AU129" s="177"/>
      <c r="AV129" s="177"/>
      <c r="AW129" s="177"/>
      <c r="AX129" s="177" t="s">
        <v>280</v>
      </c>
      <c r="AY129" s="177"/>
      <c r="AZ129" s="177"/>
      <c r="BA129" s="177"/>
      <c r="BB129" s="177"/>
      <c r="BC129" s="177"/>
      <c r="BD129" s="188">
        <f>'прил_2_ГЗ 2020'!AZ91+'прил_3_ЦЕЛЕВЫЕ 2020'!AZ79+'прил_4_внебюджет 2020'!AZ109</f>
        <v>24872000</v>
      </c>
      <c r="BE129" s="188"/>
      <c r="BF129" s="188"/>
      <c r="BG129" s="188"/>
      <c r="BH129" s="188"/>
      <c r="BI129" s="188"/>
      <c r="BJ129" s="188"/>
      <c r="BK129" s="188"/>
      <c r="BL129" s="188"/>
      <c r="BM129" s="188"/>
      <c r="BN129" s="188">
        <v>24872000</v>
      </c>
      <c r="BO129" s="188"/>
      <c r="BP129" s="188"/>
      <c r="BQ129" s="188"/>
      <c r="BR129" s="188"/>
      <c r="BS129" s="188"/>
      <c r="BT129" s="188"/>
      <c r="BU129" s="188"/>
      <c r="BV129" s="188"/>
      <c r="BW129" s="188"/>
      <c r="BX129" s="188">
        <v>24872000</v>
      </c>
      <c r="BY129" s="188"/>
      <c r="BZ129" s="188"/>
      <c r="CA129" s="188"/>
      <c r="CB129" s="188"/>
      <c r="CC129" s="188"/>
      <c r="CD129" s="188"/>
      <c r="CE129" s="188"/>
      <c r="CF129" s="188"/>
      <c r="CG129" s="188"/>
      <c r="CH129" s="237"/>
      <c r="CI129" s="238"/>
      <c r="CJ129" s="238"/>
      <c r="CK129" s="238"/>
      <c r="CL129" s="238"/>
      <c r="CM129" s="238"/>
      <c r="CN129" s="239"/>
    </row>
    <row r="130" spans="1:92" x14ac:dyDescent="0.2">
      <c r="A130" s="289" t="s">
        <v>329</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176" t="s">
        <v>320</v>
      </c>
      <c r="AO130" s="177"/>
      <c r="AP130" s="177"/>
      <c r="AQ130" s="177"/>
      <c r="AR130" s="177" t="s">
        <v>129</v>
      </c>
      <c r="AS130" s="177"/>
      <c r="AT130" s="177"/>
      <c r="AU130" s="177"/>
      <c r="AV130" s="177"/>
      <c r="AW130" s="177"/>
      <c r="AX130" s="177" t="s">
        <v>317</v>
      </c>
      <c r="AY130" s="177"/>
      <c r="AZ130" s="177"/>
      <c r="BA130" s="177"/>
      <c r="BB130" s="177"/>
      <c r="BC130" s="177"/>
      <c r="BD130" s="188">
        <f>SUM(BD132:BM135)</f>
        <v>1137500</v>
      </c>
      <c r="BE130" s="188"/>
      <c r="BF130" s="188"/>
      <c r="BG130" s="188"/>
      <c r="BH130" s="188"/>
      <c r="BI130" s="188"/>
      <c r="BJ130" s="188"/>
      <c r="BK130" s="188"/>
      <c r="BL130" s="188"/>
      <c r="BM130" s="188"/>
      <c r="BN130" s="188">
        <f t="shared" ref="BN130" si="45">SUM(BN132:BW135)</f>
        <v>1137500</v>
      </c>
      <c r="BO130" s="188"/>
      <c r="BP130" s="188"/>
      <c r="BQ130" s="188"/>
      <c r="BR130" s="188"/>
      <c r="BS130" s="188"/>
      <c r="BT130" s="188"/>
      <c r="BU130" s="188"/>
      <c r="BV130" s="188"/>
      <c r="BW130" s="188"/>
      <c r="BX130" s="188">
        <f t="shared" ref="BX130" si="46">SUM(BX132:CG135)</f>
        <v>1137500</v>
      </c>
      <c r="BY130" s="188"/>
      <c r="BZ130" s="188"/>
      <c r="CA130" s="188"/>
      <c r="CB130" s="188"/>
      <c r="CC130" s="188"/>
      <c r="CD130" s="188"/>
      <c r="CE130" s="188"/>
      <c r="CF130" s="188"/>
      <c r="CG130" s="188"/>
      <c r="CH130" s="237">
        <f>SUM(CH132:CN135)</f>
        <v>0</v>
      </c>
      <c r="CI130" s="238"/>
      <c r="CJ130" s="238"/>
      <c r="CK130" s="238"/>
      <c r="CL130" s="238"/>
      <c r="CM130" s="238"/>
      <c r="CN130" s="239"/>
    </row>
    <row r="131" spans="1:92" x14ac:dyDescent="0.2">
      <c r="A131" s="289" t="s">
        <v>45</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0"/>
      <c r="AI131" s="290"/>
      <c r="AJ131" s="290"/>
      <c r="AK131" s="290"/>
      <c r="AL131" s="290"/>
      <c r="AM131" s="290"/>
      <c r="AN131" s="176"/>
      <c r="AO131" s="177"/>
      <c r="AP131" s="177"/>
      <c r="AQ131" s="177"/>
      <c r="AR131" s="177"/>
      <c r="AS131" s="177"/>
      <c r="AT131" s="177"/>
      <c r="AU131" s="177"/>
      <c r="AV131" s="177"/>
      <c r="AW131" s="177"/>
      <c r="AX131" s="177"/>
      <c r="AY131" s="177"/>
      <c r="AZ131" s="177"/>
      <c r="BA131" s="177"/>
      <c r="BB131" s="177"/>
      <c r="BC131" s="177"/>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237"/>
      <c r="CI131" s="238"/>
      <c r="CJ131" s="238"/>
      <c r="CK131" s="238"/>
      <c r="CL131" s="238"/>
      <c r="CM131" s="238"/>
      <c r="CN131" s="239"/>
    </row>
    <row r="132" spans="1:92" x14ac:dyDescent="0.2">
      <c r="A132" s="289" t="s">
        <v>326</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176" t="s">
        <v>320</v>
      </c>
      <c r="AO132" s="177"/>
      <c r="AP132" s="177"/>
      <c r="AQ132" s="177"/>
      <c r="AR132" s="177" t="s">
        <v>129</v>
      </c>
      <c r="AS132" s="177"/>
      <c r="AT132" s="177"/>
      <c r="AU132" s="177"/>
      <c r="AV132" s="177"/>
      <c r="AW132" s="177"/>
      <c r="AX132" s="177" t="s">
        <v>317</v>
      </c>
      <c r="AY132" s="177"/>
      <c r="AZ132" s="177"/>
      <c r="BA132" s="177"/>
      <c r="BB132" s="177"/>
      <c r="BC132" s="177"/>
      <c r="BD132" s="188">
        <f>'прил_2_ГЗ 2020'!AZ94+'прил_4_внебюджет 2020'!AZ112</f>
        <v>918400</v>
      </c>
      <c r="BE132" s="188"/>
      <c r="BF132" s="188"/>
      <c r="BG132" s="188"/>
      <c r="BH132" s="188"/>
      <c r="BI132" s="188"/>
      <c r="BJ132" s="188"/>
      <c r="BK132" s="188"/>
      <c r="BL132" s="188"/>
      <c r="BM132" s="188"/>
      <c r="BN132" s="188">
        <v>918400</v>
      </c>
      <c r="BO132" s="188"/>
      <c r="BP132" s="188"/>
      <c r="BQ132" s="188"/>
      <c r="BR132" s="188"/>
      <c r="BS132" s="188"/>
      <c r="BT132" s="188"/>
      <c r="BU132" s="188"/>
      <c r="BV132" s="188"/>
      <c r="BW132" s="188"/>
      <c r="BX132" s="188">
        <v>918400</v>
      </c>
      <c r="BY132" s="188"/>
      <c r="BZ132" s="188"/>
      <c r="CA132" s="188"/>
      <c r="CB132" s="188"/>
      <c r="CC132" s="188"/>
      <c r="CD132" s="188"/>
      <c r="CE132" s="188"/>
      <c r="CF132" s="188"/>
      <c r="CG132" s="188"/>
      <c r="CH132" s="237"/>
      <c r="CI132" s="238"/>
      <c r="CJ132" s="238"/>
      <c r="CK132" s="238"/>
      <c r="CL132" s="238"/>
      <c r="CM132" s="238"/>
      <c r="CN132" s="239"/>
    </row>
    <row r="133" spans="1:92" x14ac:dyDescent="0.2">
      <c r="A133" s="289" t="s">
        <v>327</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176" t="s">
        <v>320</v>
      </c>
      <c r="AO133" s="177"/>
      <c r="AP133" s="177"/>
      <c r="AQ133" s="177"/>
      <c r="AR133" s="177" t="s">
        <v>129</v>
      </c>
      <c r="AS133" s="177"/>
      <c r="AT133" s="177"/>
      <c r="AU133" s="177"/>
      <c r="AV133" s="177"/>
      <c r="AW133" s="177"/>
      <c r="AX133" s="177" t="s">
        <v>317</v>
      </c>
      <c r="AY133" s="177"/>
      <c r="AZ133" s="177"/>
      <c r="BA133" s="177"/>
      <c r="BB133" s="177"/>
      <c r="BC133" s="177"/>
      <c r="BD133" s="188">
        <f>'прил_2_ГЗ 2020'!AZ95+'прил_4_внебюджет 2020'!AZ113</f>
        <v>113800</v>
      </c>
      <c r="BE133" s="188"/>
      <c r="BF133" s="188"/>
      <c r="BG133" s="188"/>
      <c r="BH133" s="188"/>
      <c r="BI133" s="188"/>
      <c r="BJ133" s="188"/>
      <c r="BK133" s="188"/>
      <c r="BL133" s="188"/>
      <c r="BM133" s="188"/>
      <c r="BN133" s="188">
        <v>113800</v>
      </c>
      <c r="BO133" s="188"/>
      <c r="BP133" s="188"/>
      <c r="BQ133" s="188"/>
      <c r="BR133" s="188"/>
      <c r="BS133" s="188"/>
      <c r="BT133" s="188"/>
      <c r="BU133" s="188"/>
      <c r="BV133" s="188"/>
      <c r="BW133" s="188"/>
      <c r="BX133" s="188">
        <v>113800</v>
      </c>
      <c r="BY133" s="188"/>
      <c r="BZ133" s="188"/>
      <c r="CA133" s="188"/>
      <c r="CB133" s="188"/>
      <c r="CC133" s="188"/>
      <c r="CD133" s="188"/>
      <c r="CE133" s="188"/>
      <c r="CF133" s="188"/>
      <c r="CG133" s="188"/>
      <c r="CH133" s="237"/>
      <c r="CI133" s="238"/>
      <c r="CJ133" s="238"/>
      <c r="CK133" s="238"/>
      <c r="CL133" s="238"/>
      <c r="CM133" s="238"/>
      <c r="CN133" s="239"/>
    </row>
    <row r="134" spans="1:92" x14ac:dyDescent="0.2">
      <c r="A134" s="289" t="s">
        <v>328</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176" t="s">
        <v>320</v>
      </c>
      <c r="AO134" s="177"/>
      <c r="AP134" s="177"/>
      <c r="AQ134" s="177"/>
      <c r="AR134" s="177" t="s">
        <v>129</v>
      </c>
      <c r="AS134" s="177"/>
      <c r="AT134" s="177"/>
      <c r="AU134" s="177"/>
      <c r="AV134" s="177"/>
      <c r="AW134" s="177"/>
      <c r="AX134" s="177" t="s">
        <v>317</v>
      </c>
      <c r="AY134" s="177"/>
      <c r="AZ134" s="177"/>
      <c r="BA134" s="177"/>
      <c r="BB134" s="177"/>
      <c r="BC134" s="177"/>
      <c r="BD134" s="188">
        <f>'прил_2_ГЗ 2020'!AZ96+'прил_4_внебюджет 2020'!AZ114</f>
        <v>68400</v>
      </c>
      <c r="BE134" s="188"/>
      <c r="BF134" s="188"/>
      <c r="BG134" s="188"/>
      <c r="BH134" s="188"/>
      <c r="BI134" s="188"/>
      <c r="BJ134" s="188"/>
      <c r="BK134" s="188"/>
      <c r="BL134" s="188"/>
      <c r="BM134" s="188"/>
      <c r="BN134" s="188">
        <v>68400</v>
      </c>
      <c r="BO134" s="188"/>
      <c r="BP134" s="188"/>
      <c r="BQ134" s="188"/>
      <c r="BR134" s="188"/>
      <c r="BS134" s="188"/>
      <c r="BT134" s="188"/>
      <c r="BU134" s="188"/>
      <c r="BV134" s="188"/>
      <c r="BW134" s="188"/>
      <c r="BX134" s="188">
        <v>68400</v>
      </c>
      <c r="BY134" s="188"/>
      <c r="BZ134" s="188"/>
      <c r="CA134" s="188"/>
      <c r="CB134" s="188"/>
      <c r="CC134" s="188"/>
      <c r="CD134" s="188"/>
      <c r="CE134" s="188"/>
      <c r="CF134" s="188"/>
      <c r="CG134" s="188"/>
      <c r="CH134" s="237"/>
      <c r="CI134" s="238"/>
      <c r="CJ134" s="238"/>
      <c r="CK134" s="238"/>
      <c r="CL134" s="238"/>
      <c r="CM134" s="238"/>
      <c r="CN134" s="239"/>
    </row>
    <row r="135" spans="1:92" x14ac:dyDescent="0.2">
      <c r="A135" s="289" t="s">
        <v>330</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0"/>
      <c r="AI135" s="290"/>
      <c r="AJ135" s="290"/>
      <c r="AK135" s="290"/>
      <c r="AL135" s="290"/>
      <c r="AM135" s="290"/>
      <c r="AN135" s="176" t="s">
        <v>320</v>
      </c>
      <c r="AO135" s="177"/>
      <c r="AP135" s="177"/>
      <c r="AQ135" s="177"/>
      <c r="AR135" s="177" t="s">
        <v>129</v>
      </c>
      <c r="AS135" s="177"/>
      <c r="AT135" s="177"/>
      <c r="AU135" s="177"/>
      <c r="AV135" s="177"/>
      <c r="AW135" s="177"/>
      <c r="AX135" s="177" t="s">
        <v>317</v>
      </c>
      <c r="AY135" s="177"/>
      <c r="AZ135" s="177"/>
      <c r="BA135" s="177"/>
      <c r="BB135" s="177"/>
      <c r="BC135" s="177"/>
      <c r="BD135" s="188">
        <f>'прил_2_ГЗ 2020'!AZ97+'прил_4_внебюджет 2020'!AZ115</f>
        <v>36900</v>
      </c>
      <c r="BE135" s="188"/>
      <c r="BF135" s="188"/>
      <c r="BG135" s="188"/>
      <c r="BH135" s="188"/>
      <c r="BI135" s="188"/>
      <c r="BJ135" s="188"/>
      <c r="BK135" s="188"/>
      <c r="BL135" s="188"/>
      <c r="BM135" s="188"/>
      <c r="BN135" s="188">
        <v>36900</v>
      </c>
      <c r="BO135" s="188"/>
      <c r="BP135" s="188"/>
      <c r="BQ135" s="188"/>
      <c r="BR135" s="188"/>
      <c r="BS135" s="188"/>
      <c r="BT135" s="188"/>
      <c r="BU135" s="188"/>
      <c r="BV135" s="188"/>
      <c r="BW135" s="188"/>
      <c r="BX135" s="188">
        <v>36900</v>
      </c>
      <c r="BY135" s="188"/>
      <c r="BZ135" s="188"/>
      <c r="CA135" s="188"/>
      <c r="CB135" s="188"/>
      <c r="CC135" s="188"/>
      <c r="CD135" s="188"/>
      <c r="CE135" s="188"/>
      <c r="CF135" s="188"/>
      <c r="CG135" s="188"/>
      <c r="CH135" s="237"/>
      <c r="CI135" s="238"/>
      <c r="CJ135" s="238"/>
      <c r="CK135" s="238"/>
      <c r="CL135" s="238"/>
      <c r="CM135" s="238"/>
      <c r="CN135" s="239"/>
    </row>
    <row r="136" spans="1:92" ht="26.25" customHeight="1" x14ac:dyDescent="0.2">
      <c r="A136" s="289" t="s">
        <v>340</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0"/>
      <c r="AI136" s="290"/>
      <c r="AJ136" s="290"/>
      <c r="AK136" s="290"/>
      <c r="AL136" s="290"/>
      <c r="AM136" s="290"/>
      <c r="AN136" s="176" t="s">
        <v>321</v>
      </c>
      <c r="AO136" s="177"/>
      <c r="AP136" s="177"/>
      <c r="AQ136" s="177"/>
      <c r="AR136" s="177" t="s">
        <v>129</v>
      </c>
      <c r="AS136" s="177"/>
      <c r="AT136" s="177"/>
      <c r="AU136" s="177"/>
      <c r="AV136" s="177"/>
      <c r="AW136" s="177"/>
      <c r="AX136" s="177" t="s">
        <v>332</v>
      </c>
      <c r="AY136" s="177"/>
      <c r="AZ136" s="177"/>
      <c r="BA136" s="177"/>
      <c r="BB136" s="177"/>
      <c r="BC136" s="177"/>
      <c r="BD136" s="188">
        <f>'прил_2_ГЗ 2020'!AZ98+'прил_3_ЦЕЛЕВЫЕ 2020'!AZ80+'прил_4_внебюджет 2020'!AZ116</f>
        <v>238000</v>
      </c>
      <c r="BE136" s="188"/>
      <c r="BF136" s="188"/>
      <c r="BG136" s="188"/>
      <c r="BH136" s="188"/>
      <c r="BI136" s="188"/>
      <c r="BJ136" s="188"/>
      <c r="BK136" s="188"/>
      <c r="BL136" s="188"/>
      <c r="BM136" s="188"/>
      <c r="BN136" s="188">
        <v>238000</v>
      </c>
      <c r="BO136" s="188"/>
      <c r="BP136" s="188"/>
      <c r="BQ136" s="188"/>
      <c r="BR136" s="188"/>
      <c r="BS136" s="188"/>
      <c r="BT136" s="188"/>
      <c r="BU136" s="188"/>
      <c r="BV136" s="188"/>
      <c r="BW136" s="188"/>
      <c r="BX136" s="188">
        <v>238000</v>
      </c>
      <c r="BY136" s="188"/>
      <c r="BZ136" s="188"/>
      <c r="CA136" s="188"/>
      <c r="CB136" s="188"/>
      <c r="CC136" s="188"/>
      <c r="CD136" s="188"/>
      <c r="CE136" s="188"/>
      <c r="CF136" s="188"/>
      <c r="CG136" s="188"/>
      <c r="CH136" s="237"/>
      <c r="CI136" s="238"/>
      <c r="CJ136" s="238"/>
      <c r="CK136" s="238"/>
      <c r="CL136" s="238"/>
      <c r="CM136" s="238"/>
      <c r="CN136" s="239"/>
    </row>
    <row r="137" spans="1:92" x14ac:dyDescent="0.2">
      <c r="A137" s="289" t="s">
        <v>335</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0"/>
      <c r="AI137" s="290"/>
      <c r="AJ137" s="290"/>
      <c r="AK137" s="290"/>
      <c r="AL137" s="290"/>
      <c r="AM137" s="290"/>
      <c r="AN137" s="176" t="s">
        <v>322</v>
      </c>
      <c r="AO137" s="177"/>
      <c r="AP137" s="177"/>
      <c r="AQ137" s="177"/>
      <c r="AR137" s="177" t="s">
        <v>129</v>
      </c>
      <c r="AS137" s="177"/>
      <c r="AT137" s="177"/>
      <c r="AU137" s="177"/>
      <c r="AV137" s="177"/>
      <c r="AW137" s="177"/>
      <c r="AX137" s="177" t="s">
        <v>333</v>
      </c>
      <c r="AY137" s="177"/>
      <c r="AZ137" s="177"/>
      <c r="BA137" s="177"/>
      <c r="BB137" s="177"/>
      <c r="BC137" s="177"/>
      <c r="BD137" s="188">
        <f>'прил_2_ГЗ 2020'!AZ99+'прил_3_ЦЕЛЕВЫЕ 2020'!AZ81+'прил_4_внебюджет 2020'!AZ117</f>
        <v>531900</v>
      </c>
      <c r="BE137" s="188"/>
      <c r="BF137" s="188"/>
      <c r="BG137" s="188"/>
      <c r="BH137" s="188"/>
      <c r="BI137" s="188"/>
      <c r="BJ137" s="188"/>
      <c r="BK137" s="188"/>
      <c r="BL137" s="188"/>
      <c r="BM137" s="188"/>
      <c r="BN137" s="188">
        <v>531900</v>
      </c>
      <c r="BO137" s="188"/>
      <c r="BP137" s="188"/>
      <c r="BQ137" s="188"/>
      <c r="BR137" s="188"/>
      <c r="BS137" s="188"/>
      <c r="BT137" s="188"/>
      <c r="BU137" s="188"/>
      <c r="BV137" s="188"/>
      <c r="BW137" s="188"/>
      <c r="BX137" s="188">
        <v>531900</v>
      </c>
      <c r="BY137" s="188"/>
      <c r="BZ137" s="188"/>
      <c r="CA137" s="188"/>
      <c r="CB137" s="188"/>
      <c r="CC137" s="188"/>
      <c r="CD137" s="188"/>
      <c r="CE137" s="188"/>
      <c r="CF137" s="188"/>
      <c r="CG137" s="188"/>
      <c r="CH137" s="237"/>
      <c r="CI137" s="238"/>
      <c r="CJ137" s="238"/>
      <c r="CK137" s="238"/>
      <c r="CL137" s="238"/>
      <c r="CM137" s="238"/>
      <c r="CN137" s="239"/>
    </row>
    <row r="138" spans="1:92" x14ac:dyDescent="0.2">
      <c r="A138" s="289" t="s">
        <v>284</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0"/>
      <c r="AI138" s="290"/>
      <c r="AJ138" s="290"/>
      <c r="AK138" s="290"/>
      <c r="AL138" s="290"/>
      <c r="AM138" s="290"/>
      <c r="AN138" s="176" t="s">
        <v>323</v>
      </c>
      <c r="AO138" s="177"/>
      <c r="AP138" s="177"/>
      <c r="AQ138" s="177"/>
      <c r="AR138" s="177" t="s">
        <v>129</v>
      </c>
      <c r="AS138" s="177"/>
      <c r="AT138" s="177"/>
      <c r="AU138" s="177"/>
      <c r="AV138" s="177"/>
      <c r="AW138" s="177"/>
      <c r="AX138" s="177" t="s">
        <v>281</v>
      </c>
      <c r="AY138" s="177"/>
      <c r="AZ138" s="177"/>
      <c r="BA138" s="177"/>
      <c r="BB138" s="177"/>
      <c r="BC138" s="177"/>
      <c r="BD138" s="188">
        <f>'прил_2_ГЗ 2020'!AZ100+'прил_3_ЦЕЛЕВЫЕ 2020'!AZ82+'прил_4_внебюджет 2020'!AZ118</f>
        <v>18015170</v>
      </c>
      <c r="BE138" s="188"/>
      <c r="BF138" s="188"/>
      <c r="BG138" s="188"/>
      <c r="BH138" s="188"/>
      <c r="BI138" s="188"/>
      <c r="BJ138" s="188"/>
      <c r="BK138" s="188"/>
      <c r="BL138" s="188"/>
      <c r="BM138" s="188"/>
      <c r="BN138" s="188">
        <v>18127170</v>
      </c>
      <c r="BO138" s="188"/>
      <c r="BP138" s="188"/>
      <c r="BQ138" s="188"/>
      <c r="BR138" s="188"/>
      <c r="BS138" s="188"/>
      <c r="BT138" s="188"/>
      <c r="BU138" s="188"/>
      <c r="BV138" s="188"/>
      <c r="BW138" s="188"/>
      <c r="BX138" s="188">
        <v>18127170</v>
      </c>
      <c r="BY138" s="188"/>
      <c r="BZ138" s="188"/>
      <c r="CA138" s="188"/>
      <c r="CB138" s="188"/>
      <c r="CC138" s="188"/>
      <c r="CD138" s="188"/>
      <c r="CE138" s="188"/>
      <c r="CF138" s="188"/>
      <c r="CG138" s="188"/>
      <c r="CH138" s="237"/>
      <c r="CI138" s="238"/>
      <c r="CJ138" s="238"/>
      <c r="CK138" s="238"/>
      <c r="CL138" s="238"/>
      <c r="CM138" s="238"/>
      <c r="CN138" s="239"/>
    </row>
    <row r="139" spans="1:92" x14ac:dyDescent="0.2">
      <c r="A139" s="289" t="s">
        <v>336</v>
      </c>
      <c r="B139" s="290"/>
      <c r="C139" s="290"/>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0"/>
      <c r="AI139" s="290"/>
      <c r="AJ139" s="290"/>
      <c r="AK139" s="290"/>
      <c r="AL139" s="290"/>
      <c r="AM139" s="290"/>
      <c r="AN139" s="176" t="s">
        <v>324</v>
      </c>
      <c r="AO139" s="177"/>
      <c r="AP139" s="177"/>
      <c r="AQ139" s="177"/>
      <c r="AR139" s="177" t="s">
        <v>129</v>
      </c>
      <c r="AS139" s="177"/>
      <c r="AT139" s="177"/>
      <c r="AU139" s="177"/>
      <c r="AV139" s="177"/>
      <c r="AW139" s="177"/>
      <c r="AX139" s="177" t="s">
        <v>334</v>
      </c>
      <c r="AY139" s="177"/>
      <c r="AZ139" s="177"/>
      <c r="BA139" s="177"/>
      <c r="BB139" s="177"/>
      <c r="BC139" s="177"/>
      <c r="BD139" s="188">
        <f>'прил_2_ГЗ 2020'!AZ101+'прил_3_ЦЕЛЕВЫЕ 2020'!AZ83+'прил_4_внебюджет 2020'!AZ119</f>
        <v>83500</v>
      </c>
      <c r="BE139" s="188"/>
      <c r="BF139" s="188"/>
      <c r="BG139" s="188"/>
      <c r="BH139" s="188"/>
      <c r="BI139" s="188"/>
      <c r="BJ139" s="188"/>
      <c r="BK139" s="188"/>
      <c r="BL139" s="188"/>
      <c r="BM139" s="188"/>
      <c r="BN139" s="188">
        <v>83500</v>
      </c>
      <c r="BO139" s="188"/>
      <c r="BP139" s="188"/>
      <c r="BQ139" s="188"/>
      <c r="BR139" s="188"/>
      <c r="BS139" s="188"/>
      <c r="BT139" s="188"/>
      <c r="BU139" s="188"/>
      <c r="BV139" s="188"/>
      <c r="BW139" s="188"/>
      <c r="BX139" s="188">
        <v>83500</v>
      </c>
      <c r="BY139" s="188"/>
      <c r="BZ139" s="188"/>
      <c r="CA139" s="188"/>
      <c r="CB139" s="188"/>
      <c r="CC139" s="188"/>
      <c r="CD139" s="188"/>
      <c r="CE139" s="188"/>
      <c r="CF139" s="188"/>
      <c r="CG139" s="188"/>
      <c r="CH139" s="237"/>
      <c r="CI139" s="238"/>
      <c r="CJ139" s="238"/>
      <c r="CK139" s="238"/>
      <c r="CL139" s="238"/>
      <c r="CM139" s="238"/>
      <c r="CN139" s="239"/>
    </row>
    <row r="140" spans="1:92" x14ac:dyDescent="0.2">
      <c r="A140" s="289" t="s">
        <v>337</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90"/>
      <c r="AK140" s="290"/>
      <c r="AL140" s="290"/>
      <c r="AM140" s="290"/>
      <c r="AN140" s="176" t="s">
        <v>325</v>
      </c>
      <c r="AO140" s="177"/>
      <c r="AP140" s="177"/>
      <c r="AQ140" s="177"/>
      <c r="AR140" s="177" t="s">
        <v>129</v>
      </c>
      <c r="AS140" s="177"/>
      <c r="AT140" s="177"/>
      <c r="AU140" s="177"/>
      <c r="AV140" s="177"/>
      <c r="AW140" s="177"/>
      <c r="AX140" s="177" t="s">
        <v>338</v>
      </c>
      <c r="AY140" s="177"/>
      <c r="AZ140" s="177"/>
      <c r="BA140" s="177"/>
      <c r="BB140" s="177"/>
      <c r="BC140" s="177"/>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237"/>
      <c r="CI140" s="238"/>
      <c r="CJ140" s="238"/>
      <c r="CK140" s="238"/>
      <c r="CL140" s="238"/>
      <c r="CM140" s="238"/>
      <c r="CN140" s="239"/>
    </row>
    <row r="141" spans="1:92" ht="25.5" customHeight="1" x14ac:dyDescent="0.2">
      <c r="A141" s="289" t="s">
        <v>341</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290"/>
      <c r="AF141" s="290"/>
      <c r="AG141" s="290"/>
      <c r="AH141" s="290"/>
      <c r="AI141" s="290"/>
      <c r="AJ141" s="290"/>
      <c r="AK141" s="290"/>
      <c r="AL141" s="290"/>
      <c r="AM141" s="290"/>
      <c r="AN141" s="176" t="s">
        <v>331</v>
      </c>
      <c r="AO141" s="177"/>
      <c r="AP141" s="177"/>
      <c r="AQ141" s="177"/>
      <c r="AR141" s="177" t="s">
        <v>129</v>
      </c>
      <c r="AS141" s="177"/>
      <c r="AT141" s="177"/>
      <c r="AU141" s="177"/>
      <c r="AV141" s="177"/>
      <c r="AW141" s="177"/>
      <c r="AX141" s="177" t="s">
        <v>339</v>
      </c>
      <c r="AY141" s="177"/>
      <c r="AZ141" s="177"/>
      <c r="BA141" s="177"/>
      <c r="BB141" s="177"/>
      <c r="BC141" s="177"/>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237"/>
      <c r="CI141" s="238"/>
      <c r="CJ141" s="238"/>
      <c r="CK141" s="238"/>
      <c r="CL141" s="238"/>
      <c r="CM141" s="238"/>
      <c r="CN141" s="239"/>
    </row>
    <row r="142" spans="1:92" x14ac:dyDescent="0.2">
      <c r="A142" s="227" t="s">
        <v>344</v>
      </c>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8"/>
      <c r="AJ142" s="228"/>
      <c r="AK142" s="228"/>
      <c r="AL142" s="228"/>
      <c r="AM142" s="228"/>
      <c r="AN142" s="176" t="s">
        <v>342</v>
      </c>
      <c r="AO142" s="177"/>
      <c r="AP142" s="177"/>
      <c r="AQ142" s="177"/>
      <c r="AR142" s="177" t="s">
        <v>129</v>
      </c>
      <c r="AS142" s="177"/>
      <c r="AT142" s="177"/>
      <c r="AU142" s="177"/>
      <c r="AV142" s="177"/>
      <c r="AW142" s="177"/>
      <c r="AX142" s="177" t="s">
        <v>343</v>
      </c>
      <c r="AY142" s="177"/>
      <c r="AZ142" s="177"/>
      <c r="BA142" s="177"/>
      <c r="BB142" s="177"/>
      <c r="BC142" s="177"/>
      <c r="BD142" s="188">
        <f>'прил_2_ГЗ 2020'!AZ104+'прил_3_ЦЕЛЕВЫЕ 2020'!AZ86+'прил_4_внебюджет 2020'!AZ122</f>
        <v>4058400</v>
      </c>
      <c r="BE142" s="188"/>
      <c r="BF142" s="188"/>
      <c r="BG142" s="188"/>
      <c r="BH142" s="188"/>
      <c r="BI142" s="188"/>
      <c r="BJ142" s="188"/>
      <c r="BK142" s="188"/>
      <c r="BL142" s="188"/>
      <c r="BM142" s="188"/>
      <c r="BN142" s="188">
        <v>4058400</v>
      </c>
      <c r="BO142" s="188"/>
      <c r="BP142" s="188"/>
      <c r="BQ142" s="188"/>
      <c r="BR142" s="188"/>
      <c r="BS142" s="188"/>
      <c r="BT142" s="188"/>
      <c r="BU142" s="188"/>
      <c r="BV142" s="188"/>
      <c r="BW142" s="188"/>
      <c r="BX142" s="188">
        <v>4058400</v>
      </c>
      <c r="BY142" s="188"/>
      <c r="BZ142" s="188"/>
      <c r="CA142" s="188"/>
      <c r="CB142" s="188"/>
      <c r="CC142" s="188"/>
      <c r="CD142" s="188"/>
      <c r="CE142" s="188"/>
      <c r="CF142" s="188"/>
      <c r="CG142" s="188"/>
      <c r="CH142" s="237"/>
      <c r="CI142" s="238"/>
      <c r="CJ142" s="238"/>
      <c r="CK142" s="238"/>
      <c r="CL142" s="238"/>
      <c r="CM142" s="238"/>
      <c r="CN142" s="239"/>
    </row>
    <row r="143" spans="1:92" x14ac:dyDescent="0.2">
      <c r="A143" s="227" t="s">
        <v>347</v>
      </c>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228"/>
      <c r="AN143" s="176" t="s">
        <v>345</v>
      </c>
      <c r="AO143" s="177"/>
      <c r="AP143" s="177"/>
      <c r="AQ143" s="177"/>
      <c r="AR143" s="177" t="s">
        <v>129</v>
      </c>
      <c r="AS143" s="177"/>
      <c r="AT143" s="177"/>
      <c r="AU143" s="177"/>
      <c r="AV143" s="177"/>
      <c r="AW143" s="177"/>
      <c r="AX143" s="177" t="s">
        <v>98</v>
      </c>
      <c r="AY143" s="177"/>
      <c r="AZ143" s="177"/>
      <c r="BA143" s="177"/>
      <c r="BB143" s="177"/>
      <c r="BC143" s="177"/>
      <c r="BD143" s="188">
        <f>SUM(BD144:BM150)</f>
        <v>10020660</v>
      </c>
      <c r="BE143" s="188"/>
      <c r="BF143" s="188"/>
      <c r="BG143" s="188"/>
      <c r="BH143" s="188"/>
      <c r="BI143" s="188"/>
      <c r="BJ143" s="188"/>
      <c r="BK143" s="188"/>
      <c r="BL143" s="188"/>
      <c r="BM143" s="188"/>
      <c r="BN143" s="188">
        <f t="shared" ref="BN143" si="47">SUM(BN144:BW150)</f>
        <v>9408660</v>
      </c>
      <c r="BO143" s="188"/>
      <c r="BP143" s="188"/>
      <c r="BQ143" s="188"/>
      <c r="BR143" s="188"/>
      <c r="BS143" s="188"/>
      <c r="BT143" s="188"/>
      <c r="BU143" s="188"/>
      <c r="BV143" s="188"/>
      <c r="BW143" s="188"/>
      <c r="BX143" s="188">
        <f t="shared" ref="BX143" si="48">SUM(BX144:CG150)</f>
        <v>9408660</v>
      </c>
      <c r="BY143" s="188"/>
      <c r="BZ143" s="188"/>
      <c r="CA143" s="188"/>
      <c r="CB143" s="188"/>
      <c r="CC143" s="188"/>
      <c r="CD143" s="188"/>
      <c r="CE143" s="188"/>
      <c r="CF143" s="188"/>
      <c r="CG143" s="188"/>
      <c r="CH143" s="237">
        <f>SUM(CH144:CN150)</f>
        <v>0</v>
      </c>
      <c r="CI143" s="238"/>
      <c r="CJ143" s="238"/>
      <c r="CK143" s="238"/>
      <c r="CL143" s="238"/>
      <c r="CM143" s="238"/>
      <c r="CN143" s="239"/>
    </row>
    <row r="144" spans="1:92" ht="25.5" customHeight="1" x14ac:dyDescent="0.2">
      <c r="A144" s="289" t="s">
        <v>348</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c r="AJ144" s="290"/>
      <c r="AK144" s="290"/>
      <c r="AL144" s="290"/>
      <c r="AM144" s="291"/>
      <c r="AN144" s="176" t="s">
        <v>350</v>
      </c>
      <c r="AO144" s="177"/>
      <c r="AP144" s="177"/>
      <c r="AQ144" s="177"/>
      <c r="AR144" s="177" t="s">
        <v>129</v>
      </c>
      <c r="AS144" s="177"/>
      <c r="AT144" s="177"/>
      <c r="AU144" s="177"/>
      <c r="AV144" s="177"/>
      <c r="AW144" s="177"/>
      <c r="AX144" s="177" t="s">
        <v>349</v>
      </c>
      <c r="AY144" s="177"/>
      <c r="AZ144" s="177"/>
      <c r="BA144" s="177"/>
      <c r="BB144" s="177"/>
      <c r="BC144" s="177"/>
      <c r="BD144" s="188">
        <f>'прил_2_ГЗ 2020'!AZ106+'прил_3_ЦЕЛЕВЫЕ 2020'!AZ88+'прил_4_внебюджет 2020'!AZ124</f>
        <v>105380</v>
      </c>
      <c r="BE144" s="188"/>
      <c r="BF144" s="188"/>
      <c r="BG144" s="188"/>
      <c r="BH144" s="188"/>
      <c r="BI144" s="188"/>
      <c r="BJ144" s="188"/>
      <c r="BK144" s="188"/>
      <c r="BL144" s="188"/>
      <c r="BM144" s="188"/>
      <c r="BN144" s="188">
        <v>105380</v>
      </c>
      <c r="BO144" s="188"/>
      <c r="BP144" s="188"/>
      <c r="BQ144" s="188"/>
      <c r="BR144" s="188"/>
      <c r="BS144" s="188"/>
      <c r="BT144" s="188"/>
      <c r="BU144" s="188"/>
      <c r="BV144" s="188"/>
      <c r="BW144" s="188"/>
      <c r="BX144" s="188">
        <v>105380</v>
      </c>
      <c r="BY144" s="188"/>
      <c r="BZ144" s="188"/>
      <c r="CA144" s="188"/>
      <c r="CB144" s="188"/>
      <c r="CC144" s="188"/>
      <c r="CD144" s="188"/>
      <c r="CE144" s="188"/>
      <c r="CF144" s="188"/>
      <c r="CG144" s="188"/>
      <c r="CH144" s="237"/>
      <c r="CI144" s="238"/>
      <c r="CJ144" s="238"/>
      <c r="CK144" s="238"/>
      <c r="CL144" s="238"/>
      <c r="CM144" s="238"/>
      <c r="CN144" s="239"/>
    </row>
    <row r="145" spans="1:92" x14ac:dyDescent="0.2">
      <c r="A145" s="289" t="s">
        <v>362</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c r="AJ145" s="290"/>
      <c r="AK145" s="290"/>
      <c r="AL145" s="290"/>
      <c r="AM145" s="290"/>
      <c r="AN145" s="176" t="s">
        <v>351</v>
      </c>
      <c r="AO145" s="177"/>
      <c r="AP145" s="177"/>
      <c r="AQ145" s="177"/>
      <c r="AR145" s="177" t="s">
        <v>129</v>
      </c>
      <c r="AS145" s="177"/>
      <c r="AT145" s="177"/>
      <c r="AU145" s="177"/>
      <c r="AV145" s="177"/>
      <c r="AW145" s="177"/>
      <c r="AX145" s="177" t="s">
        <v>357</v>
      </c>
      <c r="AY145" s="177"/>
      <c r="AZ145" s="177"/>
      <c r="BA145" s="177"/>
      <c r="BB145" s="177"/>
      <c r="BC145" s="177"/>
      <c r="BD145" s="188">
        <f>'прил_2_ГЗ 2020'!AZ107+'прил_3_ЦЕЛЕВЫЕ 2020'!AZ89+'прил_4_внебюджет 2020'!AZ125</f>
        <v>120000</v>
      </c>
      <c r="BE145" s="188"/>
      <c r="BF145" s="188"/>
      <c r="BG145" s="188"/>
      <c r="BH145" s="188"/>
      <c r="BI145" s="188"/>
      <c r="BJ145" s="188"/>
      <c r="BK145" s="188"/>
      <c r="BL145" s="188"/>
      <c r="BM145" s="188"/>
      <c r="BN145" s="188">
        <v>120000</v>
      </c>
      <c r="BO145" s="188"/>
      <c r="BP145" s="188"/>
      <c r="BQ145" s="188"/>
      <c r="BR145" s="188"/>
      <c r="BS145" s="188"/>
      <c r="BT145" s="188"/>
      <c r="BU145" s="188"/>
      <c r="BV145" s="188"/>
      <c r="BW145" s="188"/>
      <c r="BX145" s="188">
        <v>120000</v>
      </c>
      <c r="BY145" s="188"/>
      <c r="BZ145" s="188"/>
      <c r="CA145" s="188"/>
      <c r="CB145" s="188"/>
      <c r="CC145" s="188"/>
      <c r="CD145" s="188"/>
      <c r="CE145" s="188"/>
      <c r="CF145" s="188"/>
      <c r="CG145" s="188"/>
      <c r="CH145" s="237"/>
      <c r="CI145" s="238"/>
      <c r="CJ145" s="238"/>
      <c r="CK145" s="238"/>
      <c r="CL145" s="238"/>
      <c r="CM145" s="238"/>
      <c r="CN145" s="239"/>
    </row>
    <row r="146" spans="1:92" x14ac:dyDescent="0.2">
      <c r="A146" s="289" t="s">
        <v>363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90"/>
      <c r="AK146" s="290"/>
      <c r="AL146" s="290"/>
      <c r="AM146" s="290"/>
      <c r="AN146" s="176" t="s">
        <v>352</v>
      </c>
      <c r="AO146" s="177"/>
      <c r="AP146" s="177"/>
      <c r="AQ146" s="177"/>
      <c r="AR146" s="177" t="s">
        <v>129</v>
      </c>
      <c r="AS146" s="177"/>
      <c r="AT146" s="177"/>
      <c r="AU146" s="177"/>
      <c r="AV146" s="177"/>
      <c r="AW146" s="177"/>
      <c r="AX146" s="177" t="s">
        <v>358</v>
      </c>
      <c r="AY146" s="177"/>
      <c r="AZ146" s="177"/>
      <c r="BA146" s="177"/>
      <c r="BB146" s="177"/>
      <c r="BC146" s="177"/>
      <c r="BD146" s="188">
        <f>'прил_2_ГЗ 2020'!AZ108+'прил_3_ЦЕЛЕВЫЕ 2020'!AZ90+'прил_4_внебюджет 2020'!AZ126</f>
        <v>0</v>
      </c>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237"/>
      <c r="CI146" s="238"/>
      <c r="CJ146" s="238"/>
      <c r="CK146" s="238"/>
      <c r="CL146" s="238"/>
      <c r="CM146" s="238"/>
      <c r="CN146" s="239"/>
    </row>
    <row r="147" spans="1:92" x14ac:dyDescent="0.2">
      <c r="A147" s="289" t="s">
        <v>364</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90"/>
      <c r="AK147" s="290"/>
      <c r="AL147" s="290"/>
      <c r="AM147" s="290"/>
      <c r="AN147" s="176" t="s">
        <v>353</v>
      </c>
      <c r="AO147" s="177"/>
      <c r="AP147" s="177"/>
      <c r="AQ147" s="177"/>
      <c r="AR147" s="177" t="s">
        <v>129</v>
      </c>
      <c r="AS147" s="177"/>
      <c r="AT147" s="177"/>
      <c r="AU147" s="177"/>
      <c r="AV147" s="177"/>
      <c r="AW147" s="177"/>
      <c r="AX147" s="177" t="s">
        <v>359</v>
      </c>
      <c r="AY147" s="177"/>
      <c r="AZ147" s="177"/>
      <c r="BA147" s="177"/>
      <c r="BB147" s="177"/>
      <c r="BC147" s="177"/>
      <c r="BD147" s="188">
        <f>'прил_2_ГЗ 2020'!AZ109+'прил_3_ЦЕЛЕВЫЕ 2020'!AZ91+'прил_4_внебюджет 2020'!AZ127</f>
        <v>0</v>
      </c>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237"/>
      <c r="CI147" s="238"/>
      <c r="CJ147" s="238"/>
      <c r="CK147" s="238"/>
      <c r="CL147" s="238"/>
      <c r="CM147" s="238"/>
      <c r="CN147" s="239"/>
    </row>
    <row r="148" spans="1:92" x14ac:dyDescent="0.2">
      <c r="A148" s="289" t="s">
        <v>365</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90"/>
      <c r="AF148" s="290"/>
      <c r="AG148" s="290"/>
      <c r="AH148" s="290"/>
      <c r="AI148" s="290"/>
      <c r="AJ148" s="290"/>
      <c r="AK148" s="290"/>
      <c r="AL148" s="290"/>
      <c r="AM148" s="290"/>
      <c r="AN148" s="176" t="s">
        <v>354</v>
      </c>
      <c r="AO148" s="177"/>
      <c r="AP148" s="177"/>
      <c r="AQ148" s="177"/>
      <c r="AR148" s="177" t="s">
        <v>129</v>
      </c>
      <c r="AS148" s="177"/>
      <c r="AT148" s="177"/>
      <c r="AU148" s="177"/>
      <c r="AV148" s="177"/>
      <c r="AW148" s="177"/>
      <c r="AX148" s="177" t="s">
        <v>360</v>
      </c>
      <c r="AY148" s="177"/>
      <c r="AZ148" s="177"/>
      <c r="BA148" s="177"/>
      <c r="BB148" s="177"/>
      <c r="BC148" s="177"/>
      <c r="BD148" s="188">
        <f>'прил_2_ГЗ 2020'!AZ110+'прил_3_ЦЕЛЕВЫЕ 2020'!AZ92+'прил_4_внебюджет 2020'!AZ128</f>
        <v>0</v>
      </c>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237"/>
      <c r="CI148" s="238"/>
      <c r="CJ148" s="238"/>
      <c r="CK148" s="238"/>
      <c r="CL148" s="238"/>
      <c r="CM148" s="238"/>
      <c r="CN148" s="239"/>
    </row>
    <row r="149" spans="1:92" x14ac:dyDescent="0.2">
      <c r="A149" s="289" t="s">
        <v>366</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90"/>
      <c r="AF149" s="290"/>
      <c r="AG149" s="290"/>
      <c r="AH149" s="290"/>
      <c r="AI149" s="290"/>
      <c r="AJ149" s="290"/>
      <c r="AK149" s="290"/>
      <c r="AL149" s="290"/>
      <c r="AM149" s="290"/>
      <c r="AN149" s="176" t="s">
        <v>355</v>
      </c>
      <c r="AO149" s="177"/>
      <c r="AP149" s="177"/>
      <c r="AQ149" s="177"/>
      <c r="AR149" s="177" t="s">
        <v>129</v>
      </c>
      <c r="AS149" s="177"/>
      <c r="AT149" s="177"/>
      <c r="AU149" s="177"/>
      <c r="AV149" s="177"/>
      <c r="AW149" s="177"/>
      <c r="AX149" s="177" t="s">
        <v>361</v>
      </c>
      <c r="AY149" s="177"/>
      <c r="AZ149" s="177"/>
      <c r="BA149" s="177"/>
      <c r="BB149" s="177"/>
      <c r="BC149" s="177"/>
      <c r="BD149" s="296">
        <v>3834300</v>
      </c>
      <c r="BE149" s="296"/>
      <c r="BF149" s="296"/>
      <c r="BG149" s="296"/>
      <c r="BH149" s="296"/>
      <c r="BI149" s="296"/>
      <c r="BJ149" s="296"/>
      <c r="BK149" s="296"/>
      <c r="BL149" s="296"/>
      <c r="BM149" s="296"/>
      <c r="BN149" s="188">
        <v>3834300</v>
      </c>
      <c r="BO149" s="188"/>
      <c r="BP149" s="188"/>
      <c r="BQ149" s="188"/>
      <c r="BR149" s="188"/>
      <c r="BS149" s="188"/>
      <c r="BT149" s="188"/>
      <c r="BU149" s="188"/>
      <c r="BV149" s="188"/>
      <c r="BW149" s="188"/>
      <c r="BX149" s="188">
        <v>3834300</v>
      </c>
      <c r="BY149" s="188"/>
      <c r="BZ149" s="188"/>
      <c r="CA149" s="188"/>
      <c r="CB149" s="188"/>
      <c r="CC149" s="188"/>
      <c r="CD149" s="188"/>
      <c r="CE149" s="188"/>
      <c r="CF149" s="188"/>
      <c r="CG149" s="188"/>
      <c r="CH149" s="237"/>
      <c r="CI149" s="238"/>
      <c r="CJ149" s="238"/>
      <c r="CK149" s="238"/>
      <c r="CL149" s="238"/>
      <c r="CM149" s="238"/>
      <c r="CN149" s="239"/>
    </row>
    <row r="150" spans="1:92" ht="25.5" customHeight="1" x14ac:dyDescent="0.2">
      <c r="A150" s="289" t="s">
        <v>367</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290"/>
      <c r="AK150" s="290"/>
      <c r="AL150" s="290"/>
      <c r="AM150" s="290"/>
      <c r="AN150" s="176" t="s">
        <v>356</v>
      </c>
      <c r="AO150" s="177"/>
      <c r="AP150" s="177"/>
      <c r="AQ150" s="177"/>
      <c r="AR150" s="177" t="s">
        <v>129</v>
      </c>
      <c r="AS150" s="177"/>
      <c r="AT150" s="177"/>
      <c r="AU150" s="177"/>
      <c r="AV150" s="177"/>
      <c r="AW150" s="177"/>
      <c r="AX150" s="177" t="s">
        <v>368</v>
      </c>
      <c r="AY150" s="177"/>
      <c r="AZ150" s="177"/>
      <c r="BA150" s="177"/>
      <c r="BB150" s="177"/>
      <c r="BC150" s="177"/>
      <c r="BD150" s="188">
        <v>5960980</v>
      </c>
      <c r="BE150" s="188"/>
      <c r="BF150" s="188"/>
      <c r="BG150" s="188"/>
      <c r="BH150" s="188"/>
      <c r="BI150" s="188"/>
      <c r="BJ150" s="188"/>
      <c r="BK150" s="188"/>
      <c r="BL150" s="188"/>
      <c r="BM150" s="188"/>
      <c r="BN150" s="188">
        <v>5348980</v>
      </c>
      <c r="BO150" s="188"/>
      <c r="BP150" s="188"/>
      <c r="BQ150" s="188"/>
      <c r="BR150" s="188"/>
      <c r="BS150" s="188"/>
      <c r="BT150" s="188"/>
      <c r="BU150" s="188"/>
      <c r="BV150" s="188"/>
      <c r="BW150" s="188"/>
      <c r="BX150" s="188">
        <v>5348980</v>
      </c>
      <c r="BY150" s="188"/>
      <c r="BZ150" s="188"/>
      <c r="CA150" s="188"/>
      <c r="CB150" s="188"/>
      <c r="CC150" s="188"/>
      <c r="CD150" s="188"/>
      <c r="CE150" s="188"/>
      <c r="CF150" s="188"/>
      <c r="CG150" s="188"/>
      <c r="CH150" s="237"/>
      <c r="CI150" s="238"/>
      <c r="CJ150" s="238"/>
      <c r="CK150" s="238"/>
      <c r="CL150" s="238"/>
      <c r="CM150" s="238"/>
      <c r="CN150" s="239"/>
    </row>
    <row r="151" spans="1:92" x14ac:dyDescent="0.2">
      <c r="A151" s="227" t="s">
        <v>369</v>
      </c>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c r="AI151" s="228"/>
      <c r="AJ151" s="228"/>
      <c r="AK151" s="228"/>
      <c r="AL151" s="228"/>
      <c r="AM151" s="228"/>
      <c r="AN151" s="176" t="s">
        <v>346</v>
      </c>
      <c r="AO151" s="177"/>
      <c r="AP151" s="177"/>
      <c r="AQ151" s="177"/>
      <c r="AR151" s="177" t="s">
        <v>129</v>
      </c>
      <c r="AS151" s="177"/>
      <c r="AT151" s="177"/>
      <c r="AU151" s="177"/>
      <c r="AV151" s="177"/>
      <c r="AW151" s="177"/>
      <c r="AX151" s="177" t="s">
        <v>96</v>
      </c>
      <c r="AY151" s="177"/>
      <c r="AZ151" s="177"/>
      <c r="BA151" s="177"/>
      <c r="BB151" s="177"/>
      <c r="BC151" s="177"/>
      <c r="BD151" s="188">
        <f>SUM(BD152:BM153)</f>
        <v>0</v>
      </c>
      <c r="BE151" s="188"/>
      <c r="BF151" s="188"/>
      <c r="BG151" s="188"/>
      <c r="BH151" s="188"/>
      <c r="BI151" s="188"/>
      <c r="BJ151" s="188"/>
      <c r="BK151" s="188"/>
      <c r="BL151" s="188"/>
      <c r="BM151" s="188"/>
      <c r="BN151" s="188">
        <f t="shared" ref="BN151" si="49">SUM(BN152:BW153)</f>
        <v>0</v>
      </c>
      <c r="BO151" s="188"/>
      <c r="BP151" s="188"/>
      <c r="BQ151" s="188"/>
      <c r="BR151" s="188"/>
      <c r="BS151" s="188"/>
      <c r="BT151" s="188"/>
      <c r="BU151" s="188"/>
      <c r="BV151" s="188"/>
      <c r="BW151" s="188"/>
      <c r="BX151" s="188">
        <f t="shared" ref="BX151" si="50">SUM(BX152:CG153)</f>
        <v>0</v>
      </c>
      <c r="BY151" s="188"/>
      <c r="BZ151" s="188"/>
      <c r="CA151" s="188"/>
      <c r="CB151" s="188"/>
      <c r="CC151" s="188"/>
      <c r="CD151" s="188"/>
      <c r="CE151" s="188"/>
      <c r="CF151" s="188"/>
      <c r="CG151" s="188"/>
      <c r="CH151" s="237">
        <f>SUM(CH152:CN153)</f>
        <v>0</v>
      </c>
      <c r="CI151" s="238"/>
      <c r="CJ151" s="238"/>
      <c r="CK151" s="238"/>
      <c r="CL151" s="238"/>
      <c r="CM151" s="238"/>
      <c r="CN151" s="239"/>
    </row>
    <row r="152" spans="1:92" ht="39.75" customHeight="1" x14ac:dyDescent="0.2">
      <c r="A152" s="289" t="s">
        <v>374</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290"/>
      <c r="AE152" s="290"/>
      <c r="AF152" s="290"/>
      <c r="AG152" s="290"/>
      <c r="AH152" s="290"/>
      <c r="AI152" s="290"/>
      <c r="AJ152" s="290"/>
      <c r="AK152" s="290"/>
      <c r="AL152" s="290"/>
      <c r="AM152" s="290"/>
      <c r="AN152" s="176" t="s">
        <v>370</v>
      </c>
      <c r="AO152" s="177"/>
      <c r="AP152" s="177"/>
      <c r="AQ152" s="177"/>
      <c r="AR152" s="177" t="s">
        <v>129</v>
      </c>
      <c r="AS152" s="177"/>
      <c r="AT152" s="177"/>
      <c r="AU152" s="177"/>
      <c r="AV152" s="177"/>
      <c r="AW152" s="177"/>
      <c r="AX152" s="177" t="s">
        <v>372</v>
      </c>
      <c r="AY152" s="177"/>
      <c r="AZ152" s="177"/>
      <c r="BA152" s="177"/>
      <c r="BB152" s="177"/>
      <c r="BC152" s="177"/>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237"/>
      <c r="CI152" s="238"/>
      <c r="CJ152" s="238"/>
      <c r="CK152" s="238"/>
      <c r="CL152" s="238"/>
      <c r="CM152" s="238"/>
      <c r="CN152" s="239"/>
    </row>
    <row r="153" spans="1:92" ht="36.75" customHeight="1" x14ac:dyDescent="0.2">
      <c r="A153" s="289" t="s">
        <v>375</v>
      </c>
      <c r="B153" s="290"/>
      <c r="C153" s="290"/>
      <c r="D153" s="290"/>
      <c r="E153" s="290"/>
      <c r="F153" s="290"/>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90"/>
      <c r="AF153" s="290"/>
      <c r="AG153" s="290"/>
      <c r="AH153" s="290"/>
      <c r="AI153" s="290"/>
      <c r="AJ153" s="290"/>
      <c r="AK153" s="290"/>
      <c r="AL153" s="290"/>
      <c r="AM153" s="290"/>
      <c r="AN153" s="176" t="s">
        <v>371</v>
      </c>
      <c r="AO153" s="177"/>
      <c r="AP153" s="177"/>
      <c r="AQ153" s="177"/>
      <c r="AR153" s="177" t="s">
        <v>129</v>
      </c>
      <c r="AS153" s="177"/>
      <c r="AT153" s="177"/>
      <c r="AU153" s="177"/>
      <c r="AV153" s="177"/>
      <c r="AW153" s="177"/>
      <c r="AX153" s="177" t="s">
        <v>373</v>
      </c>
      <c r="AY153" s="177"/>
      <c r="AZ153" s="177"/>
      <c r="BA153" s="177"/>
      <c r="BB153" s="177"/>
      <c r="BC153" s="177"/>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237"/>
      <c r="CI153" s="238"/>
      <c r="CJ153" s="238"/>
      <c r="CK153" s="238"/>
      <c r="CL153" s="238"/>
      <c r="CM153" s="238"/>
      <c r="CN153" s="239"/>
    </row>
    <row r="154" spans="1:92" ht="26.25" customHeight="1" x14ac:dyDescent="0.2">
      <c r="A154" s="198" t="s">
        <v>240</v>
      </c>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279"/>
      <c r="AN154" s="200" t="s">
        <v>131</v>
      </c>
      <c r="AO154" s="201"/>
      <c r="AP154" s="201"/>
      <c r="AQ154" s="202"/>
      <c r="AR154" s="205" t="s">
        <v>132</v>
      </c>
      <c r="AS154" s="201"/>
      <c r="AT154" s="201"/>
      <c r="AU154" s="201"/>
      <c r="AV154" s="201"/>
      <c r="AW154" s="202"/>
      <c r="AX154" s="205"/>
      <c r="AY154" s="201"/>
      <c r="AZ154" s="201"/>
      <c r="BA154" s="201"/>
      <c r="BB154" s="201"/>
      <c r="BC154" s="202"/>
      <c r="BD154" s="207"/>
      <c r="BE154" s="208"/>
      <c r="BF154" s="208"/>
      <c r="BG154" s="208"/>
      <c r="BH154" s="208"/>
      <c r="BI154" s="208"/>
      <c r="BJ154" s="208"/>
      <c r="BK154" s="208"/>
      <c r="BL154" s="208"/>
      <c r="BM154" s="209"/>
      <c r="BN154" s="215"/>
      <c r="BO154" s="216"/>
      <c r="BP154" s="216"/>
      <c r="BQ154" s="216"/>
      <c r="BR154" s="216"/>
      <c r="BS154" s="216"/>
      <c r="BT154" s="216"/>
      <c r="BU154" s="216"/>
      <c r="BV154" s="216"/>
      <c r="BW154" s="217"/>
      <c r="BX154" s="215"/>
      <c r="BY154" s="216"/>
      <c r="BZ154" s="216"/>
      <c r="CA154" s="216"/>
      <c r="CB154" s="216"/>
      <c r="CC154" s="216"/>
      <c r="CD154" s="216"/>
      <c r="CE154" s="216"/>
      <c r="CF154" s="216"/>
      <c r="CG154" s="217"/>
      <c r="CH154" s="215"/>
      <c r="CI154" s="216"/>
      <c r="CJ154" s="216"/>
      <c r="CK154" s="216"/>
      <c r="CL154" s="216"/>
      <c r="CM154" s="216"/>
      <c r="CN154" s="221"/>
    </row>
    <row r="155" spans="1:92" x14ac:dyDescent="0.2">
      <c r="A155" s="198" t="s">
        <v>45</v>
      </c>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200"/>
      <c r="AO155" s="201"/>
      <c r="AP155" s="201"/>
      <c r="AQ155" s="202"/>
      <c r="AR155" s="205"/>
      <c r="AS155" s="201"/>
      <c r="AT155" s="201"/>
      <c r="AU155" s="201"/>
      <c r="AV155" s="201"/>
      <c r="AW155" s="202"/>
      <c r="AX155" s="205"/>
      <c r="AY155" s="201"/>
      <c r="AZ155" s="201"/>
      <c r="BA155" s="201"/>
      <c r="BB155" s="201"/>
      <c r="BC155" s="202"/>
      <c r="BD155" s="207"/>
      <c r="BE155" s="208"/>
      <c r="BF155" s="208"/>
      <c r="BG155" s="208"/>
      <c r="BH155" s="208"/>
      <c r="BI155" s="208"/>
      <c r="BJ155" s="208"/>
      <c r="BK155" s="208"/>
      <c r="BL155" s="208"/>
      <c r="BM155" s="209"/>
      <c r="BN155" s="215"/>
      <c r="BO155" s="216"/>
      <c r="BP155" s="216"/>
      <c r="BQ155" s="216"/>
      <c r="BR155" s="216"/>
      <c r="BS155" s="216"/>
      <c r="BT155" s="216"/>
      <c r="BU155" s="216"/>
      <c r="BV155" s="216"/>
      <c r="BW155" s="217"/>
      <c r="BX155" s="215"/>
      <c r="BY155" s="216"/>
      <c r="BZ155" s="216"/>
      <c r="CA155" s="216"/>
      <c r="CB155" s="216"/>
      <c r="CC155" s="216"/>
      <c r="CD155" s="216"/>
      <c r="CE155" s="216"/>
      <c r="CF155" s="216"/>
      <c r="CG155" s="217"/>
      <c r="CH155" s="215"/>
      <c r="CI155" s="216"/>
      <c r="CJ155" s="216"/>
      <c r="CK155" s="216"/>
      <c r="CL155" s="216"/>
      <c r="CM155" s="216"/>
      <c r="CN155" s="221"/>
    </row>
    <row r="156" spans="1:92" ht="14.25" customHeight="1" x14ac:dyDescent="0.2">
      <c r="A156" s="195"/>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196"/>
      <c r="AH156" s="196"/>
      <c r="AI156" s="196"/>
      <c r="AJ156" s="196"/>
      <c r="AK156" s="196"/>
      <c r="AL156" s="196"/>
      <c r="AM156" s="197"/>
      <c r="AN156" s="246"/>
      <c r="AO156" s="247"/>
      <c r="AP156" s="247"/>
      <c r="AQ156" s="248"/>
      <c r="AR156" s="249"/>
      <c r="AS156" s="247"/>
      <c r="AT156" s="247"/>
      <c r="AU156" s="247"/>
      <c r="AV156" s="247"/>
      <c r="AW156" s="248"/>
      <c r="AX156" s="249"/>
      <c r="AY156" s="247"/>
      <c r="AZ156" s="247"/>
      <c r="BA156" s="247"/>
      <c r="BB156" s="247"/>
      <c r="BC156" s="248"/>
      <c r="BD156" s="250"/>
      <c r="BE156" s="251"/>
      <c r="BF156" s="251"/>
      <c r="BG156" s="251"/>
      <c r="BH156" s="251"/>
      <c r="BI156" s="251"/>
      <c r="BJ156" s="251"/>
      <c r="BK156" s="251"/>
      <c r="BL156" s="251"/>
      <c r="BM156" s="252"/>
      <c r="BN156" s="253"/>
      <c r="BO156" s="254"/>
      <c r="BP156" s="254"/>
      <c r="BQ156" s="254"/>
      <c r="BR156" s="254"/>
      <c r="BS156" s="254"/>
      <c r="BT156" s="254"/>
      <c r="BU156" s="254"/>
      <c r="BV156" s="254"/>
      <c r="BW156" s="255"/>
      <c r="BX156" s="253"/>
      <c r="BY156" s="254"/>
      <c r="BZ156" s="254"/>
      <c r="CA156" s="254"/>
      <c r="CB156" s="254"/>
      <c r="CC156" s="254"/>
      <c r="CD156" s="254"/>
      <c r="CE156" s="254"/>
      <c r="CF156" s="254"/>
      <c r="CG156" s="255"/>
      <c r="CH156" s="253"/>
      <c r="CI156" s="254"/>
      <c r="CJ156" s="254"/>
      <c r="CK156" s="254"/>
      <c r="CL156" s="254"/>
      <c r="CM156" s="254"/>
      <c r="CN156" s="282"/>
    </row>
    <row r="157" spans="1:92" ht="13.5" customHeight="1" x14ac:dyDescent="0.2">
      <c r="A157" s="283" t="s">
        <v>213</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5"/>
      <c r="AN157" s="225" t="s">
        <v>133</v>
      </c>
      <c r="AO157" s="226"/>
      <c r="AP157" s="226"/>
      <c r="AQ157" s="226"/>
      <c r="AR157" s="226" t="s">
        <v>134</v>
      </c>
      <c r="AS157" s="226"/>
      <c r="AT157" s="226"/>
      <c r="AU157" s="226"/>
      <c r="AV157" s="226"/>
      <c r="AW157" s="226"/>
      <c r="AX157" s="177"/>
      <c r="AY157" s="177"/>
      <c r="AZ157" s="177"/>
      <c r="BA157" s="177"/>
      <c r="BB157" s="177"/>
      <c r="BC157" s="177"/>
      <c r="BD157" s="188">
        <f>SUM(BD158:BM161)</f>
        <v>0</v>
      </c>
      <c r="BE157" s="188"/>
      <c r="BF157" s="188"/>
      <c r="BG157" s="188"/>
      <c r="BH157" s="188"/>
      <c r="BI157" s="188"/>
      <c r="BJ157" s="188"/>
      <c r="BK157" s="188"/>
      <c r="BL157" s="188"/>
      <c r="BM157" s="188"/>
      <c r="BN157" s="188">
        <f t="shared" ref="BN157" si="51">SUM(BN158:BW161)</f>
        <v>0</v>
      </c>
      <c r="BO157" s="188"/>
      <c r="BP157" s="188"/>
      <c r="BQ157" s="188"/>
      <c r="BR157" s="188"/>
      <c r="BS157" s="188"/>
      <c r="BT157" s="188"/>
      <c r="BU157" s="188"/>
      <c r="BV157" s="188"/>
      <c r="BW157" s="188"/>
      <c r="BX157" s="188">
        <f t="shared" ref="BX157" si="52">SUM(BX158:CG161)</f>
        <v>0</v>
      </c>
      <c r="BY157" s="188"/>
      <c r="BZ157" s="188"/>
      <c r="CA157" s="188"/>
      <c r="CB157" s="188"/>
      <c r="CC157" s="188"/>
      <c r="CD157" s="188"/>
      <c r="CE157" s="188"/>
      <c r="CF157" s="188"/>
      <c r="CG157" s="188"/>
      <c r="CH157" s="276" t="s">
        <v>52</v>
      </c>
      <c r="CI157" s="276"/>
      <c r="CJ157" s="276"/>
      <c r="CK157" s="276"/>
      <c r="CL157" s="276"/>
      <c r="CM157" s="276"/>
      <c r="CN157" s="277"/>
    </row>
    <row r="158" spans="1:92" x14ac:dyDescent="0.2">
      <c r="A158" s="198" t="s">
        <v>45</v>
      </c>
      <c r="B158" s="19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200" t="s">
        <v>135</v>
      </c>
      <c r="AO158" s="201"/>
      <c r="AP158" s="201"/>
      <c r="AQ158" s="202"/>
      <c r="AR158" s="205"/>
      <c r="AS158" s="201"/>
      <c r="AT158" s="201"/>
      <c r="AU158" s="201"/>
      <c r="AV158" s="201"/>
      <c r="AW158" s="202"/>
      <c r="AX158" s="205"/>
      <c r="AY158" s="201"/>
      <c r="AZ158" s="201"/>
      <c r="BA158" s="201"/>
      <c r="BB158" s="201"/>
      <c r="BC158" s="202"/>
      <c r="BD158" s="207"/>
      <c r="BE158" s="208"/>
      <c r="BF158" s="208"/>
      <c r="BG158" s="208"/>
      <c r="BH158" s="208"/>
      <c r="BI158" s="208"/>
      <c r="BJ158" s="208"/>
      <c r="BK158" s="208"/>
      <c r="BL158" s="208"/>
      <c r="BM158" s="209"/>
      <c r="BN158" s="215"/>
      <c r="BO158" s="216"/>
      <c r="BP158" s="216"/>
      <c r="BQ158" s="216"/>
      <c r="BR158" s="216"/>
      <c r="BS158" s="216"/>
      <c r="BT158" s="216"/>
      <c r="BU158" s="216"/>
      <c r="BV158" s="216"/>
      <c r="BW158" s="217"/>
      <c r="BX158" s="215"/>
      <c r="BY158" s="216"/>
      <c r="BZ158" s="216"/>
      <c r="CA158" s="216"/>
      <c r="CB158" s="216"/>
      <c r="CC158" s="216"/>
      <c r="CD158" s="216"/>
      <c r="CE158" s="216"/>
      <c r="CF158" s="216"/>
      <c r="CG158" s="217"/>
      <c r="CH158" s="256" t="s">
        <v>52</v>
      </c>
      <c r="CI158" s="257"/>
      <c r="CJ158" s="257"/>
      <c r="CK158" s="257"/>
      <c r="CL158" s="257"/>
      <c r="CM158" s="257"/>
      <c r="CN158" s="258"/>
    </row>
    <row r="159" spans="1:92" x14ac:dyDescent="0.2">
      <c r="A159" s="195" t="s">
        <v>214</v>
      </c>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c r="AA159" s="196"/>
      <c r="AB159" s="196"/>
      <c r="AC159" s="196"/>
      <c r="AD159" s="196"/>
      <c r="AE159" s="196"/>
      <c r="AF159" s="196"/>
      <c r="AG159" s="196"/>
      <c r="AH159" s="196"/>
      <c r="AI159" s="196"/>
      <c r="AJ159" s="196"/>
      <c r="AK159" s="196"/>
      <c r="AL159" s="196"/>
      <c r="AM159" s="196"/>
      <c r="AN159" s="203"/>
      <c r="AO159" s="149"/>
      <c r="AP159" s="149"/>
      <c r="AQ159" s="204"/>
      <c r="AR159" s="206"/>
      <c r="AS159" s="149"/>
      <c r="AT159" s="149"/>
      <c r="AU159" s="149"/>
      <c r="AV159" s="149"/>
      <c r="AW159" s="204"/>
      <c r="AX159" s="206"/>
      <c r="AY159" s="149"/>
      <c r="AZ159" s="149"/>
      <c r="BA159" s="149"/>
      <c r="BB159" s="149"/>
      <c r="BC159" s="204"/>
      <c r="BD159" s="210"/>
      <c r="BE159" s="211"/>
      <c r="BF159" s="211"/>
      <c r="BG159" s="211"/>
      <c r="BH159" s="211"/>
      <c r="BI159" s="211"/>
      <c r="BJ159" s="211"/>
      <c r="BK159" s="211"/>
      <c r="BL159" s="211"/>
      <c r="BM159" s="212"/>
      <c r="BN159" s="218"/>
      <c r="BO159" s="219"/>
      <c r="BP159" s="219"/>
      <c r="BQ159" s="219"/>
      <c r="BR159" s="219"/>
      <c r="BS159" s="219"/>
      <c r="BT159" s="219"/>
      <c r="BU159" s="219"/>
      <c r="BV159" s="219"/>
      <c r="BW159" s="220"/>
      <c r="BX159" s="218"/>
      <c r="BY159" s="219"/>
      <c r="BZ159" s="219"/>
      <c r="CA159" s="219"/>
      <c r="CB159" s="219"/>
      <c r="CC159" s="219"/>
      <c r="CD159" s="219"/>
      <c r="CE159" s="219"/>
      <c r="CF159" s="219"/>
      <c r="CG159" s="220"/>
      <c r="CH159" s="266"/>
      <c r="CI159" s="267"/>
      <c r="CJ159" s="267"/>
      <c r="CK159" s="267"/>
      <c r="CL159" s="267"/>
      <c r="CM159" s="267"/>
      <c r="CN159" s="268"/>
    </row>
    <row r="160" spans="1:92" ht="13.5" customHeight="1" x14ac:dyDescent="0.2">
      <c r="A160" s="227" t="s">
        <v>215</v>
      </c>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c r="AA160" s="228"/>
      <c r="AB160" s="228"/>
      <c r="AC160" s="228"/>
      <c r="AD160" s="228"/>
      <c r="AE160" s="228"/>
      <c r="AF160" s="228"/>
      <c r="AG160" s="228"/>
      <c r="AH160" s="228"/>
      <c r="AI160" s="228"/>
      <c r="AJ160" s="228"/>
      <c r="AK160" s="228"/>
      <c r="AL160" s="228"/>
      <c r="AM160" s="228"/>
      <c r="AN160" s="176" t="s">
        <v>136</v>
      </c>
      <c r="AO160" s="177"/>
      <c r="AP160" s="177"/>
      <c r="AQ160" s="177"/>
      <c r="AR160" s="177"/>
      <c r="AS160" s="177"/>
      <c r="AT160" s="177"/>
      <c r="AU160" s="177"/>
      <c r="AV160" s="177"/>
      <c r="AW160" s="177"/>
      <c r="AX160" s="177"/>
      <c r="AY160" s="177"/>
      <c r="AZ160" s="177"/>
      <c r="BA160" s="177"/>
      <c r="BB160" s="177"/>
      <c r="BC160" s="177"/>
      <c r="BD160" s="188"/>
      <c r="BE160" s="188"/>
      <c r="BF160" s="188"/>
      <c r="BG160" s="188"/>
      <c r="BH160" s="188"/>
      <c r="BI160" s="188"/>
      <c r="BJ160" s="188"/>
      <c r="BK160" s="188"/>
      <c r="BL160" s="188"/>
      <c r="BM160" s="188"/>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276" t="s">
        <v>52</v>
      </c>
      <c r="CI160" s="276"/>
      <c r="CJ160" s="276"/>
      <c r="CK160" s="276"/>
      <c r="CL160" s="276"/>
      <c r="CM160" s="276"/>
      <c r="CN160" s="277"/>
    </row>
    <row r="161" spans="1:92" ht="13.5" customHeight="1" x14ac:dyDescent="0.2">
      <c r="A161" s="227" t="s">
        <v>216</v>
      </c>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c r="AA161" s="228"/>
      <c r="AB161" s="228"/>
      <c r="AC161" s="228"/>
      <c r="AD161" s="228"/>
      <c r="AE161" s="228"/>
      <c r="AF161" s="228"/>
      <c r="AG161" s="228"/>
      <c r="AH161" s="228"/>
      <c r="AI161" s="228"/>
      <c r="AJ161" s="228"/>
      <c r="AK161" s="228"/>
      <c r="AL161" s="228"/>
      <c r="AM161" s="228"/>
      <c r="AN161" s="176" t="s">
        <v>137</v>
      </c>
      <c r="AO161" s="177"/>
      <c r="AP161" s="177"/>
      <c r="AQ161" s="177"/>
      <c r="AR161" s="177"/>
      <c r="AS161" s="177"/>
      <c r="AT161" s="177"/>
      <c r="AU161" s="177"/>
      <c r="AV161" s="177"/>
      <c r="AW161" s="177"/>
      <c r="AX161" s="177"/>
      <c r="AY161" s="177"/>
      <c r="AZ161" s="177"/>
      <c r="BA161" s="177"/>
      <c r="BB161" s="177"/>
      <c r="BC161" s="177"/>
      <c r="BD161" s="188"/>
      <c r="BE161" s="188"/>
      <c r="BF161" s="188"/>
      <c r="BG161" s="188"/>
      <c r="BH161" s="188"/>
      <c r="BI161" s="188"/>
      <c r="BJ161" s="188"/>
      <c r="BK161" s="188"/>
      <c r="BL161" s="188"/>
      <c r="BM161" s="188"/>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276" t="s">
        <v>52</v>
      </c>
      <c r="CI161" s="276"/>
      <c r="CJ161" s="276"/>
      <c r="CK161" s="276"/>
      <c r="CL161" s="276"/>
      <c r="CM161" s="276"/>
      <c r="CN161" s="277"/>
    </row>
    <row r="162" spans="1:92" ht="13.5" customHeight="1" x14ac:dyDescent="0.2">
      <c r="A162" s="223" t="s">
        <v>217</v>
      </c>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5" t="s">
        <v>138</v>
      </c>
      <c r="AO162" s="226"/>
      <c r="AP162" s="226"/>
      <c r="AQ162" s="226"/>
      <c r="AR162" s="226" t="s">
        <v>52</v>
      </c>
      <c r="AS162" s="226"/>
      <c r="AT162" s="226"/>
      <c r="AU162" s="226"/>
      <c r="AV162" s="226"/>
      <c r="AW162" s="226"/>
      <c r="AX162" s="177"/>
      <c r="AY162" s="177"/>
      <c r="AZ162" s="177"/>
      <c r="BA162" s="177"/>
      <c r="BB162" s="177"/>
      <c r="BC162" s="177"/>
      <c r="BD162" s="188">
        <f>BD163</f>
        <v>0</v>
      </c>
      <c r="BE162" s="188"/>
      <c r="BF162" s="188"/>
      <c r="BG162" s="188"/>
      <c r="BH162" s="188"/>
      <c r="BI162" s="188"/>
      <c r="BJ162" s="188"/>
      <c r="BK162" s="188"/>
      <c r="BL162" s="188"/>
      <c r="BM162" s="188"/>
      <c r="BN162" s="188">
        <f t="shared" ref="BN162" si="53">BN163</f>
        <v>0</v>
      </c>
      <c r="BO162" s="188"/>
      <c r="BP162" s="188"/>
      <c r="BQ162" s="188"/>
      <c r="BR162" s="188"/>
      <c r="BS162" s="188"/>
      <c r="BT162" s="188"/>
      <c r="BU162" s="188"/>
      <c r="BV162" s="188"/>
      <c r="BW162" s="188"/>
      <c r="BX162" s="188">
        <f t="shared" ref="BX162" si="54">BX163</f>
        <v>0</v>
      </c>
      <c r="BY162" s="188"/>
      <c r="BZ162" s="188"/>
      <c r="CA162" s="188"/>
      <c r="CB162" s="188"/>
      <c r="CC162" s="188"/>
      <c r="CD162" s="188"/>
      <c r="CE162" s="188"/>
      <c r="CF162" s="188"/>
      <c r="CG162" s="188"/>
      <c r="CH162" s="276" t="s">
        <v>52</v>
      </c>
      <c r="CI162" s="276"/>
      <c r="CJ162" s="276"/>
      <c r="CK162" s="276"/>
      <c r="CL162" s="276"/>
      <c r="CM162" s="276"/>
      <c r="CN162" s="277"/>
    </row>
    <row r="163" spans="1:92" x14ac:dyDescent="0.2">
      <c r="A163" s="198" t="s">
        <v>72</v>
      </c>
      <c r="B163" s="199"/>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c r="AA163" s="199"/>
      <c r="AB163" s="199"/>
      <c r="AC163" s="199"/>
      <c r="AD163" s="199"/>
      <c r="AE163" s="199"/>
      <c r="AF163" s="199"/>
      <c r="AG163" s="199"/>
      <c r="AH163" s="199"/>
      <c r="AI163" s="199"/>
      <c r="AJ163" s="199"/>
      <c r="AK163" s="199"/>
      <c r="AL163" s="199"/>
      <c r="AM163" s="199"/>
      <c r="AN163" s="200" t="s">
        <v>139</v>
      </c>
      <c r="AO163" s="201"/>
      <c r="AP163" s="201"/>
      <c r="AQ163" s="202"/>
      <c r="AR163" s="205" t="s">
        <v>140</v>
      </c>
      <c r="AS163" s="201"/>
      <c r="AT163" s="201"/>
      <c r="AU163" s="201"/>
      <c r="AV163" s="201"/>
      <c r="AW163" s="202"/>
      <c r="AX163" s="205"/>
      <c r="AY163" s="201"/>
      <c r="AZ163" s="201"/>
      <c r="BA163" s="201"/>
      <c r="BB163" s="201"/>
      <c r="BC163" s="202"/>
      <c r="BD163" s="207"/>
      <c r="BE163" s="208"/>
      <c r="BF163" s="208"/>
      <c r="BG163" s="208"/>
      <c r="BH163" s="208"/>
      <c r="BI163" s="208"/>
      <c r="BJ163" s="208"/>
      <c r="BK163" s="208"/>
      <c r="BL163" s="208"/>
      <c r="BM163" s="209"/>
      <c r="BN163" s="215"/>
      <c r="BO163" s="216"/>
      <c r="BP163" s="216"/>
      <c r="BQ163" s="216"/>
      <c r="BR163" s="216"/>
      <c r="BS163" s="216"/>
      <c r="BT163" s="216"/>
      <c r="BU163" s="216"/>
      <c r="BV163" s="216"/>
      <c r="BW163" s="217"/>
      <c r="BX163" s="215"/>
      <c r="BY163" s="216"/>
      <c r="BZ163" s="216"/>
      <c r="CA163" s="216"/>
      <c r="CB163" s="216"/>
      <c r="CC163" s="216"/>
      <c r="CD163" s="216"/>
      <c r="CE163" s="216"/>
      <c r="CF163" s="216"/>
      <c r="CG163" s="217"/>
      <c r="CH163" s="256" t="s">
        <v>52</v>
      </c>
      <c r="CI163" s="257"/>
      <c r="CJ163" s="257"/>
      <c r="CK163" s="257"/>
      <c r="CL163" s="257"/>
      <c r="CM163" s="257"/>
      <c r="CN163" s="258"/>
    </row>
    <row r="164" spans="1:92" x14ac:dyDescent="0.2">
      <c r="A164" s="195" t="s">
        <v>141</v>
      </c>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c r="AA164" s="196"/>
      <c r="AB164" s="196"/>
      <c r="AC164" s="196"/>
      <c r="AD164" s="196"/>
      <c r="AE164" s="196"/>
      <c r="AF164" s="196"/>
      <c r="AG164" s="196"/>
      <c r="AH164" s="196"/>
      <c r="AI164" s="196"/>
      <c r="AJ164" s="196"/>
      <c r="AK164" s="196"/>
      <c r="AL164" s="196"/>
      <c r="AM164" s="196"/>
      <c r="AN164" s="203"/>
      <c r="AO164" s="149"/>
      <c r="AP164" s="149"/>
      <c r="AQ164" s="204"/>
      <c r="AR164" s="206"/>
      <c r="AS164" s="149"/>
      <c r="AT164" s="149"/>
      <c r="AU164" s="149"/>
      <c r="AV164" s="149"/>
      <c r="AW164" s="204"/>
      <c r="AX164" s="206"/>
      <c r="AY164" s="149"/>
      <c r="AZ164" s="149"/>
      <c r="BA164" s="149"/>
      <c r="BB164" s="149"/>
      <c r="BC164" s="204"/>
      <c r="BD164" s="210"/>
      <c r="BE164" s="211"/>
      <c r="BF164" s="211"/>
      <c r="BG164" s="211"/>
      <c r="BH164" s="211"/>
      <c r="BI164" s="211"/>
      <c r="BJ164" s="211"/>
      <c r="BK164" s="211"/>
      <c r="BL164" s="211"/>
      <c r="BM164" s="212"/>
      <c r="BN164" s="218"/>
      <c r="BO164" s="219"/>
      <c r="BP164" s="219"/>
      <c r="BQ164" s="219"/>
      <c r="BR164" s="219"/>
      <c r="BS164" s="219"/>
      <c r="BT164" s="219"/>
      <c r="BU164" s="219"/>
      <c r="BV164" s="219"/>
      <c r="BW164" s="220"/>
      <c r="BX164" s="218"/>
      <c r="BY164" s="219"/>
      <c r="BZ164" s="219"/>
      <c r="CA164" s="219"/>
      <c r="CB164" s="219"/>
      <c r="CC164" s="219"/>
      <c r="CD164" s="219"/>
      <c r="CE164" s="219"/>
      <c r="CF164" s="219"/>
      <c r="CG164" s="220"/>
      <c r="CH164" s="266"/>
      <c r="CI164" s="267"/>
      <c r="CJ164" s="267"/>
      <c r="CK164" s="267"/>
      <c r="CL164" s="267"/>
      <c r="CM164" s="267"/>
      <c r="CN164" s="268"/>
    </row>
    <row r="165" spans="1:92" ht="13.5" customHeight="1" thickBot="1" x14ac:dyDescent="0.25">
      <c r="A165" s="227"/>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c r="AA165" s="228"/>
      <c r="AB165" s="228"/>
      <c r="AC165" s="228"/>
      <c r="AD165" s="228"/>
      <c r="AE165" s="228"/>
      <c r="AF165" s="228"/>
      <c r="AG165" s="228"/>
      <c r="AH165" s="228"/>
      <c r="AI165" s="228"/>
      <c r="AJ165" s="228"/>
      <c r="AK165" s="228"/>
      <c r="AL165" s="228"/>
      <c r="AM165" s="228"/>
      <c r="AN165" s="166"/>
      <c r="AO165" s="167"/>
      <c r="AP165" s="167"/>
      <c r="AQ165" s="167"/>
      <c r="AR165" s="167"/>
      <c r="AS165" s="167"/>
      <c r="AT165" s="167"/>
      <c r="AU165" s="167"/>
      <c r="AV165" s="167"/>
      <c r="AW165" s="167"/>
      <c r="AX165" s="167"/>
      <c r="AY165" s="167"/>
      <c r="AZ165" s="167"/>
      <c r="BA165" s="167"/>
      <c r="BB165" s="167"/>
      <c r="BC165" s="167"/>
      <c r="BD165" s="292"/>
      <c r="BE165" s="292"/>
      <c r="BF165" s="292"/>
      <c r="BG165" s="292"/>
      <c r="BH165" s="292"/>
      <c r="BI165" s="292"/>
      <c r="BJ165" s="292"/>
      <c r="BK165" s="292"/>
      <c r="BL165" s="292"/>
      <c r="BM165" s="292"/>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86"/>
      <c r="CI165" s="287"/>
      <c r="CJ165" s="287"/>
      <c r="CK165" s="287"/>
      <c r="CL165" s="287"/>
      <c r="CM165" s="287"/>
      <c r="CN165" s="288"/>
    </row>
    <row r="166" spans="1:92" s="1" customFormat="1" ht="11.25" customHeight="1" x14ac:dyDescent="0.2">
      <c r="A166" s="28"/>
      <c r="B166" s="28"/>
      <c r="C166" s="28"/>
      <c r="D166" s="28"/>
      <c r="E166" s="28"/>
      <c r="F166" s="28"/>
      <c r="G166" s="28"/>
      <c r="H166" s="28"/>
      <c r="I166" s="28"/>
      <c r="J166" s="28"/>
      <c r="K166" s="28"/>
      <c r="L166" s="28"/>
      <c r="M166" s="28"/>
      <c r="N166" s="28"/>
      <c r="O166" s="28"/>
      <c r="P166" s="28"/>
      <c r="Q166" s="28"/>
      <c r="R166" s="28"/>
      <c r="S166" s="29"/>
      <c r="T166" s="29"/>
      <c r="U166" s="29"/>
      <c r="V166" s="29"/>
      <c r="W166" s="29"/>
      <c r="X166" s="29"/>
      <c r="Y166" s="29"/>
      <c r="Z166" s="29"/>
      <c r="AA166" s="29"/>
      <c r="AB166" s="29"/>
      <c r="AC166" s="29"/>
      <c r="AD166" s="29"/>
      <c r="AE166" s="29"/>
      <c r="AF166" s="29"/>
      <c r="AG166" s="29"/>
      <c r="AH166" s="29"/>
      <c r="AI166" s="29"/>
      <c r="AJ166" s="29"/>
      <c r="AK166" s="29"/>
      <c r="AL166" s="29"/>
      <c r="AM166" s="29"/>
    </row>
    <row r="167" spans="1:92" x14ac:dyDescent="0.2">
      <c r="A167" s="33"/>
      <c r="B167" s="33"/>
      <c r="C167" s="33"/>
      <c r="D167" s="33"/>
      <c r="E167" s="33"/>
      <c r="F167" s="33"/>
      <c r="G167" s="33"/>
      <c r="H167" s="33"/>
      <c r="I167" s="33"/>
      <c r="J167" s="33"/>
      <c r="K167" s="33"/>
      <c r="L167" s="33"/>
      <c r="M167" s="33"/>
      <c r="N167" s="33"/>
      <c r="O167" s="33"/>
      <c r="P167" s="33"/>
      <c r="Q167" s="33"/>
      <c r="R167" s="33"/>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92"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92"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92"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92"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92"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92"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92"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92"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92"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x14ac:dyDescent="0.2">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x14ac:dyDescent="0.2">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x14ac:dyDescent="0.2">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x14ac:dyDescent="0.2">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x14ac:dyDescent="0.2">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x14ac:dyDescent="0.2">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x14ac:dyDescent="0.2">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x14ac:dyDescent="0.2">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x14ac:dyDescent="0.2">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x14ac:dyDescent="0.2">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x14ac:dyDescent="0.2">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x14ac:dyDescent="0.2">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x14ac:dyDescent="0.2">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x14ac:dyDescent="0.2">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x14ac:dyDescent="0.2">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x14ac:dyDescent="0.2">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x14ac:dyDescent="0.2">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x14ac:dyDescent="0.2">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x14ac:dyDescent="0.2">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x14ac:dyDescent="0.2">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x14ac:dyDescent="0.2">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x14ac:dyDescent="0.2">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x14ac:dyDescent="0.2">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x14ac:dyDescent="0.2">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x14ac:dyDescent="0.2">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x14ac:dyDescent="0.2">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x14ac:dyDescent="0.2">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x14ac:dyDescent="0.2">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sheetData>
  <mergeCells count="960">
    <mergeCell ref="BX152:CG152"/>
    <mergeCell ref="CH152:CN152"/>
    <mergeCell ref="A153:AM153"/>
    <mergeCell ref="AN153:AQ153"/>
    <mergeCell ref="AR153:AW153"/>
    <mergeCell ref="AX153:BC153"/>
    <mergeCell ref="BD153:BM153"/>
    <mergeCell ref="BN153:BW153"/>
    <mergeCell ref="BX153:CG153"/>
    <mergeCell ref="CH153:CN153"/>
    <mergeCell ref="A152:AM152"/>
    <mergeCell ref="AN152:AQ152"/>
    <mergeCell ref="AR152:AW152"/>
    <mergeCell ref="AX152:BC152"/>
    <mergeCell ref="BD152:BM152"/>
    <mergeCell ref="BN152:BW152"/>
    <mergeCell ref="BX150:CG150"/>
    <mergeCell ref="CH150:CN150"/>
    <mergeCell ref="A151:AM151"/>
    <mergeCell ref="AN151:AQ151"/>
    <mergeCell ref="AR151:AW151"/>
    <mergeCell ref="AX151:BC151"/>
    <mergeCell ref="BD151:BM151"/>
    <mergeCell ref="BN151:BW151"/>
    <mergeCell ref="BX151:CG151"/>
    <mergeCell ref="CH151:CN151"/>
    <mergeCell ref="A150:AM150"/>
    <mergeCell ref="AN150:AQ150"/>
    <mergeCell ref="AR150:AW150"/>
    <mergeCell ref="AX150:BC150"/>
    <mergeCell ref="BD150:BM150"/>
    <mergeCell ref="BN150:BW150"/>
    <mergeCell ref="BX148:CG148"/>
    <mergeCell ref="CH148:CN148"/>
    <mergeCell ref="A149:AM149"/>
    <mergeCell ref="AN149:AQ149"/>
    <mergeCell ref="AR149:AW149"/>
    <mergeCell ref="AX149:BC149"/>
    <mergeCell ref="BD149:BM149"/>
    <mergeCell ref="BN149:BW149"/>
    <mergeCell ref="BX149:CG149"/>
    <mergeCell ref="CH149:CN149"/>
    <mergeCell ref="A148:AM148"/>
    <mergeCell ref="AN148:AQ148"/>
    <mergeCell ref="AR148:AW148"/>
    <mergeCell ref="AX148:BC148"/>
    <mergeCell ref="BD148:BM148"/>
    <mergeCell ref="BN148:BW148"/>
    <mergeCell ref="BX146:CG146"/>
    <mergeCell ref="CH146:CN146"/>
    <mergeCell ref="A147:AM147"/>
    <mergeCell ref="AN147:AQ147"/>
    <mergeCell ref="AR147:AW147"/>
    <mergeCell ref="AX147:BC147"/>
    <mergeCell ref="BD147:BM147"/>
    <mergeCell ref="BN147:BW147"/>
    <mergeCell ref="BX147:CG147"/>
    <mergeCell ref="CH147:CN147"/>
    <mergeCell ref="A146:AM146"/>
    <mergeCell ref="AN146:AQ146"/>
    <mergeCell ref="AR146:AW146"/>
    <mergeCell ref="AX146:BC146"/>
    <mergeCell ref="BD146:BM146"/>
    <mergeCell ref="BN146:BW146"/>
    <mergeCell ref="BX144:CG144"/>
    <mergeCell ref="CH144:CN144"/>
    <mergeCell ref="A145:AM145"/>
    <mergeCell ref="AN145:AQ145"/>
    <mergeCell ref="AR145:AW145"/>
    <mergeCell ref="AX145:BC145"/>
    <mergeCell ref="BD145:BM145"/>
    <mergeCell ref="BN145:BW145"/>
    <mergeCell ref="BX145:CG145"/>
    <mergeCell ref="CH145:CN145"/>
    <mergeCell ref="A144:AM144"/>
    <mergeCell ref="AN144:AQ144"/>
    <mergeCell ref="AR144:AW144"/>
    <mergeCell ref="AX144:BC144"/>
    <mergeCell ref="BD144:BM144"/>
    <mergeCell ref="BN144:BW144"/>
    <mergeCell ref="BX142:CG142"/>
    <mergeCell ref="CH142:CN142"/>
    <mergeCell ref="A143:AM143"/>
    <mergeCell ref="AN143:AQ143"/>
    <mergeCell ref="AR143:AW143"/>
    <mergeCell ref="AX143:BC143"/>
    <mergeCell ref="BD143:BM143"/>
    <mergeCell ref="BN143:BW143"/>
    <mergeCell ref="BX143:CG143"/>
    <mergeCell ref="CH143:CN143"/>
    <mergeCell ref="A142:AM142"/>
    <mergeCell ref="AN142:AQ142"/>
    <mergeCell ref="AR142:AW142"/>
    <mergeCell ref="AX142:BC142"/>
    <mergeCell ref="BD142:BM142"/>
    <mergeCell ref="BN142:BW142"/>
    <mergeCell ref="BX140:CG140"/>
    <mergeCell ref="CH140:CN140"/>
    <mergeCell ref="A141:AM141"/>
    <mergeCell ref="AN141:AQ141"/>
    <mergeCell ref="AR141:AW141"/>
    <mergeCell ref="AX141:BC141"/>
    <mergeCell ref="BD141:BM141"/>
    <mergeCell ref="BN141:BW141"/>
    <mergeCell ref="BX141:CG141"/>
    <mergeCell ref="CH141:CN141"/>
    <mergeCell ref="A140:AM140"/>
    <mergeCell ref="AN140:AQ140"/>
    <mergeCell ref="AR140:AW140"/>
    <mergeCell ref="AX140:BC140"/>
    <mergeCell ref="BD140:BM140"/>
    <mergeCell ref="BN140:BW140"/>
    <mergeCell ref="BX138:CG138"/>
    <mergeCell ref="CH138:CN138"/>
    <mergeCell ref="A139:AM139"/>
    <mergeCell ref="AN139:AQ139"/>
    <mergeCell ref="AR139:AW139"/>
    <mergeCell ref="AX139:BC139"/>
    <mergeCell ref="BD139:BM139"/>
    <mergeCell ref="BN139:BW139"/>
    <mergeCell ref="BX139:CG139"/>
    <mergeCell ref="CH139:CN139"/>
    <mergeCell ref="A138:AM138"/>
    <mergeCell ref="AN138:AQ138"/>
    <mergeCell ref="AR138:AW138"/>
    <mergeCell ref="AX138:BC138"/>
    <mergeCell ref="BD138:BM138"/>
    <mergeCell ref="BN138:BW138"/>
    <mergeCell ref="BX136:CG136"/>
    <mergeCell ref="CH136:CN136"/>
    <mergeCell ref="A137:AM137"/>
    <mergeCell ref="AN137:AQ137"/>
    <mergeCell ref="AR137:AW137"/>
    <mergeCell ref="AX137:BC137"/>
    <mergeCell ref="BD137:BM137"/>
    <mergeCell ref="BN137:BW137"/>
    <mergeCell ref="BX137:CG137"/>
    <mergeCell ref="CH137:CN137"/>
    <mergeCell ref="A136:AM136"/>
    <mergeCell ref="AN136:AQ136"/>
    <mergeCell ref="AR136:AW136"/>
    <mergeCell ref="AX136:BC136"/>
    <mergeCell ref="BD136:BM136"/>
    <mergeCell ref="BN136:BW136"/>
    <mergeCell ref="CH134:CN134"/>
    <mergeCell ref="A135:AM135"/>
    <mergeCell ref="AN135:AQ135"/>
    <mergeCell ref="AR135:AW135"/>
    <mergeCell ref="AX135:BC135"/>
    <mergeCell ref="BD135:BM135"/>
    <mergeCell ref="BN135:BW135"/>
    <mergeCell ref="BX135:CG135"/>
    <mergeCell ref="CH135:CN135"/>
    <mergeCell ref="A134:AM134"/>
    <mergeCell ref="AN134:AQ134"/>
    <mergeCell ref="AR134:AW134"/>
    <mergeCell ref="AX134:BC134"/>
    <mergeCell ref="BD134:BM134"/>
    <mergeCell ref="BN134:BW134"/>
    <mergeCell ref="BX134:CG134"/>
    <mergeCell ref="CH132:CN132"/>
    <mergeCell ref="A133:AM133"/>
    <mergeCell ref="AN133:AQ133"/>
    <mergeCell ref="AR133:AW133"/>
    <mergeCell ref="AX133:BC133"/>
    <mergeCell ref="BD133:BM133"/>
    <mergeCell ref="BN133:BW133"/>
    <mergeCell ref="BX133:CG133"/>
    <mergeCell ref="CH133:CN133"/>
    <mergeCell ref="A132:AM132"/>
    <mergeCell ref="AN132:AQ132"/>
    <mergeCell ref="AR132:AW132"/>
    <mergeCell ref="AX132:BC132"/>
    <mergeCell ref="BD132:BM132"/>
    <mergeCell ref="BN132:BW132"/>
    <mergeCell ref="BX132:CG132"/>
    <mergeCell ref="CH130:CN130"/>
    <mergeCell ref="A131:AM131"/>
    <mergeCell ref="AN131:AQ131"/>
    <mergeCell ref="AR131:AW131"/>
    <mergeCell ref="AX131:BC131"/>
    <mergeCell ref="BD131:BM131"/>
    <mergeCell ref="BN131:BW131"/>
    <mergeCell ref="BX131:CG131"/>
    <mergeCell ref="CH131:CN131"/>
    <mergeCell ref="A130:AM130"/>
    <mergeCell ref="AN130:AQ130"/>
    <mergeCell ref="AR130:AW130"/>
    <mergeCell ref="AX130:BC130"/>
    <mergeCell ref="BD130:BM130"/>
    <mergeCell ref="BN130:BW130"/>
    <mergeCell ref="BX130:CG130"/>
    <mergeCell ref="CH128:CN128"/>
    <mergeCell ref="A129:AM129"/>
    <mergeCell ref="AN129:AQ129"/>
    <mergeCell ref="AR129:AW129"/>
    <mergeCell ref="AX129:BC129"/>
    <mergeCell ref="BD129:BM129"/>
    <mergeCell ref="BN129:BW129"/>
    <mergeCell ref="BX129:CG129"/>
    <mergeCell ref="CH129:CN129"/>
    <mergeCell ref="BX128:CG128"/>
    <mergeCell ref="A128:AM128"/>
    <mergeCell ref="AN128:AQ128"/>
    <mergeCell ref="AR128:AW128"/>
    <mergeCell ref="AX128:BC128"/>
    <mergeCell ref="BD128:BM128"/>
    <mergeCell ref="BN128:BW128"/>
    <mergeCell ref="CH112:CN112"/>
    <mergeCell ref="A113:AM113"/>
    <mergeCell ref="AN113:AQ113"/>
    <mergeCell ref="AR113:AW113"/>
    <mergeCell ref="AX113:BC113"/>
    <mergeCell ref="BD113:BM113"/>
    <mergeCell ref="BN113:BW113"/>
    <mergeCell ref="BX113:CG113"/>
    <mergeCell ref="CH113:CN113"/>
    <mergeCell ref="A112:AM112"/>
    <mergeCell ref="AN112:AQ112"/>
    <mergeCell ref="AR112:AW112"/>
    <mergeCell ref="AX112:BC112"/>
    <mergeCell ref="BD112:BM112"/>
    <mergeCell ref="BN112:BW112"/>
    <mergeCell ref="BX112:CG112"/>
    <mergeCell ref="BX101:CG101"/>
    <mergeCell ref="CH101:CN101"/>
    <mergeCell ref="A111:AM111"/>
    <mergeCell ref="AN111:AQ111"/>
    <mergeCell ref="AR111:AW111"/>
    <mergeCell ref="AX111:BC111"/>
    <mergeCell ref="BD111:BM111"/>
    <mergeCell ref="BN111:BW111"/>
    <mergeCell ref="BX111:CG111"/>
    <mergeCell ref="CH111:CN111"/>
    <mergeCell ref="A101:AM101"/>
    <mergeCell ref="AN101:AQ101"/>
    <mergeCell ref="AR101:AW101"/>
    <mergeCell ref="AX101:BC101"/>
    <mergeCell ref="BD101:BM101"/>
    <mergeCell ref="BN101:BW101"/>
    <mergeCell ref="CH108:CN108"/>
    <mergeCell ref="A109:AM109"/>
    <mergeCell ref="AN109:AQ110"/>
    <mergeCell ref="AR109:AW110"/>
    <mergeCell ref="AX109:BC110"/>
    <mergeCell ref="BD109:BM110"/>
    <mergeCell ref="BN109:BW110"/>
    <mergeCell ref="BX109:CG110"/>
    <mergeCell ref="CH82:CN82"/>
    <mergeCell ref="A83:AM83"/>
    <mergeCell ref="AN83:AQ83"/>
    <mergeCell ref="AR83:AW83"/>
    <mergeCell ref="AX83:BC83"/>
    <mergeCell ref="BD83:BM83"/>
    <mergeCell ref="BN83:BW83"/>
    <mergeCell ref="BX83:CG83"/>
    <mergeCell ref="CH83:CN83"/>
    <mergeCell ref="A82:AM82"/>
    <mergeCell ref="AN82:AQ82"/>
    <mergeCell ref="AR82:AW82"/>
    <mergeCell ref="AX82:BC82"/>
    <mergeCell ref="BD82:BM82"/>
    <mergeCell ref="BN82:BW82"/>
    <mergeCell ref="CH77:CN77"/>
    <mergeCell ref="A81:AM81"/>
    <mergeCell ref="AN81:AQ81"/>
    <mergeCell ref="AR81:AW81"/>
    <mergeCell ref="AX81:BC81"/>
    <mergeCell ref="BD81:BM81"/>
    <mergeCell ref="BN81:BW81"/>
    <mergeCell ref="BX81:CG81"/>
    <mergeCell ref="CH81:CN81"/>
    <mergeCell ref="A77:AM77"/>
    <mergeCell ref="AN77:AQ77"/>
    <mergeCell ref="AR77:AW77"/>
    <mergeCell ref="AX77:BC77"/>
    <mergeCell ref="BD77:BM77"/>
    <mergeCell ref="BN77:BW77"/>
    <mergeCell ref="CH78:CN78"/>
    <mergeCell ref="A79:AM79"/>
    <mergeCell ref="AN79:AQ80"/>
    <mergeCell ref="AR79:AW80"/>
    <mergeCell ref="AX79:BC80"/>
    <mergeCell ref="BD79:BM80"/>
    <mergeCell ref="BN79:BW80"/>
    <mergeCell ref="BX79:CG80"/>
    <mergeCell ref="CH75:CN75"/>
    <mergeCell ref="A76:AM76"/>
    <mergeCell ref="AN76:AQ76"/>
    <mergeCell ref="AR76:AW76"/>
    <mergeCell ref="AX76:BC76"/>
    <mergeCell ref="BD76:BM76"/>
    <mergeCell ref="BN76:BW76"/>
    <mergeCell ref="BX76:CG76"/>
    <mergeCell ref="CH76:CN76"/>
    <mergeCell ref="A75:AM75"/>
    <mergeCell ref="AN75:AQ75"/>
    <mergeCell ref="AR75:AW75"/>
    <mergeCell ref="AX75:BC75"/>
    <mergeCell ref="BD75:BM75"/>
    <mergeCell ref="BN75:BW75"/>
    <mergeCell ref="CH73:CN73"/>
    <mergeCell ref="A74:AM74"/>
    <mergeCell ref="AN74:AQ74"/>
    <mergeCell ref="AR74:AW74"/>
    <mergeCell ref="AX74:BC74"/>
    <mergeCell ref="BD74:BM74"/>
    <mergeCell ref="BN74:BW74"/>
    <mergeCell ref="BX74:CG74"/>
    <mergeCell ref="CH74:CN74"/>
    <mergeCell ref="A73:AM73"/>
    <mergeCell ref="AN73:AQ73"/>
    <mergeCell ref="AR73:AW73"/>
    <mergeCell ref="AX73:BC73"/>
    <mergeCell ref="BD73:BM73"/>
    <mergeCell ref="BN73:BW73"/>
    <mergeCell ref="CH165:CN165"/>
    <mergeCell ref="A69:AM69"/>
    <mergeCell ref="AN69:AQ69"/>
    <mergeCell ref="AR69:AW69"/>
    <mergeCell ref="AX69:BC69"/>
    <mergeCell ref="BD69:BM69"/>
    <mergeCell ref="BN69:BW69"/>
    <mergeCell ref="BX69:CG69"/>
    <mergeCell ref="CH69:CN69"/>
    <mergeCell ref="BX163:CG164"/>
    <mergeCell ref="CH163:CN164"/>
    <mergeCell ref="A164:AM164"/>
    <mergeCell ref="A165:AM165"/>
    <mergeCell ref="AN165:AQ165"/>
    <mergeCell ref="AR165:AW165"/>
    <mergeCell ref="AX165:BC165"/>
    <mergeCell ref="BD165:BM165"/>
    <mergeCell ref="BN165:BW165"/>
    <mergeCell ref="BX165:CG165"/>
    <mergeCell ref="A163:AM163"/>
    <mergeCell ref="AN163:AQ164"/>
    <mergeCell ref="AR163:AW164"/>
    <mergeCell ref="AX163:BC164"/>
    <mergeCell ref="BD163:BM164"/>
    <mergeCell ref="CH160:CN160"/>
    <mergeCell ref="A161:AM161"/>
    <mergeCell ref="AN161:AQ161"/>
    <mergeCell ref="AR161:AW161"/>
    <mergeCell ref="AX161:BC161"/>
    <mergeCell ref="BD161:BM161"/>
    <mergeCell ref="BN161:BW161"/>
    <mergeCell ref="BX161:CG161"/>
    <mergeCell ref="BN163:BW164"/>
    <mergeCell ref="CH161:CN161"/>
    <mergeCell ref="A162:AM162"/>
    <mergeCell ref="AN162:AQ162"/>
    <mergeCell ref="AR162:AW162"/>
    <mergeCell ref="AX162:BC162"/>
    <mergeCell ref="BD162:BM162"/>
    <mergeCell ref="BN162:BW162"/>
    <mergeCell ref="BX162:CG162"/>
    <mergeCell ref="CH162:CN162"/>
    <mergeCell ref="A159:AM159"/>
    <mergeCell ref="A160:AM160"/>
    <mergeCell ref="AN160:AQ160"/>
    <mergeCell ref="AR160:AW160"/>
    <mergeCell ref="AX160:BC160"/>
    <mergeCell ref="BD160:BM160"/>
    <mergeCell ref="BX157:CG157"/>
    <mergeCell ref="CH157:CN157"/>
    <mergeCell ref="A158:AM158"/>
    <mergeCell ref="AN158:AQ159"/>
    <mergeCell ref="AR158:AW159"/>
    <mergeCell ref="AX158:BC159"/>
    <mergeCell ref="BD158:BM159"/>
    <mergeCell ref="BN158:BW159"/>
    <mergeCell ref="BX158:CG159"/>
    <mergeCell ref="CH158:CN159"/>
    <mergeCell ref="A157:AM157"/>
    <mergeCell ref="AN157:AQ157"/>
    <mergeCell ref="AR157:AW157"/>
    <mergeCell ref="AX157:BC157"/>
    <mergeCell ref="BD157:BM157"/>
    <mergeCell ref="BN157:BW157"/>
    <mergeCell ref="BN160:BW160"/>
    <mergeCell ref="BX160:CG160"/>
    <mergeCell ref="CH154:CN154"/>
    <mergeCell ref="A155:AM155"/>
    <mergeCell ref="AN155:AQ156"/>
    <mergeCell ref="AR155:AW156"/>
    <mergeCell ref="AX155:BC156"/>
    <mergeCell ref="BD155:BM156"/>
    <mergeCell ref="BN155:BW156"/>
    <mergeCell ref="BX155:CG156"/>
    <mergeCell ref="CH155:CN156"/>
    <mergeCell ref="A156:AM156"/>
    <mergeCell ref="A154:AM154"/>
    <mergeCell ref="AN154:AQ154"/>
    <mergeCell ref="AR154:AW154"/>
    <mergeCell ref="AX154:BC154"/>
    <mergeCell ref="BD154:BM154"/>
    <mergeCell ref="BN154:BW154"/>
    <mergeCell ref="BX154:CG154"/>
    <mergeCell ref="BD125:BM125"/>
    <mergeCell ref="BN125:BW125"/>
    <mergeCell ref="BX125:CG125"/>
    <mergeCell ref="A126:AM126"/>
    <mergeCell ref="AN126:AQ127"/>
    <mergeCell ref="AR126:AW127"/>
    <mergeCell ref="AX126:BC127"/>
    <mergeCell ref="BD126:BM127"/>
    <mergeCell ref="BN126:BW127"/>
    <mergeCell ref="CH126:CN127"/>
    <mergeCell ref="A127:AM127"/>
    <mergeCell ref="CH123:CN123"/>
    <mergeCell ref="A124:AM124"/>
    <mergeCell ref="AN124:AQ124"/>
    <mergeCell ref="AR124:AW124"/>
    <mergeCell ref="AX124:BC124"/>
    <mergeCell ref="BD124:BM124"/>
    <mergeCell ref="BN124:BW124"/>
    <mergeCell ref="BX124:CG124"/>
    <mergeCell ref="BX126:CG127"/>
    <mergeCell ref="A123:AM123"/>
    <mergeCell ref="AN123:AQ123"/>
    <mergeCell ref="AR123:AW123"/>
    <mergeCell ref="AX123:BC123"/>
    <mergeCell ref="BD123:BM123"/>
    <mergeCell ref="CH124:CN124"/>
    <mergeCell ref="BN123:BW123"/>
    <mergeCell ref="BX123:CG123"/>
    <mergeCell ref="CH125:CN125"/>
    <mergeCell ref="A125:AM125"/>
    <mergeCell ref="AN125:AQ125"/>
    <mergeCell ref="AR125:AW125"/>
    <mergeCell ref="AX125:BC125"/>
    <mergeCell ref="A121:AM121"/>
    <mergeCell ref="AN121:AQ122"/>
    <mergeCell ref="AR121:AW122"/>
    <mergeCell ref="AX121:BC122"/>
    <mergeCell ref="BD121:BM122"/>
    <mergeCell ref="BN121:BW122"/>
    <mergeCell ref="BX121:CG122"/>
    <mergeCell ref="CH121:CN122"/>
    <mergeCell ref="A120:AM120"/>
    <mergeCell ref="AN120:AQ120"/>
    <mergeCell ref="AR120:AW120"/>
    <mergeCell ref="AX120:BC120"/>
    <mergeCell ref="BD120:BM120"/>
    <mergeCell ref="BN120:BW120"/>
    <mergeCell ref="BX120:CG120"/>
    <mergeCell ref="A122:AM122"/>
    <mergeCell ref="A119:AM119"/>
    <mergeCell ref="AN119:AQ119"/>
    <mergeCell ref="AR119:AW119"/>
    <mergeCell ref="AX119:BC119"/>
    <mergeCell ref="BD119:BM119"/>
    <mergeCell ref="BN119:BW119"/>
    <mergeCell ref="BX119:CG119"/>
    <mergeCell ref="CH119:CN119"/>
    <mergeCell ref="CH120:CN120"/>
    <mergeCell ref="CH117:CN117"/>
    <mergeCell ref="A118:AM118"/>
    <mergeCell ref="AN118:AQ118"/>
    <mergeCell ref="AR118:AW118"/>
    <mergeCell ref="AX118:BC118"/>
    <mergeCell ref="BD118:BM118"/>
    <mergeCell ref="BN118:BW118"/>
    <mergeCell ref="BX118:CG118"/>
    <mergeCell ref="A116:AM116"/>
    <mergeCell ref="A117:AM117"/>
    <mergeCell ref="AN117:AQ117"/>
    <mergeCell ref="AR117:AW117"/>
    <mergeCell ref="AX117:BC117"/>
    <mergeCell ref="BD117:BM117"/>
    <mergeCell ref="CH118:CN118"/>
    <mergeCell ref="BN117:BW117"/>
    <mergeCell ref="BX117:CG117"/>
    <mergeCell ref="CH114:CN114"/>
    <mergeCell ref="A115:AM115"/>
    <mergeCell ref="AN115:AQ116"/>
    <mergeCell ref="AR115:AW116"/>
    <mergeCell ref="AX115:BC116"/>
    <mergeCell ref="BD115:BM116"/>
    <mergeCell ref="BN115:BW116"/>
    <mergeCell ref="BX115:CG116"/>
    <mergeCell ref="CH115:CN116"/>
    <mergeCell ref="A114:AM114"/>
    <mergeCell ref="AN114:AQ114"/>
    <mergeCell ref="AR114:AW114"/>
    <mergeCell ref="AX114:BC114"/>
    <mergeCell ref="BD114:BM114"/>
    <mergeCell ref="BX114:CG114"/>
    <mergeCell ref="BN114:BW114"/>
    <mergeCell ref="CH109:CN110"/>
    <mergeCell ref="A110:AM110"/>
    <mergeCell ref="BN107:BW107"/>
    <mergeCell ref="BX107:CG107"/>
    <mergeCell ref="CH107:CN107"/>
    <mergeCell ref="A108:AM108"/>
    <mergeCell ref="AN108:AQ108"/>
    <mergeCell ref="AR108:AW108"/>
    <mergeCell ref="AX108:BC108"/>
    <mergeCell ref="BD108:BM108"/>
    <mergeCell ref="BN108:BW108"/>
    <mergeCell ref="BX108:CG108"/>
    <mergeCell ref="A106:AM106"/>
    <mergeCell ref="A107:AM107"/>
    <mergeCell ref="AN107:AQ107"/>
    <mergeCell ref="AR107:AW107"/>
    <mergeCell ref="AX107:BC107"/>
    <mergeCell ref="BD107:BM107"/>
    <mergeCell ref="BX104:CG104"/>
    <mergeCell ref="CH104:CN104"/>
    <mergeCell ref="A105:AM105"/>
    <mergeCell ref="AN105:AQ106"/>
    <mergeCell ref="AR105:AW106"/>
    <mergeCell ref="AX105:BC106"/>
    <mergeCell ref="BD105:BM106"/>
    <mergeCell ref="BN105:BW106"/>
    <mergeCell ref="BX105:CG106"/>
    <mergeCell ref="CH105:CN106"/>
    <mergeCell ref="A104:AM104"/>
    <mergeCell ref="AN104:AQ104"/>
    <mergeCell ref="AR104:AW104"/>
    <mergeCell ref="AX104:BC104"/>
    <mergeCell ref="BD104:BM104"/>
    <mergeCell ref="BN104:BW104"/>
    <mergeCell ref="BX102:CG102"/>
    <mergeCell ref="CH102:CN102"/>
    <mergeCell ref="A103:AM103"/>
    <mergeCell ref="AN103:AQ103"/>
    <mergeCell ref="AR103:AW103"/>
    <mergeCell ref="AX103:BC103"/>
    <mergeCell ref="BD103:BM103"/>
    <mergeCell ref="BN103:BW103"/>
    <mergeCell ref="BX103:CG103"/>
    <mergeCell ref="CH103:CN103"/>
    <mergeCell ref="A102:AM102"/>
    <mergeCell ref="AN102:AQ102"/>
    <mergeCell ref="AR102:AW102"/>
    <mergeCell ref="AX102:BC102"/>
    <mergeCell ref="BD102:BM102"/>
    <mergeCell ref="BN102:BW102"/>
    <mergeCell ref="CH98:CN98"/>
    <mergeCell ref="A99:AM99"/>
    <mergeCell ref="AN99:AQ100"/>
    <mergeCell ref="AR99:AW100"/>
    <mergeCell ref="AX99:BC100"/>
    <mergeCell ref="BD99:BM100"/>
    <mergeCell ref="BN99:BW100"/>
    <mergeCell ref="BX99:CG100"/>
    <mergeCell ref="CH99:CN100"/>
    <mergeCell ref="A100:AM100"/>
    <mergeCell ref="A98:AM98"/>
    <mergeCell ref="AN98:AQ98"/>
    <mergeCell ref="AR98:AW98"/>
    <mergeCell ref="AX98:BC98"/>
    <mergeCell ref="BD98:BM98"/>
    <mergeCell ref="BN98:BW98"/>
    <mergeCell ref="BX98:CG98"/>
    <mergeCell ref="AN96:AQ97"/>
    <mergeCell ref="AR96:AW97"/>
    <mergeCell ref="AX96:BC97"/>
    <mergeCell ref="BD96:BM97"/>
    <mergeCell ref="BN96:BW97"/>
    <mergeCell ref="A95:AM95"/>
    <mergeCell ref="AN95:AQ95"/>
    <mergeCell ref="AR95:AW95"/>
    <mergeCell ref="AX95:BC95"/>
    <mergeCell ref="BD95:BM95"/>
    <mergeCell ref="BN95:BW95"/>
    <mergeCell ref="BX95:CG95"/>
    <mergeCell ref="CH95:CN95"/>
    <mergeCell ref="BX96:CG97"/>
    <mergeCell ref="CH96:CN97"/>
    <mergeCell ref="A97:AM97"/>
    <mergeCell ref="BX91:CG92"/>
    <mergeCell ref="CH91:CN92"/>
    <mergeCell ref="A92:AM92"/>
    <mergeCell ref="A93:AM93"/>
    <mergeCell ref="AN93:AQ94"/>
    <mergeCell ref="AR93:AW94"/>
    <mergeCell ref="AX93:BC94"/>
    <mergeCell ref="BD93:BM94"/>
    <mergeCell ref="BN93:BW94"/>
    <mergeCell ref="BX93:CG94"/>
    <mergeCell ref="A91:AM91"/>
    <mergeCell ref="AN91:AQ92"/>
    <mergeCell ref="AR91:AW92"/>
    <mergeCell ref="AX91:BC92"/>
    <mergeCell ref="BD91:BM92"/>
    <mergeCell ref="BN91:BW92"/>
    <mergeCell ref="CH93:CN94"/>
    <mergeCell ref="A94:AM94"/>
    <mergeCell ref="A96:AM96"/>
    <mergeCell ref="A89:AM89"/>
    <mergeCell ref="AN89:AQ90"/>
    <mergeCell ref="AR89:AW90"/>
    <mergeCell ref="AX89:BC90"/>
    <mergeCell ref="BD89:BM90"/>
    <mergeCell ref="BN89:BW90"/>
    <mergeCell ref="BX89:CG90"/>
    <mergeCell ref="CH89:CN90"/>
    <mergeCell ref="A90:AM90"/>
    <mergeCell ref="CH87:CN87"/>
    <mergeCell ref="A88:AM88"/>
    <mergeCell ref="AN88:AQ88"/>
    <mergeCell ref="AR88:AW88"/>
    <mergeCell ref="AX88:BC88"/>
    <mergeCell ref="BD88:BM88"/>
    <mergeCell ref="BN88:BW88"/>
    <mergeCell ref="BX88:CG88"/>
    <mergeCell ref="CH88:CN88"/>
    <mergeCell ref="CH84:CN84"/>
    <mergeCell ref="A85:AM85"/>
    <mergeCell ref="AN85:AQ86"/>
    <mergeCell ref="AR85:AW86"/>
    <mergeCell ref="AX85:BC86"/>
    <mergeCell ref="BD85:BM86"/>
    <mergeCell ref="BN85:BW86"/>
    <mergeCell ref="BX85:CG86"/>
    <mergeCell ref="CH85:CN86"/>
    <mergeCell ref="A84:AM84"/>
    <mergeCell ref="AN84:AQ84"/>
    <mergeCell ref="AR84:AW84"/>
    <mergeCell ref="AX84:BC84"/>
    <mergeCell ref="BD84:BM84"/>
    <mergeCell ref="BN84:BW84"/>
    <mergeCell ref="BD71:BM72"/>
    <mergeCell ref="BN71:BW72"/>
    <mergeCell ref="A86:AM86"/>
    <mergeCell ref="A87:AM87"/>
    <mergeCell ref="AN87:AQ87"/>
    <mergeCell ref="AR87:AW87"/>
    <mergeCell ref="AX87:BC87"/>
    <mergeCell ref="BD87:BM87"/>
    <mergeCell ref="BX84:CG84"/>
    <mergeCell ref="BN87:BW87"/>
    <mergeCell ref="BX87:CG87"/>
    <mergeCell ref="BX73:CG73"/>
    <mergeCell ref="BX75:CG75"/>
    <mergeCell ref="BX77:CG77"/>
    <mergeCell ref="BX82:CG82"/>
    <mergeCell ref="A70:AM70"/>
    <mergeCell ref="AN70:AQ70"/>
    <mergeCell ref="AR70:AW70"/>
    <mergeCell ref="AX70:BC70"/>
    <mergeCell ref="BD70:BM70"/>
    <mergeCell ref="BN70:BW70"/>
    <mergeCell ref="BX70:CG70"/>
    <mergeCell ref="CH70:CN70"/>
    <mergeCell ref="CH79:CN80"/>
    <mergeCell ref="A80:AM80"/>
    <mergeCell ref="BX71:CG72"/>
    <mergeCell ref="CH71:CN72"/>
    <mergeCell ref="A72:AM72"/>
    <mergeCell ref="A78:AM78"/>
    <mergeCell ref="AN78:AQ78"/>
    <mergeCell ref="AR78:AW78"/>
    <mergeCell ref="AX78:BC78"/>
    <mergeCell ref="BD78:BM78"/>
    <mergeCell ref="BN78:BW78"/>
    <mergeCell ref="BX78:CG78"/>
    <mergeCell ref="A71:AM71"/>
    <mergeCell ref="AN71:AQ72"/>
    <mergeCell ref="AR71:AW72"/>
    <mergeCell ref="AX71:BC72"/>
    <mergeCell ref="BX65:CG66"/>
    <mergeCell ref="CH65:CN66"/>
    <mergeCell ref="A66:AM66"/>
    <mergeCell ref="A67:AM67"/>
    <mergeCell ref="AN67:AQ68"/>
    <mergeCell ref="AR67:AW68"/>
    <mergeCell ref="AX67:BC68"/>
    <mergeCell ref="BD67:BM68"/>
    <mergeCell ref="BN67:BW68"/>
    <mergeCell ref="BX67:CG68"/>
    <mergeCell ref="A65:AM65"/>
    <mergeCell ref="AN65:AQ66"/>
    <mergeCell ref="AR65:AW66"/>
    <mergeCell ref="AX65:BC66"/>
    <mergeCell ref="BD65:BM66"/>
    <mergeCell ref="BN65:BW66"/>
    <mergeCell ref="CH67:CN68"/>
    <mergeCell ref="A68:AM68"/>
    <mergeCell ref="A63:AM63"/>
    <mergeCell ref="AN63:AQ64"/>
    <mergeCell ref="AR63:AW64"/>
    <mergeCell ref="AX63:BC64"/>
    <mergeCell ref="BD63:BM64"/>
    <mergeCell ref="BN63:BW64"/>
    <mergeCell ref="BX63:CG64"/>
    <mergeCell ref="CH63:CN64"/>
    <mergeCell ref="A64:AM64"/>
    <mergeCell ref="BN61:BW61"/>
    <mergeCell ref="BX61:CG61"/>
    <mergeCell ref="CH61:CN61"/>
    <mergeCell ref="A62:AM62"/>
    <mergeCell ref="AN62:AQ62"/>
    <mergeCell ref="AR62:AW62"/>
    <mergeCell ref="AX62:BC62"/>
    <mergeCell ref="BD62:BM62"/>
    <mergeCell ref="BN62:BW62"/>
    <mergeCell ref="BX62:CG62"/>
    <mergeCell ref="A61:AM61"/>
    <mergeCell ref="AN61:AQ61"/>
    <mergeCell ref="AR61:AW61"/>
    <mergeCell ref="AX61:BC61"/>
    <mergeCell ref="BD61:BM61"/>
    <mergeCell ref="CH62:CN62"/>
    <mergeCell ref="A58:AM58"/>
    <mergeCell ref="AN58:AQ58"/>
    <mergeCell ref="AR58:AW58"/>
    <mergeCell ref="AX58:BC58"/>
    <mergeCell ref="BD58:BM58"/>
    <mergeCell ref="BN58:BW58"/>
    <mergeCell ref="BX58:CG58"/>
    <mergeCell ref="CH58:CN58"/>
    <mergeCell ref="A59:AM59"/>
    <mergeCell ref="AN59:AQ60"/>
    <mergeCell ref="AR59:AW60"/>
    <mergeCell ref="AX59:BC60"/>
    <mergeCell ref="BD59:BM60"/>
    <mergeCell ref="BN59:BW60"/>
    <mergeCell ref="BX59:CG60"/>
    <mergeCell ref="CH59:CN60"/>
    <mergeCell ref="A60:AM60"/>
    <mergeCell ref="A57:AM57"/>
    <mergeCell ref="AN57:AQ57"/>
    <mergeCell ref="AR57:AW57"/>
    <mergeCell ref="AX57:BC57"/>
    <mergeCell ref="BD57:BM57"/>
    <mergeCell ref="BX54:CG54"/>
    <mergeCell ref="CH54:CN54"/>
    <mergeCell ref="A55:AM55"/>
    <mergeCell ref="AN55:AQ56"/>
    <mergeCell ref="AR55:AW56"/>
    <mergeCell ref="AX55:BC56"/>
    <mergeCell ref="BD55:BM56"/>
    <mergeCell ref="BN55:BW56"/>
    <mergeCell ref="BX55:CG56"/>
    <mergeCell ref="CH55:CN56"/>
    <mergeCell ref="A54:AM54"/>
    <mergeCell ref="AN54:AQ54"/>
    <mergeCell ref="AR54:AW54"/>
    <mergeCell ref="AX54:BC54"/>
    <mergeCell ref="BD54:BM54"/>
    <mergeCell ref="BN54:BW54"/>
    <mergeCell ref="BN57:BW57"/>
    <mergeCell ref="BX57:CG57"/>
    <mergeCell ref="CH57:CN57"/>
    <mergeCell ref="A53:AM53"/>
    <mergeCell ref="AN53:AQ53"/>
    <mergeCell ref="AR53:AW53"/>
    <mergeCell ref="AX53:BC53"/>
    <mergeCell ref="BD53:BM53"/>
    <mergeCell ref="BN53:BW53"/>
    <mergeCell ref="BX53:CG53"/>
    <mergeCell ref="CH53:CN53"/>
    <mergeCell ref="A56:AM56"/>
    <mergeCell ref="CH50:CN50"/>
    <mergeCell ref="A51:AM51"/>
    <mergeCell ref="AN51:AQ52"/>
    <mergeCell ref="AR51:AW52"/>
    <mergeCell ref="AX51:BC52"/>
    <mergeCell ref="BD51:BM52"/>
    <mergeCell ref="BN51:BW52"/>
    <mergeCell ref="BX51:CG52"/>
    <mergeCell ref="CH51:CN52"/>
    <mergeCell ref="A52:AM52"/>
    <mergeCell ref="A49:AM49"/>
    <mergeCell ref="A50:AM50"/>
    <mergeCell ref="AN50:AQ50"/>
    <mergeCell ref="AR50:AW50"/>
    <mergeCell ref="AX50:BC50"/>
    <mergeCell ref="BD50:BM50"/>
    <mergeCell ref="BX47:CG47"/>
    <mergeCell ref="CH47:CN47"/>
    <mergeCell ref="A48:AM48"/>
    <mergeCell ref="AN48:AQ49"/>
    <mergeCell ref="AR48:AW49"/>
    <mergeCell ref="AX48:BC49"/>
    <mergeCell ref="BD48:BM49"/>
    <mergeCell ref="BN48:BW49"/>
    <mergeCell ref="BX48:CG49"/>
    <mergeCell ref="CH48:CN49"/>
    <mergeCell ref="A47:AM47"/>
    <mergeCell ref="AN47:AQ47"/>
    <mergeCell ref="AR47:AW47"/>
    <mergeCell ref="AX47:BC47"/>
    <mergeCell ref="BD47:BM47"/>
    <mergeCell ref="BN47:BW47"/>
    <mergeCell ref="BN50:BW50"/>
    <mergeCell ref="BX50:CG50"/>
    <mergeCell ref="A44:AM44"/>
    <mergeCell ref="AN44:AQ44"/>
    <mergeCell ref="AR44:AW44"/>
    <mergeCell ref="AX44:BC44"/>
    <mergeCell ref="BD44:BM44"/>
    <mergeCell ref="BN44:BW44"/>
    <mergeCell ref="BX44:CG44"/>
    <mergeCell ref="CH44:CN44"/>
    <mergeCell ref="A45:AM45"/>
    <mergeCell ref="AN45:AQ46"/>
    <mergeCell ref="AR45:AW46"/>
    <mergeCell ref="AX45:BC46"/>
    <mergeCell ref="BD45:BM46"/>
    <mergeCell ref="BN45:BW46"/>
    <mergeCell ref="BX45:CG46"/>
    <mergeCell ref="CH45:CN46"/>
    <mergeCell ref="A46:AM46"/>
    <mergeCell ref="A43:AM43"/>
    <mergeCell ref="AN43:AQ43"/>
    <mergeCell ref="AR43:AW43"/>
    <mergeCell ref="AX43:BC43"/>
    <mergeCell ref="BD43:BM43"/>
    <mergeCell ref="BX40:CG40"/>
    <mergeCell ref="CH40:CN40"/>
    <mergeCell ref="A41:AM41"/>
    <mergeCell ref="AN41:AQ42"/>
    <mergeCell ref="AR41:AW42"/>
    <mergeCell ref="AX41:BC42"/>
    <mergeCell ref="BD41:BM42"/>
    <mergeCell ref="BN41:BW42"/>
    <mergeCell ref="BX41:CG42"/>
    <mergeCell ref="CH41:CN42"/>
    <mergeCell ref="BN43:BW43"/>
    <mergeCell ref="BX43:CG43"/>
    <mergeCell ref="CH43:CN43"/>
    <mergeCell ref="CH38:CN39"/>
    <mergeCell ref="A39:AM39"/>
    <mergeCell ref="A40:AM40"/>
    <mergeCell ref="AN40:AQ40"/>
    <mergeCell ref="AR40:AW40"/>
    <mergeCell ref="AX40:BC40"/>
    <mergeCell ref="BD40:BM40"/>
    <mergeCell ref="BN40:BW40"/>
    <mergeCell ref="A42:AM42"/>
    <mergeCell ref="A37:AM37"/>
    <mergeCell ref="A38:AM38"/>
    <mergeCell ref="AN38:AQ39"/>
    <mergeCell ref="AR38:AW39"/>
    <mergeCell ref="AX38:BC39"/>
    <mergeCell ref="BD38:BM39"/>
    <mergeCell ref="BX35:CG35"/>
    <mergeCell ref="CH35:CN35"/>
    <mergeCell ref="A36:AM36"/>
    <mergeCell ref="AN36:AQ37"/>
    <mergeCell ref="AR36:AW37"/>
    <mergeCell ref="AX36:BC37"/>
    <mergeCell ref="BD36:BM37"/>
    <mergeCell ref="BN36:BW37"/>
    <mergeCell ref="BX36:CG37"/>
    <mergeCell ref="CH36:CN37"/>
    <mergeCell ref="A35:AM35"/>
    <mergeCell ref="AN35:AQ35"/>
    <mergeCell ref="AR35:AW35"/>
    <mergeCell ref="AX35:BC35"/>
    <mergeCell ref="BD35:BM35"/>
    <mergeCell ref="BN35:BW35"/>
    <mergeCell ref="BN38:BW39"/>
    <mergeCell ref="BX38:CG39"/>
    <mergeCell ref="BX33:CG33"/>
    <mergeCell ref="CH33:CN33"/>
    <mergeCell ref="A34:AM34"/>
    <mergeCell ref="AN34:AQ34"/>
    <mergeCell ref="AR34:AW34"/>
    <mergeCell ref="AX34:BC34"/>
    <mergeCell ref="BD34:BM34"/>
    <mergeCell ref="BN34:BW34"/>
    <mergeCell ref="BX34:CG34"/>
    <mergeCell ref="CH34:CN34"/>
    <mergeCell ref="A33:AM33"/>
    <mergeCell ref="AN33:AQ33"/>
    <mergeCell ref="AR33:AW33"/>
    <mergeCell ref="AX33:BC33"/>
    <mergeCell ref="BD33:BM33"/>
    <mergeCell ref="BN33:BW33"/>
    <mergeCell ref="BX31:CG31"/>
    <mergeCell ref="CH31:CN31"/>
    <mergeCell ref="A32:AM32"/>
    <mergeCell ref="AN32:AQ32"/>
    <mergeCell ref="AR32:AW32"/>
    <mergeCell ref="AX32:BC32"/>
    <mergeCell ref="BD32:BM32"/>
    <mergeCell ref="BN32:BW32"/>
    <mergeCell ref="BX32:CG32"/>
    <mergeCell ref="CH32:CN32"/>
    <mergeCell ref="A31:AM31"/>
    <mergeCell ref="AN31:AQ31"/>
    <mergeCell ref="AR31:AW31"/>
    <mergeCell ref="AX31:BC31"/>
    <mergeCell ref="BD31:BM31"/>
    <mergeCell ref="BN31:BW31"/>
    <mergeCell ref="BX29:CG29"/>
    <mergeCell ref="CH29:CN29"/>
    <mergeCell ref="A30:AM30"/>
    <mergeCell ref="AN30:AQ30"/>
    <mergeCell ref="AR30:AW30"/>
    <mergeCell ref="AX30:BC30"/>
    <mergeCell ref="BD30:BM30"/>
    <mergeCell ref="BN30:BW30"/>
    <mergeCell ref="BX30:CG30"/>
    <mergeCell ref="CH30:CN30"/>
    <mergeCell ref="A29:AM29"/>
    <mergeCell ref="AN29:AQ29"/>
    <mergeCell ref="AR29:AW29"/>
    <mergeCell ref="AX29:BC29"/>
    <mergeCell ref="BD29:BM29"/>
    <mergeCell ref="BN29:BW29"/>
    <mergeCell ref="BX27:CG27"/>
    <mergeCell ref="CH27:CN27"/>
    <mergeCell ref="A28:AM28"/>
    <mergeCell ref="AN28:AQ28"/>
    <mergeCell ref="AR28:AW28"/>
    <mergeCell ref="AX28:BC28"/>
    <mergeCell ref="BD28:BM28"/>
    <mergeCell ref="BN28:BW28"/>
    <mergeCell ref="BX28:CG28"/>
    <mergeCell ref="CH28:CN28"/>
    <mergeCell ref="A27:AM27"/>
    <mergeCell ref="AN27:AQ27"/>
    <mergeCell ref="AR27:AW27"/>
    <mergeCell ref="AX27:BC27"/>
    <mergeCell ref="BD27:BM27"/>
    <mergeCell ref="BN27:BW27"/>
    <mergeCell ref="CB22:CN22"/>
    <mergeCell ref="A24:CN24"/>
    <mergeCell ref="A26:AM26"/>
    <mergeCell ref="AN26:AQ26"/>
    <mergeCell ref="AR26:AW26"/>
    <mergeCell ref="AX26:BC26"/>
    <mergeCell ref="BD26:CN26"/>
    <mergeCell ref="CB17:CN17"/>
    <mergeCell ref="U18:BL18"/>
    <mergeCell ref="CB18:CN18"/>
    <mergeCell ref="CB19:CN19"/>
    <mergeCell ref="CB20:CN20"/>
    <mergeCell ref="I21:BL21"/>
    <mergeCell ref="CB21:CN21"/>
    <mergeCell ref="AC14:AE14"/>
    <mergeCell ref="AW14:AY14"/>
    <mergeCell ref="BC14:BE14"/>
    <mergeCell ref="CB14:CN15"/>
    <mergeCell ref="AG16:AI16"/>
    <mergeCell ref="AL16:AU16"/>
    <mergeCell ref="AV16:AW16"/>
    <mergeCell ref="AX16:AZ16"/>
    <mergeCell ref="CB16:CN16"/>
    <mergeCell ref="BI9:BT9"/>
    <mergeCell ref="BW9:CN9"/>
    <mergeCell ref="BI10:BT10"/>
    <mergeCell ref="BW10:CN10"/>
    <mergeCell ref="BJ11:BM11"/>
    <mergeCell ref="BP11:CA11"/>
    <mergeCell ref="CB11:CC11"/>
    <mergeCell ref="CD11:CG11"/>
    <mergeCell ref="BI2:CN2"/>
    <mergeCell ref="BI4:CN4"/>
    <mergeCell ref="BI5:CN5"/>
    <mergeCell ref="BI6:CN6"/>
    <mergeCell ref="BI7:CN7"/>
    <mergeCell ref="BI8:CN8"/>
  </mergeCells>
  <pageMargins left="0.78740157480314965" right="0.19685039370078741" top="0.39370078740157483" bottom="0.39370078740157483" header="0.27559055118110237" footer="0.27559055118110237"/>
  <pageSetup paperSize="9" scale="72" fitToHeight="27" orientation="portrait" r:id="rId1"/>
  <headerFooter alignWithMargins="0"/>
  <rowBreaks count="1" manualBreakCount="1">
    <brk id="15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T41"/>
  <sheetViews>
    <sheetView view="pageBreakPreview" topLeftCell="A13" zoomScaleSheetLayoutView="100" workbookViewId="0">
      <selection activeCell="CT9" sqref="CT9"/>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6" width="1.140625" style="4"/>
    <col min="97" max="97" width="3.5703125" style="4" bestFit="1" customWidth="1"/>
    <col min="98" max="98" width="11.28515625" style="4" bestFit="1" customWidth="1"/>
    <col min="99" max="16384" width="1.140625" style="4"/>
  </cols>
  <sheetData>
    <row r="1" spans="1:98"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8"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8"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8"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8" ht="7.5" customHeight="1" x14ac:dyDescent="0.2"/>
    <row r="6" spans="1:98"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8"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8" ht="12" customHeight="1" x14ac:dyDescent="0.2">
      <c r="CS8" s="4">
        <v>112</v>
      </c>
      <c r="CT8" s="80">
        <f>BN31</f>
        <v>550000</v>
      </c>
    </row>
    <row r="9" spans="1:98"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8" ht="12" customHeight="1" x14ac:dyDescent="0.2"/>
    <row r="11" spans="1:98" ht="48.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661</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98" ht="12" customHeight="1" x14ac:dyDescent="0.2"/>
    <row r="13" spans="1:98"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8" ht="12" customHeight="1" x14ac:dyDescent="0.2"/>
    <row r="15" spans="1:98"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98"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80" ht="87.75" customHeight="1" x14ac:dyDescent="0.2">
      <c r="A19" s="413">
        <v>1</v>
      </c>
      <c r="B19" s="414"/>
      <c r="C19" s="414"/>
      <c r="D19" s="415"/>
      <c r="E19" s="550" t="s">
        <v>662</v>
      </c>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2"/>
      <c r="BB19" s="586">
        <v>915205</v>
      </c>
      <c r="BC19" s="587"/>
      <c r="BD19" s="587"/>
      <c r="BE19" s="587"/>
      <c r="BF19" s="587"/>
      <c r="BG19" s="587"/>
      <c r="BH19" s="587"/>
      <c r="BI19" s="587"/>
      <c r="BJ19" s="587"/>
      <c r="BK19" s="587"/>
      <c r="BL19" s="587"/>
      <c r="BM19" s="588"/>
      <c r="BN19" s="237">
        <v>550000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550000</v>
      </c>
      <c r="BO20" s="546"/>
      <c r="BP20" s="546"/>
      <c r="BQ20" s="546"/>
      <c r="BR20" s="546"/>
      <c r="BS20" s="546"/>
      <c r="BT20" s="546"/>
      <c r="BU20" s="546"/>
      <c r="BV20" s="546"/>
      <c r="BW20" s="546"/>
      <c r="BX20" s="546"/>
      <c r="BY20" s="546"/>
      <c r="BZ20" s="546"/>
      <c r="CA20" s="546"/>
      <c r="CB20" s="547"/>
    </row>
    <row r="21" spans="1:80" ht="12" customHeight="1" x14ac:dyDescent="0.2"/>
    <row r="22" spans="1:80"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s="72" customFormat="1" ht="12.75" customHeight="1" x14ac:dyDescent="0.25">
      <c r="A23" s="119"/>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row>
    <row r="24" spans="1:80"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277</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row>
    <row r="25" spans="1:80"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row>
    <row r="26" spans="1:80"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row>
    <row r="27" spans="1:80"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80" s="72" customFormat="1" ht="12.75" customHeight="1" x14ac:dyDescent="0.25">
      <c r="A28" s="407"/>
      <c r="B28" s="408"/>
      <c r="C28" s="408"/>
      <c r="D28" s="409"/>
      <c r="E28" s="407"/>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9"/>
      <c r="AN28" s="407"/>
      <c r="AO28" s="408"/>
      <c r="AP28" s="408"/>
      <c r="AQ28" s="408"/>
      <c r="AR28" s="408"/>
      <c r="AS28" s="408"/>
      <c r="AT28" s="408"/>
      <c r="AU28" s="408"/>
      <c r="AV28" s="408"/>
      <c r="AW28" s="408"/>
      <c r="AX28" s="408"/>
      <c r="AY28" s="408"/>
      <c r="AZ28" s="408"/>
      <c r="BA28" s="409"/>
      <c r="BB28" s="407"/>
      <c r="BC28" s="408"/>
      <c r="BD28" s="408"/>
      <c r="BE28" s="408"/>
      <c r="BF28" s="408"/>
      <c r="BG28" s="408"/>
      <c r="BH28" s="408"/>
      <c r="BI28" s="408"/>
      <c r="BJ28" s="408"/>
      <c r="BK28" s="408"/>
      <c r="BL28" s="408"/>
      <c r="BM28" s="409"/>
      <c r="BN28" s="407" t="s">
        <v>439</v>
      </c>
      <c r="BO28" s="408"/>
      <c r="BP28" s="408"/>
      <c r="BQ28" s="408"/>
      <c r="BR28" s="408"/>
      <c r="BS28" s="408"/>
      <c r="BT28" s="408"/>
      <c r="BU28" s="408"/>
      <c r="BV28" s="408"/>
      <c r="BW28" s="408"/>
      <c r="BX28" s="408"/>
      <c r="BY28" s="408"/>
      <c r="BZ28" s="408"/>
      <c r="CA28" s="408"/>
      <c r="CB28" s="409"/>
    </row>
    <row r="29" spans="1:80"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80" s="72" customFormat="1" ht="41.25" customHeight="1" x14ac:dyDescent="0.25">
      <c r="A30" s="413">
        <v>1</v>
      </c>
      <c r="B30" s="414"/>
      <c r="C30" s="414"/>
      <c r="D30" s="415"/>
      <c r="E30" s="227" t="s">
        <v>663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392">
        <v>15000</v>
      </c>
      <c r="AO30" s="393"/>
      <c r="AP30" s="393"/>
      <c r="AQ30" s="393"/>
      <c r="AR30" s="393"/>
      <c r="AS30" s="393"/>
      <c r="AT30" s="393"/>
      <c r="AU30" s="393"/>
      <c r="AV30" s="393"/>
      <c r="AW30" s="393"/>
      <c r="AX30" s="393"/>
      <c r="AY30" s="393"/>
      <c r="AZ30" s="393"/>
      <c r="BA30" s="394"/>
      <c r="BB30" s="416">
        <v>36</v>
      </c>
      <c r="BC30" s="417"/>
      <c r="BD30" s="417"/>
      <c r="BE30" s="417"/>
      <c r="BF30" s="417"/>
      <c r="BG30" s="417"/>
      <c r="BH30" s="417"/>
      <c r="BI30" s="417"/>
      <c r="BJ30" s="417"/>
      <c r="BK30" s="417"/>
      <c r="BL30" s="417"/>
      <c r="BM30" s="418"/>
      <c r="BN30" s="392">
        <v>550000</v>
      </c>
      <c r="BO30" s="393"/>
      <c r="BP30" s="393"/>
      <c r="BQ30" s="393"/>
      <c r="BR30" s="393"/>
      <c r="BS30" s="393"/>
      <c r="BT30" s="393"/>
      <c r="BU30" s="393"/>
      <c r="BV30" s="393"/>
      <c r="BW30" s="393"/>
      <c r="BX30" s="393"/>
      <c r="BY30" s="393"/>
      <c r="BZ30" s="393"/>
      <c r="CA30" s="393"/>
      <c r="CB30" s="394"/>
    </row>
    <row r="31" spans="1:80" s="72" customFormat="1" ht="12.75" customHeight="1" x14ac:dyDescent="0.25">
      <c r="A31" s="377"/>
      <c r="B31" s="378"/>
      <c r="C31" s="378"/>
      <c r="D31" s="379"/>
      <c r="E31" s="380" t="s">
        <v>421</v>
      </c>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2"/>
      <c r="AN31" s="383" t="s">
        <v>52</v>
      </c>
      <c r="AO31" s="384"/>
      <c r="AP31" s="384"/>
      <c r="AQ31" s="384"/>
      <c r="AR31" s="384"/>
      <c r="AS31" s="384"/>
      <c r="AT31" s="384"/>
      <c r="AU31" s="384"/>
      <c r="AV31" s="384"/>
      <c r="AW31" s="384"/>
      <c r="AX31" s="384"/>
      <c r="AY31" s="384"/>
      <c r="AZ31" s="384"/>
      <c r="BA31" s="385"/>
      <c r="BB31" s="386" t="s">
        <v>52</v>
      </c>
      <c r="BC31" s="387"/>
      <c r="BD31" s="387"/>
      <c r="BE31" s="387"/>
      <c r="BF31" s="387"/>
      <c r="BG31" s="387"/>
      <c r="BH31" s="387"/>
      <c r="BI31" s="387"/>
      <c r="BJ31" s="387"/>
      <c r="BK31" s="387"/>
      <c r="BL31" s="387"/>
      <c r="BM31" s="388"/>
      <c r="BN31" s="389">
        <f>SUM(BN30:CB30)</f>
        <v>550000</v>
      </c>
      <c r="BO31" s="390"/>
      <c r="BP31" s="390"/>
      <c r="BQ31" s="390"/>
      <c r="BR31" s="390"/>
      <c r="BS31" s="390"/>
      <c r="BT31" s="390"/>
      <c r="BU31" s="390"/>
      <c r="BV31" s="390"/>
      <c r="BW31" s="390"/>
      <c r="BX31" s="390"/>
      <c r="BY31" s="390"/>
      <c r="BZ31" s="390"/>
      <c r="CA31" s="390"/>
      <c r="CB31" s="391"/>
    </row>
    <row r="32" spans="1:80" ht="15.75" x14ac:dyDescent="0.25">
      <c r="A32" s="119"/>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8"/>
      <c r="AT32" s="118"/>
      <c r="AU32" s="118"/>
      <c r="AV32" s="118"/>
      <c r="AW32" s="118"/>
      <c r="AX32" s="118"/>
      <c r="AY32" s="118"/>
      <c r="AZ32" s="118"/>
      <c r="BA32" s="118"/>
      <c r="BB32" s="118"/>
      <c r="BC32" s="86"/>
      <c r="BD32" s="86"/>
      <c r="BE32" s="86"/>
      <c r="BF32" s="86"/>
      <c r="BG32" s="86"/>
      <c r="BH32" s="86"/>
      <c r="BI32" s="86"/>
      <c r="BJ32" s="86"/>
      <c r="BK32" s="86"/>
      <c r="BL32" s="86"/>
      <c r="BM32" s="86"/>
      <c r="BN32" s="86"/>
      <c r="BO32" s="86"/>
      <c r="BP32" s="86"/>
      <c r="BQ32" s="119"/>
      <c r="BR32" s="119"/>
      <c r="BS32" s="119"/>
      <c r="BT32" s="119"/>
      <c r="BU32" s="119"/>
      <c r="BV32" s="119"/>
      <c r="BW32" s="119"/>
      <c r="BX32" s="119"/>
      <c r="BY32" s="119"/>
      <c r="BZ32" s="119"/>
      <c r="CA32" s="119"/>
      <c r="CB32" s="119"/>
    </row>
    <row r="33" spans="1:89" x14ac:dyDescent="0.2">
      <c r="CK33" s="80"/>
    </row>
    <row r="34" spans="1:89" ht="15.75" x14ac:dyDescent="0.25">
      <c r="A34" s="72" t="s">
        <v>419</v>
      </c>
      <c r="B34" s="117"/>
      <c r="C34" s="117"/>
      <c r="D34" s="117"/>
      <c r="E34" s="117"/>
      <c r="F34" s="117"/>
      <c r="G34" s="117"/>
      <c r="H34" s="117"/>
      <c r="I34" s="117"/>
      <c r="J34" s="117"/>
      <c r="X34" s="87"/>
      <c r="Y34" s="376"/>
      <c r="Z34" s="376"/>
      <c r="AA34" s="376"/>
      <c r="AB34" s="376"/>
      <c r="AC34" s="376"/>
      <c r="AD34" s="376"/>
      <c r="AE34" s="376"/>
      <c r="AF34" s="376"/>
      <c r="AG34" s="376"/>
      <c r="AH34" s="376"/>
      <c r="AI34" s="376"/>
      <c r="AJ34" s="376"/>
      <c r="AK34" s="87"/>
      <c r="AL34" s="369" t="s">
        <v>554</v>
      </c>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87"/>
      <c r="BO34" s="87"/>
      <c r="BP34" s="87"/>
      <c r="BQ34" s="87"/>
      <c r="BR34" s="87"/>
      <c r="BS34" s="87"/>
      <c r="CK34" s="80"/>
    </row>
    <row r="35" spans="1:89" x14ac:dyDescent="0.2">
      <c r="A35" s="88"/>
      <c r="B35" s="88"/>
      <c r="C35" s="88"/>
      <c r="D35" s="88"/>
      <c r="E35" s="88"/>
      <c r="F35" s="88"/>
      <c r="G35" s="88"/>
      <c r="H35" s="88"/>
      <c r="I35" s="88"/>
      <c r="J35" s="88"/>
      <c r="X35" s="88"/>
      <c r="Y35" s="375" t="s">
        <v>10</v>
      </c>
      <c r="Z35" s="375"/>
      <c r="AA35" s="375"/>
      <c r="AB35" s="375"/>
      <c r="AC35" s="375"/>
      <c r="AD35" s="375"/>
      <c r="AE35" s="375"/>
      <c r="AF35" s="375"/>
      <c r="AG35" s="375"/>
      <c r="AH35" s="375"/>
      <c r="AI35" s="375"/>
      <c r="AJ35" s="375"/>
      <c r="AK35" s="88"/>
      <c r="AL35" s="375" t="s">
        <v>11</v>
      </c>
      <c r="AM35" s="375"/>
      <c r="AN35" s="375"/>
      <c r="AO35" s="375"/>
      <c r="AP35" s="375"/>
      <c r="AQ35" s="375"/>
      <c r="AR35" s="375"/>
      <c r="AS35" s="375"/>
      <c r="AT35" s="375"/>
      <c r="AU35" s="375"/>
      <c r="AV35" s="375"/>
      <c r="AW35" s="375"/>
      <c r="AX35" s="375"/>
      <c r="AY35" s="375"/>
      <c r="AZ35" s="375"/>
      <c r="BA35" s="375"/>
      <c r="BB35" s="375"/>
      <c r="BC35" s="375"/>
      <c r="BD35" s="375"/>
      <c r="BE35" s="375"/>
      <c r="BF35" s="375"/>
      <c r="BG35" s="375"/>
      <c r="BH35" s="375"/>
      <c r="BI35" s="375"/>
      <c r="BJ35" s="375"/>
      <c r="BK35" s="375"/>
      <c r="BL35" s="375"/>
      <c r="BM35" s="375"/>
      <c r="BN35" s="87"/>
      <c r="BO35" s="87"/>
      <c r="BP35" s="87"/>
      <c r="BQ35" s="87"/>
      <c r="BR35" s="87"/>
      <c r="BS35" s="87"/>
      <c r="CK35" s="89"/>
    </row>
    <row r="36" spans="1:89" x14ac:dyDescent="0.2">
      <c r="A36" s="1"/>
      <c r="B36" s="87"/>
      <c r="C36" s="87"/>
      <c r="D36" s="87"/>
      <c r="E36" s="87"/>
      <c r="F36" s="87"/>
      <c r="G36" s="87"/>
      <c r="H36" s="87"/>
      <c r="I36" s="87"/>
      <c r="J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8"/>
      <c r="BO36" s="88"/>
      <c r="BP36" s="88"/>
      <c r="BQ36" s="88"/>
      <c r="BR36" s="88"/>
      <c r="BS36" s="88"/>
    </row>
    <row r="37" spans="1:89" ht="15.75" x14ac:dyDescent="0.25">
      <c r="A37" s="72" t="s">
        <v>420</v>
      </c>
      <c r="B37" s="117"/>
      <c r="C37" s="117"/>
      <c r="D37" s="117"/>
      <c r="E37" s="117"/>
      <c r="F37" s="117"/>
      <c r="G37" s="117"/>
      <c r="H37" s="117"/>
      <c r="I37" s="117"/>
      <c r="J37" s="117"/>
      <c r="X37" s="87"/>
      <c r="Y37" s="376"/>
      <c r="Z37" s="376"/>
      <c r="AA37" s="376"/>
      <c r="AB37" s="376"/>
      <c r="AC37" s="376"/>
      <c r="AD37" s="376"/>
      <c r="AE37" s="376"/>
      <c r="AF37" s="376"/>
      <c r="AG37" s="376"/>
      <c r="AH37" s="376"/>
      <c r="AI37" s="376"/>
      <c r="AJ37" s="376"/>
      <c r="AK37" s="87"/>
      <c r="AL37" s="369" t="s">
        <v>568</v>
      </c>
      <c r="AM37" s="369"/>
      <c r="AN37" s="369"/>
      <c r="AO37" s="369"/>
      <c r="AP37" s="369"/>
      <c r="AQ37" s="369"/>
      <c r="AR37" s="369"/>
      <c r="AS37" s="369"/>
      <c r="AT37" s="369"/>
      <c r="AU37" s="369"/>
      <c r="AV37" s="369"/>
      <c r="AW37" s="369"/>
      <c r="AX37" s="369"/>
      <c r="AY37" s="369"/>
      <c r="AZ37" s="369"/>
      <c r="BA37" s="369"/>
      <c r="BB37" s="369"/>
      <c r="BC37" s="369"/>
      <c r="BD37" s="369"/>
      <c r="BE37" s="369"/>
      <c r="BF37" s="369"/>
      <c r="BG37" s="369"/>
      <c r="BH37" s="369"/>
      <c r="BI37" s="369"/>
      <c r="BJ37" s="369"/>
      <c r="BK37" s="369"/>
      <c r="BL37" s="369"/>
      <c r="BM37" s="369"/>
      <c r="BN37" s="87"/>
      <c r="BO37" s="87"/>
      <c r="BP37" s="87"/>
      <c r="BQ37" s="87"/>
      <c r="BR37" s="87"/>
      <c r="BS37" s="87"/>
    </row>
    <row r="38" spans="1:89" x14ac:dyDescent="0.2">
      <c r="A38" s="87"/>
      <c r="B38" s="87"/>
      <c r="C38" s="87"/>
      <c r="D38" s="87"/>
      <c r="E38" s="87"/>
      <c r="F38" s="87"/>
      <c r="G38" s="87"/>
      <c r="H38" s="87"/>
      <c r="I38" s="87"/>
      <c r="J38" s="87"/>
      <c r="X38" s="87"/>
      <c r="Y38" s="148" t="s">
        <v>10</v>
      </c>
      <c r="Z38" s="148"/>
      <c r="AA38" s="148"/>
      <c r="AB38" s="148"/>
      <c r="AC38" s="148"/>
      <c r="AD38" s="148"/>
      <c r="AE38" s="148"/>
      <c r="AF38" s="148"/>
      <c r="AG38" s="148"/>
      <c r="AH38" s="148"/>
      <c r="AI38" s="148"/>
      <c r="AJ38" s="148"/>
      <c r="AK38" s="88"/>
      <c r="AL38" s="148" t="s">
        <v>11</v>
      </c>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87"/>
      <c r="BO38" s="87"/>
      <c r="BP38" s="87"/>
      <c r="BQ38" s="87"/>
      <c r="BR38" s="87"/>
      <c r="BS38" s="87"/>
    </row>
    <row r="39" spans="1:89" ht="15.6" customHeight="1" x14ac:dyDescent="0.25">
      <c r="A39" s="72" t="s">
        <v>507</v>
      </c>
      <c r="B39" s="90"/>
      <c r="C39" s="117"/>
      <c r="D39" s="117"/>
      <c r="E39" s="117"/>
      <c r="F39" s="117"/>
      <c r="G39" s="117"/>
      <c r="H39" s="117"/>
      <c r="I39" s="117"/>
      <c r="J39" s="117"/>
      <c r="O39" s="155" t="s">
        <v>567</v>
      </c>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Q39" s="120"/>
      <c r="AR39" s="120"/>
      <c r="AS39" s="120"/>
      <c r="AT39" s="120"/>
      <c r="AU39" s="120"/>
      <c r="AV39" s="120"/>
      <c r="AW39" s="120"/>
      <c r="AX39" s="120"/>
      <c r="AY39" s="120"/>
      <c r="AZ39" s="87"/>
      <c r="BA39" s="369" t="s">
        <v>568</v>
      </c>
      <c r="BB39" s="369"/>
      <c r="BC39" s="369"/>
      <c r="BD39" s="369"/>
      <c r="BE39" s="369"/>
      <c r="BF39" s="369"/>
      <c r="BG39" s="369"/>
      <c r="BH39" s="369"/>
      <c r="BI39" s="369"/>
      <c r="BJ39" s="369"/>
      <c r="BK39" s="369"/>
      <c r="BL39" s="369"/>
      <c r="BM39" s="369"/>
      <c r="BN39" s="369"/>
      <c r="BO39" s="369"/>
      <c r="BP39" s="369"/>
      <c r="BQ39" s="369"/>
      <c r="BR39" s="369"/>
      <c r="BS39" s="369"/>
      <c r="BT39" s="369"/>
      <c r="BU39" s="369"/>
      <c r="BV39" s="369"/>
      <c r="BZ39" s="5"/>
      <c r="CA39" s="92"/>
      <c r="CB39" s="5"/>
    </row>
    <row r="40" spans="1:89" ht="15.75" x14ac:dyDescent="0.25">
      <c r="A40" s="72" t="s">
        <v>508</v>
      </c>
      <c r="B40" s="90"/>
      <c r="C40" s="117"/>
      <c r="D40" s="117"/>
      <c r="E40" s="117"/>
      <c r="F40" s="117"/>
      <c r="G40" s="117"/>
      <c r="H40" s="117"/>
      <c r="I40" s="117"/>
      <c r="J40" s="117"/>
      <c r="O40" s="148" t="s">
        <v>12</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Q40" s="148" t="s">
        <v>10</v>
      </c>
      <c r="AR40" s="148"/>
      <c r="AS40" s="148"/>
      <c r="AT40" s="148"/>
      <c r="AU40" s="148"/>
      <c r="AV40" s="148"/>
      <c r="AW40" s="148"/>
      <c r="AX40" s="148"/>
      <c r="AY40" s="148"/>
      <c r="AZ40" s="88"/>
      <c r="BA40" s="148" t="s">
        <v>11</v>
      </c>
      <c r="BB40" s="148"/>
      <c r="BC40" s="148"/>
      <c r="BD40" s="148"/>
      <c r="BE40" s="148"/>
      <c r="BF40" s="148"/>
      <c r="BG40" s="148"/>
      <c r="BH40" s="148"/>
      <c r="BI40" s="148"/>
      <c r="BJ40" s="148"/>
      <c r="BK40" s="148"/>
      <c r="BL40" s="148"/>
      <c r="BM40" s="148"/>
      <c r="BN40" s="148"/>
      <c r="BO40" s="148"/>
      <c r="BP40" s="148"/>
      <c r="BQ40" s="148"/>
      <c r="BR40" s="148"/>
      <c r="BS40" s="148"/>
      <c r="BT40" s="148"/>
      <c r="BU40" s="148"/>
      <c r="BV40" s="148"/>
      <c r="BZ40" s="5"/>
      <c r="CA40" s="93"/>
      <c r="CB40" s="5"/>
    </row>
    <row r="41" spans="1:89" s="72" customFormat="1" ht="15.75" x14ac:dyDescent="0.25">
      <c r="A41" s="370" t="s">
        <v>9</v>
      </c>
      <c r="B41" s="370"/>
      <c r="C41" s="371" t="s">
        <v>555</v>
      </c>
      <c r="D41" s="371"/>
      <c r="E41" s="371"/>
      <c r="F41" s="372" t="s">
        <v>5</v>
      </c>
      <c r="G41" s="372"/>
      <c r="H41" s="373" t="s">
        <v>664</v>
      </c>
      <c r="I41" s="373"/>
      <c r="J41" s="373"/>
      <c r="K41" s="373"/>
      <c r="L41" s="373"/>
      <c r="M41" s="373"/>
      <c r="N41" s="373"/>
      <c r="O41" s="373"/>
      <c r="P41" s="373"/>
      <c r="Q41" s="373"/>
      <c r="R41" s="373"/>
      <c r="S41" s="373"/>
      <c r="T41" s="373"/>
      <c r="U41" s="373"/>
      <c r="V41" s="373"/>
      <c r="W41" s="373"/>
      <c r="X41" s="373"/>
      <c r="Y41" s="374">
        <v>20</v>
      </c>
      <c r="Z41" s="374"/>
      <c r="AA41" s="374"/>
      <c r="AB41" s="367" t="s">
        <v>558</v>
      </c>
      <c r="AC41" s="367"/>
      <c r="AD41" s="367"/>
      <c r="AE41" s="90"/>
      <c r="AF41" s="72" t="s">
        <v>509</v>
      </c>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sheetData>
  <mergeCells count="84">
    <mergeCell ref="AB41:AD41"/>
    <mergeCell ref="O39:AN39"/>
    <mergeCell ref="BA39:BV39"/>
    <mergeCell ref="O40:AN40"/>
    <mergeCell ref="AQ40:AY40"/>
    <mergeCell ref="BA40:BV40"/>
    <mergeCell ref="A41:B41"/>
    <mergeCell ref="C41:E41"/>
    <mergeCell ref="F41:G41"/>
    <mergeCell ref="H41:X41"/>
    <mergeCell ref="Y41:AA41"/>
    <mergeCell ref="Y35:AJ35"/>
    <mergeCell ref="AL35:BM35"/>
    <mergeCell ref="Y37:AJ37"/>
    <mergeCell ref="AL37:BM37"/>
    <mergeCell ref="Y38:AJ38"/>
    <mergeCell ref="AL38:BM38"/>
    <mergeCell ref="Y34:AJ34"/>
    <mergeCell ref="AL34:BM34"/>
    <mergeCell ref="A31:D31"/>
    <mergeCell ref="E31:AM31"/>
    <mergeCell ref="AN31:BA31"/>
    <mergeCell ref="BB31:BM31"/>
    <mergeCell ref="BN31:CB31"/>
    <mergeCell ref="A29:D29"/>
    <mergeCell ref="E29:AM29"/>
    <mergeCell ref="AN29:BA29"/>
    <mergeCell ref="BB29:BM29"/>
    <mergeCell ref="BN29:CB29"/>
    <mergeCell ref="A30:D30"/>
    <mergeCell ref="E30:AM30"/>
    <mergeCell ref="AN30:BA30"/>
    <mergeCell ref="BB30:BM30"/>
    <mergeCell ref="BN30:CB30"/>
    <mergeCell ref="A27:D27"/>
    <mergeCell ref="E27:AM27"/>
    <mergeCell ref="AN27:BA27"/>
    <mergeCell ref="BB27:BM27"/>
    <mergeCell ref="BN27:CB27"/>
    <mergeCell ref="A28:D28"/>
    <mergeCell ref="E28:AM28"/>
    <mergeCell ref="AN28:BA28"/>
    <mergeCell ref="BB28:BM28"/>
    <mergeCell ref="BN28:CB28"/>
    <mergeCell ref="A22:CB22"/>
    <mergeCell ref="T24:AJ24"/>
    <mergeCell ref="AS24:BB24"/>
    <mergeCell ref="BC24:BP24"/>
    <mergeCell ref="A26:D26"/>
    <mergeCell ref="E26:AM26"/>
    <mergeCell ref="AN26:BA26"/>
    <mergeCell ref="BB26:BM26"/>
    <mergeCell ref="BN26:CB26"/>
    <mergeCell ref="A20:D20"/>
    <mergeCell ref="E20:BA20"/>
    <mergeCell ref="BB20:BM20"/>
    <mergeCell ref="BN20:CB20"/>
    <mergeCell ref="A18:D18"/>
    <mergeCell ref="E18:BA18"/>
    <mergeCell ref="BB18:BM18"/>
    <mergeCell ref="BN18:CB18"/>
    <mergeCell ref="A19:D19"/>
    <mergeCell ref="E19:BA19"/>
    <mergeCell ref="BB19:BM19"/>
    <mergeCell ref="BN19:CB19"/>
    <mergeCell ref="A16:D16"/>
    <mergeCell ref="E16:BA16"/>
    <mergeCell ref="BB16:BM16"/>
    <mergeCell ref="BN16:CB16"/>
    <mergeCell ref="A17:D17"/>
    <mergeCell ref="BB17:BM17"/>
    <mergeCell ref="BN17:CB17"/>
    <mergeCell ref="A13:CB13"/>
    <mergeCell ref="A15:D15"/>
    <mergeCell ref="E15:BA15"/>
    <mergeCell ref="BB15:BM15"/>
    <mergeCell ref="BN15:CB15"/>
    <mergeCell ref="A11:AG11"/>
    <mergeCell ref="AH11:CB11"/>
    <mergeCell ref="AV2:CB2"/>
    <mergeCell ref="A4:CB4"/>
    <mergeCell ref="A6:CB6"/>
    <mergeCell ref="A7:CB7"/>
    <mergeCell ref="A9:CB9"/>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T41"/>
  <sheetViews>
    <sheetView view="pageBreakPreview" topLeftCell="A7" zoomScaleSheetLayoutView="100" workbookViewId="0">
      <selection activeCell="E26" sqref="E26:AM26"/>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6" width="1.140625" style="4"/>
    <col min="97" max="97" width="3.5703125" style="4" bestFit="1" customWidth="1"/>
    <col min="98" max="98" width="11.28515625" style="4" bestFit="1" customWidth="1"/>
    <col min="99" max="16384" width="1.140625" style="4"/>
  </cols>
  <sheetData>
    <row r="1" spans="1:98"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8"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8"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8"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8" ht="7.5" customHeight="1" x14ac:dyDescent="0.2"/>
    <row r="6" spans="1:98"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8"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8" ht="12" customHeight="1" x14ac:dyDescent="0.2">
      <c r="CS8" s="4">
        <v>112</v>
      </c>
      <c r="CT8" s="80">
        <f>BN31</f>
        <v>800000</v>
      </c>
    </row>
    <row r="9" spans="1:98"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8" ht="12" customHeight="1" x14ac:dyDescent="0.2"/>
    <row r="11" spans="1:98" ht="34.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667</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98" ht="12" customHeight="1" x14ac:dyDescent="0.2"/>
    <row r="13" spans="1:98"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8" ht="12" customHeight="1" x14ac:dyDescent="0.2"/>
    <row r="15" spans="1:98"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98"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80" ht="77.25" customHeight="1" x14ac:dyDescent="0.2">
      <c r="A19" s="413">
        <v>1</v>
      </c>
      <c r="B19" s="414"/>
      <c r="C19" s="414"/>
      <c r="D19" s="415"/>
      <c r="E19" s="550" t="s">
        <v>665</v>
      </c>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2"/>
      <c r="BB19" s="586" t="s">
        <v>578</v>
      </c>
      <c r="BC19" s="587"/>
      <c r="BD19" s="587"/>
      <c r="BE19" s="587"/>
      <c r="BF19" s="587"/>
      <c r="BG19" s="587"/>
      <c r="BH19" s="587"/>
      <c r="BI19" s="587"/>
      <c r="BJ19" s="587"/>
      <c r="BK19" s="587"/>
      <c r="BL19" s="587"/>
      <c r="BM19" s="588"/>
      <c r="BN19" s="237">
        <v>800000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800000</v>
      </c>
      <c r="BO20" s="546"/>
      <c r="BP20" s="546"/>
      <c r="BQ20" s="546"/>
      <c r="BR20" s="546"/>
      <c r="BS20" s="546"/>
      <c r="BT20" s="546"/>
      <c r="BU20" s="546"/>
      <c r="BV20" s="546"/>
      <c r="BW20" s="546"/>
      <c r="BX20" s="546"/>
      <c r="BY20" s="546"/>
      <c r="BZ20" s="546"/>
      <c r="CA20" s="546"/>
      <c r="CB20" s="547"/>
    </row>
    <row r="21" spans="1:80" ht="12" customHeight="1" x14ac:dyDescent="0.2"/>
    <row r="22" spans="1:80"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s="72" customFormat="1" ht="12.75" customHeight="1" x14ac:dyDescent="0.25">
      <c r="A23" s="119"/>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row>
    <row r="24" spans="1:80"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277</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row>
    <row r="25" spans="1:80"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row>
    <row r="26" spans="1:80"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row>
    <row r="27" spans="1:80"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80" s="72" customFormat="1" ht="12.75" customHeight="1" x14ac:dyDescent="0.25">
      <c r="A28" s="407"/>
      <c r="B28" s="408"/>
      <c r="C28" s="408"/>
      <c r="D28" s="409"/>
      <c r="E28" s="407"/>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9"/>
      <c r="AN28" s="407"/>
      <c r="AO28" s="408"/>
      <c r="AP28" s="408"/>
      <c r="AQ28" s="408"/>
      <c r="AR28" s="408"/>
      <c r="AS28" s="408"/>
      <c r="AT28" s="408"/>
      <c r="AU28" s="408"/>
      <c r="AV28" s="408"/>
      <c r="AW28" s="408"/>
      <c r="AX28" s="408"/>
      <c r="AY28" s="408"/>
      <c r="AZ28" s="408"/>
      <c r="BA28" s="409"/>
      <c r="BB28" s="407"/>
      <c r="BC28" s="408"/>
      <c r="BD28" s="408"/>
      <c r="BE28" s="408"/>
      <c r="BF28" s="408"/>
      <c r="BG28" s="408"/>
      <c r="BH28" s="408"/>
      <c r="BI28" s="408"/>
      <c r="BJ28" s="408"/>
      <c r="BK28" s="408"/>
      <c r="BL28" s="408"/>
      <c r="BM28" s="409"/>
      <c r="BN28" s="407" t="s">
        <v>439</v>
      </c>
      <c r="BO28" s="408"/>
      <c r="BP28" s="408"/>
      <c r="BQ28" s="408"/>
      <c r="BR28" s="408"/>
      <c r="BS28" s="408"/>
      <c r="BT28" s="408"/>
      <c r="BU28" s="408"/>
      <c r="BV28" s="408"/>
      <c r="BW28" s="408"/>
      <c r="BX28" s="408"/>
      <c r="BY28" s="408"/>
      <c r="BZ28" s="408"/>
      <c r="CA28" s="408"/>
      <c r="CB28" s="409"/>
    </row>
    <row r="29" spans="1:80"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80" s="72" customFormat="1" ht="15" customHeight="1" x14ac:dyDescent="0.25">
      <c r="A30" s="413">
        <v>1</v>
      </c>
      <c r="B30" s="414"/>
      <c r="C30" s="414"/>
      <c r="D30" s="415"/>
      <c r="E30" s="227" t="s">
        <v>666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392">
        <v>80000</v>
      </c>
      <c r="AO30" s="393"/>
      <c r="AP30" s="393"/>
      <c r="AQ30" s="393"/>
      <c r="AR30" s="393"/>
      <c r="AS30" s="393"/>
      <c r="AT30" s="393"/>
      <c r="AU30" s="393"/>
      <c r="AV30" s="393"/>
      <c r="AW30" s="393"/>
      <c r="AX30" s="393"/>
      <c r="AY30" s="393"/>
      <c r="AZ30" s="393"/>
      <c r="BA30" s="394"/>
      <c r="BB30" s="416">
        <v>10</v>
      </c>
      <c r="BC30" s="417"/>
      <c r="BD30" s="417"/>
      <c r="BE30" s="417"/>
      <c r="BF30" s="417"/>
      <c r="BG30" s="417"/>
      <c r="BH30" s="417"/>
      <c r="BI30" s="417"/>
      <c r="BJ30" s="417"/>
      <c r="BK30" s="417"/>
      <c r="BL30" s="417"/>
      <c r="BM30" s="418"/>
      <c r="BN30" s="392">
        <f>AN30*BB30</f>
        <v>800000</v>
      </c>
      <c r="BO30" s="393"/>
      <c r="BP30" s="393"/>
      <c r="BQ30" s="393"/>
      <c r="BR30" s="393"/>
      <c r="BS30" s="393"/>
      <c r="BT30" s="393"/>
      <c r="BU30" s="393"/>
      <c r="BV30" s="393"/>
      <c r="BW30" s="393"/>
      <c r="BX30" s="393"/>
      <c r="BY30" s="393"/>
      <c r="BZ30" s="393"/>
      <c r="CA30" s="393"/>
      <c r="CB30" s="394"/>
    </row>
    <row r="31" spans="1:80" s="72" customFormat="1" ht="12.75" customHeight="1" x14ac:dyDescent="0.25">
      <c r="A31" s="377"/>
      <c r="B31" s="378"/>
      <c r="C31" s="378"/>
      <c r="D31" s="379"/>
      <c r="E31" s="380" t="s">
        <v>421</v>
      </c>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2"/>
      <c r="AN31" s="383" t="s">
        <v>52</v>
      </c>
      <c r="AO31" s="384"/>
      <c r="AP31" s="384"/>
      <c r="AQ31" s="384"/>
      <c r="AR31" s="384"/>
      <c r="AS31" s="384"/>
      <c r="AT31" s="384"/>
      <c r="AU31" s="384"/>
      <c r="AV31" s="384"/>
      <c r="AW31" s="384"/>
      <c r="AX31" s="384"/>
      <c r="AY31" s="384"/>
      <c r="AZ31" s="384"/>
      <c r="BA31" s="385"/>
      <c r="BB31" s="386" t="s">
        <v>52</v>
      </c>
      <c r="BC31" s="387"/>
      <c r="BD31" s="387"/>
      <c r="BE31" s="387"/>
      <c r="BF31" s="387"/>
      <c r="BG31" s="387"/>
      <c r="BH31" s="387"/>
      <c r="BI31" s="387"/>
      <c r="BJ31" s="387"/>
      <c r="BK31" s="387"/>
      <c r="BL31" s="387"/>
      <c r="BM31" s="388"/>
      <c r="BN31" s="389">
        <f>SUM(BN30:CB30)</f>
        <v>800000</v>
      </c>
      <c r="BO31" s="390"/>
      <c r="BP31" s="390"/>
      <c r="BQ31" s="390"/>
      <c r="BR31" s="390"/>
      <c r="BS31" s="390"/>
      <c r="BT31" s="390"/>
      <c r="BU31" s="390"/>
      <c r="BV31" s="390"/>
      <c r="BW31" s="390"/>
      <c r="BX31" s="390"/>
      <c r="BY31" s="390"/>
      <c r="BZ31" s="390"/>
      <c r="CA31" s="390"/>
      <c r="CB31" s="391"/>
    </row>
    <row r="32" spans="1:80" ht="15.75" x14ac:dyDescent="0.25">
      <c r="A32" s="119"/>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8"/>
      <c r="AT32" s="118"/>
      <c r="AU32" s="118"/>
      <c r="AV32" s="118"/>
      <c r="AW32" s="118"/>
      <c r="AX32" s="118"/>
      <c r="AY32" s="118"/>
      <c r="AZ32" s="118"/>
      <c r="BA32" s="118"/>
      <c r="BB32" s="118"/>
      <c r="BC32" s="86"/>
      <c r="BD32" s="86"/>
      <c r="BE32" s="86"/>
      <c r="BF32" s="86"/>
      <c r="BG32" s="86"/>
      <c r="BH32" s="86"/>
      <c r="BI32" s="86"/>
      <c r="BJ32" s="86"/>
      <c r="BK32" s="86"/>
      <c r="BL32" s="86"/>
      <c r="BM32" s="86"/>
      <c r="BN32" s="86"/>
      <c r="BO32" s="86"/>
      <c r="BP32" s="86"/>
      <c r="BQ32" s="119"/>
      <c r="BR32" s="119"/>
      <c r="BS32" s="119"/>
      <c r="BT32" s="119"/>
      <c r="BU32" s="119"/>
      <c r="BV32" s="119"/>
      <c r="BW32" s="119"/>
      <c r="BX32" s="119"/>
      <c r="BY32" s="119"/>
      <c r="BZ32" s="119"/>
      <c r="CA32" s="119"/>
      <c r="CB32" s="119"/>
    </row>
    <row r="33" spans="1:89" x14ac:dyDescent="0.2">
      <c r="CK33" s="80"/>
    </row>
    <row r="34" spans="1:89" ht="15.75" x14ac:dyDescent="0.25">
      <c r="A34" s="72" t="s">
        <v>419</v>
      </c>
      <c r="B34" s="117"/>
      <c r="C34" s="117"/>
      <c r="D34" s="117"/>
      <c r="E34" s="117"/>
      <c r="F34" s="117"/>
      <c r="G34" s="117"/>
      <c r="H34" s="117"/>
      <c r="I34" s="117"/>
      <c r="J34" s="117"/>
      <c r="X34" s="87"/>
      <c r="Y34" s="376"/>
      <c r="Z34" s="376"/>
      <c r="AA34" s="376"/>
      <c r="AB34" s="376"/>
      <c r="AC34" s="376"/>
      <c r="AD34" s="376"/>
      <c r="AE34" s="376"/>
      <c r="AF34" s="376"/>
      <c r="AG34" s="376"/>
      <c r="AH34" s="376"/>
      <c r="AI34" s="376"/>
      <c r="AJ34" s="376"/>
      <c r="AK34" s="87"/>
      <c r="AL34" s="369" t="s">
        <v>554</v>
      </c>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87"/>
      <c r="BO34" s="87"/>
      <c r="BP34" s="87"/>
      <c r="BQ34" s="87"/>
      <c r="BR34" s="87"/>
      <c r="BS34" s="87"/>
      <c r="CK34" s="80"/>
    </row>
    <row r="35" spans="1:89" x14ac:dyDescent="0.2">
      <c r="A35" s="88"/>
      <c r="B35" s="88"/>
      <c r="C35" s="88"/>
      <c r="D35" s="88"/>
      <c r="E35" s="88"/>
      <c r="F35" s="88"/>
      <c r="G35" s="88"/>
      <c r="H35" s="88"/>
      <c r="I35" s="88"/>
      <c r="J35" s="88"/>
      <c r="X35" s="88"/>
      <c r="Y35" s="375" t="s">
        <v>10</v>
      </c>
      <c r="Z35" s="375"/>
      <c r="AA35" s="375"/>
      <c r="AB35" s="375"/>
      <c r="AC35" s="375"/>
      <c r="AD35" s="375"/>
      <c r="AE35" s="375"/>
      <c r="AF35" s="375"/>
      <c r="AG35" s="375"/>
      <c r="AH35" s="375"/>
      <c r="AI35" s="375"/>
      <c r="AJ35" s="375"/>
      <c r="AK35" s="88"/>
      <c r="AL35" s="375" t="s">
        <v>11</v>
      </c>
      <c r="AM35" s="375"/>
      <c r="AN35" s="375"/>
      <c r="AO35" s="375"/>
      <c r="AP35" s="375"/>
      <c r="AQ35" s="375"/>
      <c r="AR35" s="375"/>
      <c r="AS35" s="375"/>
      <c r="AT35" s="375"/>
      <c r="AU35" s="375"/>
      <c r="AV35" s="375"/>
      <c r="AW35" s="375"/>
      <c r="AX35" s="375"/>
      <c r="AY35" s="375"/>
      <c r="AZ35" s="375"/>
      <c r="BA35" s="375"/>
      <c r="BB35" s="375"/>
      <c r="BC35" s="375"/>
      <c r="BD35" s="375"/>
      <c r="BE35" s="375"/>
      <c r="BF35" s="375"/>
      <c r="BG35" s="375"/>
      <c r="BH35" s="375"/>
      <c r="BI35" s="375"/>
      <c r="BJ35" s="375"/>
      <c r="BK35" s="375"/>
      <c r="BL35" s="375"/>
      <c r="BM35" s="375"/>
      <c r="BN35" s="87"/>
      <c r="BO35" s="87"/>
      <c r="BP35" s="87"/>
      <c r="BQ35" s="87"/>
      <c r="BR35" s="87"/>
      <c r="BS35" s="87"/>
      <c r="CK35" s="89"/>
    </row>
    <row r="36" spans="1:89" x14ac:dyDescent="0.2">
      <c r="A36" s="1"/>
      <c r="B36" s="87"/>
      <c r="C36" s="87"/>
      <c r="D36" s="87"/>
      <c r="E36" s="87"/>
      <c r="F36" s="87"/>
      <c r="G36" s="87"/>
      <c r="H36" s="87"/>
      <c r="I36" s="87"/>
      <c r="J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8"/>
      <c r="BO36" s="88"/>
      <c r="BP36" s="88"/>
      <c r="BQ36" s="88"/>
      <c r="BR36" s="88"/>
      <c r="BS36" s="88"/>
    </row>
    <row r="37" spans="1:89" ht="15.75" x14ac:dyDescent="0.25">
      <c r="A37" s="72" t="s">
        <v>420</v>
      </c>
      <c r="B37" s="117"/>
      <c r="C37" s="117"/>
      <c r="D37" s="117"/>
      <c r="E37" s="117"/>
      <c r="F37" s="117"/>
      <c r="G37" s="117"/>
      <c r="H37" s="117"/>
      <c r="I37" s="117"/>
      <c r="J37" s="117"/>
      <c r="X37" s="87"/>
      <c r="Y37" s="376"/>
      <c r="Z37" s="376"/>
      <c r="AA37" s="376"/>
      <c r="AB37" s="376"/>
      <c r="AC37" s="376"/>
      <c r="AD37" s="376"/>
      <c r="AE37" s="376"/>
      <c r="AF37" s="376"/>
      <c r="AG37" s="376"/>
      <c r="AH37" s="376"/>
      <c r="AI37" s="376"/>
      <c r="AJ37" s="376"/>
      <c r="AK37" s="87"/>
      <c r="AL37" s="369" t="s">
        <v>568</v>
      </c>
      <c r="AM37" s="369"/>
      <c r="AN37" s="369"/>
      <c r="AO37" s="369"/>
      <c r="AP37" s="369"/>
      <c r="AQ37" s="369"/>
      <c r="AR37" s="369"/>
      <c r="AS37" s="369"/>
      <c r="AT37" s="369"/>
      <c r="AU37" s="369"/>
      <c r="AV37" s="369"/>
      <c r="AW37" s="369"/>
      <c r="AX37" s="369"/>
      <c r="AY37" s="369"/>
      <c r="AZ37" s="369"/>
      <c r="BA37" s="369"/>
      <c r="BB37" s="369"/>
      <c r="BC37" s="369"/>
      <c r="BD37" s="369"/>
      <c r="BE37" s="369"/>
      <c r="BF37" s="369"/>
      <c r="BG37" s="369"/>
      <c r="BH37" s="369"/>
      <c r="BI37" s="369"/>
      <c r="BJ37" s="369"/>
      <c r="BK37" s="369"/>
      <c r="BL37" s="369"/>
      <c r="BM37" s="369"/>
      <c r="BN37" s="87"/>
      <c r="BO37" s="87"/>
      <c r="BP37" s="87"/>
      <c r="BQ37" s="87"/>
      <c r="BR37" s="87"/>
      <c r="BS37" s="87"/>
    </row>
    <row r="38" spans="1:89" x14ac:dyDescent="0.2">
      <c r="A38" s="87"/>
      <c r="B38" s="87"/>
      <c r="C38" s="87"/>
      <c r="D38" s="87"/>
      <c r="E38" s="87"/>
      <c r="F38" s="87"/>
      <c r="G38" s="87"/>
      <c r="H38" s="87"/>
      <c r="I38" s="87"/>
      <c r="J38" s="87"/>
      <c r="X38" s="87"/>
      <c r="Y38" s="148" t="s">
        <v>10</v>
      </c>
      <c r="Z38" s="148"/>
      <c r="AA38" s="148"/>
      <c r="AB38" s="148"/>
      <c r="AC38" s="148"/>
      <c r="AD38" s="148"/>
      <c r="AE38" s="148"/>
      <c r="AF38" s="148"/>
      <c r="AG38" s="148"/>
      <c r="AH38" s="148"/>
      <c r="AI38" s="148"/>
      <c r="AJ38" s="148"/>
      <c r="AK38" s="88"/>
      <c r="AL38" s="148" t="s">
        <v>11</v>
      </c>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87"/>
      <c r="BO38" s="87"/>
      <c r="BP38" s="87"/>
      <c r="BQ38" s="87"/>
      <c r="BR38" s="87"/>
      <c r="BS38" s="87"/>
    </row>
    <row r="39" spans="1:89" ht="15.6" customHeight="1" x14ac:dyDescent="0.25">
      <c r="A39" s="72" t="s">
        <v>507</v>
      </c>
      <c r="B39" s="90"/>
      <c r="C39" s="117"/>
      <c r="D39" s="117"/>
      <c r="E39" s="117"/>
      <c r="F39" s="117"/>
      <c r="G39" s="117"/>
      <c r="H39" s="117"/>
      <c r="I39" s="117"/>
      <c r="J39" s="117"/>
      <c r="O39" s="155" t="s">
        <v>567</v>
      </c>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Q39" s="120"/>
      <c r="AR39" s="120"/>
      <c r="AS39" s="120"/>
      <c r="AT39" s="120"/>
      <c r="AU39" s="120"/>
      <c r="AV39" s="120"/>
      <c r="AW39" s="120"/>
      <c r="AX39" s="120"/>
      <c r="AY39" s="120"/>
      <c r="AZ39" s="87"/>
      <c r="BA39" s="369" t="s">
        <v>568</v>
      </c>
      <c r="BB39" s="369"/>
      <c r="BC39" s="369"/>
      <c r="BD39" s="369"/>
      <c r="BE39" s="369"/>
      <c r="BF39" s="369"/>
      <c r="BG39" s="369"/>
      <c r="BH39" s="369"/>
      <c r="BI39" s="369"/>
      <c r="BJ39" s="369"/>
      <c r="BK39" s="369"/>
      <c r="BL39" s="369"/>
      <c r="BM39" s="369"/>
      <c r="BN39" s="369"/>
      <c r="BO39" s="369"/>
      <c r="BP39" s="369"/>
      <c r="BQ39" s="369"/>
      <c r="BR39" s="369"/>
      <c r="BS39" s="369"/>
      <c r="BT39" s="369"/>
      <c r="BU39" s="369"/>
      <c r="BV39" s="369"/>
      <c r="BZ39" s="5"/>
      <c r="CA39" s="92"/>
      <c r="CB39" s="5"/>
    </row>
    <row r="40" spans="1:89" ht="15.75" x14ac:dyDescent="0.25">
      <c r="A40" s="72" t="s">
        <v>508</v>
      </c>
      <c r="B40" s="90"/>
      <c r="C40" s="117"/>
      <c r="D40" s="117"/>
      <c r="E40" s="117"/>
      <c r="F40" s="117"/>
      <c r="G40" s="117"/>
      <c r="H40" s="117"/>
      <c r="I40" s="117"/>
      <c r="J40" s="117"/>
      <c r="O40" s="148" t="s">
        <v>12</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Q40" s="148" t="s">
        <v>10</v>
      </c>
      <c r="AR40" s="148"/>
      <c r="AS40" s="148"/>
      <c r="AT40" s="148"/>
      <c r="AU40" s="148"/>
      <c r="AV40" s="148"/>
      <c r="AW40" s="148"/>
      <c r="AX40" s="148"/>
      <c r="AY40" s="148"/>
      <c r="AZ40" s="88"/>
      <c r="BA40" s="148" t="s">
        <v>11</v>
      </c>
      <c r="BB40" s="148"/>
      <c r="BC40" s="148"/>
      <c r="BD40" s="148"/>
      <c r="BE40" s="148"/>
      <c r="BF40" s="148"/>
      <c r="BG40" s="148"/>
      <c r="BH40" s="148"/>
      <c r="BI40" s="148"/>
      <c r="BJ40" s="148"/>
      <c r="BK40" s="148"/>
      <c r="BL40" s="148"/>
      <c r="BM40" s="148"/>
      <c r="BN40" s="148"/>
      <c r="BO40" s="148"/>
      <c r="BP40" s="148"/>
      <c r="BQ40" s="148"/>
      <c r="BR40" s="148"/>
      <c r="BS40" s="148"/>
      <c r="BT40" s="148"/>
      <c r="BU40" s="148"/>
      <c r="BV40" s="148"/>
      <c r="BZ40" s="5"/>
      <c r="CA40" s="93"/>
      <c r="CB40" s="5"/>
    </row>
    <row r="41" spans="1:89" s="72" customFormat="1" ht="15.75" x14ac:dyDescent="0.25">
      <c r="A41" s="370" t="s">
        <v>9</v>
      </c>
      <c r="B41" s="370"/>
      <c r="C41" s="371" t="s">
        <v>555</v>
      </c>
      <c r="D41" s="371"/>
      <c r="E41" s="371"/>
      <c r="F41" s="372" t="s">
        <v>5</v>
      </c>
      <c r="G41" s="372"/>
      <c r="H41" s="373" t="s">
        <v>664</v>
      </c>
      <c r="I41" s="373"/>
      <c r="J41" s="373"/>
      <c r="K41" s="373"/>
      <c r="L41" s="373"/>
      <c r="M41" s="373"/>
      <c r="N41" s="373"/>
      <c r="O41" s="373"/>
      <c r="P41" s="373"/>
      <c r="Q41" s="373"/>
      <c r="R41" s="373"/>
      <c r="S41" s="373"/>
      <c r="T41" s="373"/>
      <c r="U41" s="373"/>
      <c r="V41" s="373"/>
      <c r="W41" s="373"/>
      <c r="X41" s="373"/>
      <c r="Y41" s="374">
        <v>20</v>
      </c>
      <c r="Z41" s="374"/>
      <c r="AA41" s="374"/>
      <c r="AB41" s="367" t="s">
        <v>558</v>
      </c>
      <c r="AC41" s="367"/>
      <c r="AD41" s="367"/>
      <c r="AE41" s="90"/>
      <c r="AF41" s="72" t="s">
        <v>509</v>
      </c>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sheetData>
  <mergeCells count="84">
    <mergeCell ref="Y38:AJ38"/>
    <mergeCell ref="AL38:BM38"/>
    <mergeCell ref="A41:B41"/>
    <mergeCell ref="C41:E41"/>
    <mergeCell ref="F41:G41"/>
    <mergeCell ref="H41:X41"/>
    <mergeCell ref="Y41:AA41"/>
    <mergeCell ref="AB41:AD41"/>
    <mergeCell ref="O39:AN39"/>
    <mergeCell ref="BA39:BV39"/>
    <mergeCell ref="O40:AN40"/>
    <mergeCell ref="AQ40:AY40"/>
    <mergeCell ref="BA40:BV40"/>
    <mergeCell ref="Y35:AJ35"/>
    <mergeCell ref="AL35:BM35"/>
    <mergeCell ref="Y37:AJ37"/>
    <mergeCell ref="AL37:BM37"/>
    <mergeCell ref="Y34:AJ34"/>
    <mergeCell ref="AL34:BM34"/>
    <mergeCell ref="A31:D31"/>
    <mergeCell ref="E31:AM31"/>
    <mergeCell ref="AN31:BA31"/>
    <mergeCell ref="BB31:BM31"/>
    <mergeCell ref="BN31:CB31"/>
    <mergeCell ref="BN29:CB29"/>
    <mergeCell ref="A30:D30"/>
    <mergeCell ref="E30:AM30"/>
    <mergeCell ref="AN30:BA30"/>
    <mergeCell ref="BB30:BM30"/>
    <mergeCell ref="BN30:CB30"/>
    <mergeCell ref="A29:D29"/>
    <mergeCell ref="E29:AM29"/>
    <mergeCell ref="AN29:BA29"/>
    <mergeCell ref="BB29:BM29"/>
    <mergeCell ref="A27:D27"/>
    <mergeCell ref="E27:AM27"/>
    <mergeCell ref="AN27:BA27"/>
    <mergeCell ref="BB27:BM27"/>
    <mergeCell ref="BN27:CB27"/>
    <mergeCell ref="A28:D28"/>
    <mergeCell ref="E28:AM28"/>
    <mergeCell ref="AN28:BA28"/>
    <mergeCell ref="BB28:BM28"/>
    <mergeCell ref="BN28:CB28"/>
    <mergeCell ref="A22:CB22"/>
    <mergeCell ref="T24:AJ24"/>
    <mergeCell ref="AS24:BB24"/>
    <mergeCell ref="BC24:BP24"/>
    <mergeCell ref="A26:D26"/>
    <mergeCell ref="E26:AM26"/>
    <mergeCell ref="AN26:BA26"/>
    <mergeCell ref="BB26:BM26"/>
    <mergeCell ref="BN26:CB2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16:D16"/>
    <mergeCell ref="E16:BA16"/>
    <mergeCell ref="BB16:BM16"/>
    <mergeCell ref="BN16:CB16"/>
    <mergeCell ref="AV2:CB2"/>
    <mergeCell ref="A4:CB4"/>
    <mergeCell ref="A6:CB6"/>
    <mergeCell ref="A7:CB7"/>
    <mergeCell ref="A9:CB9"/>
    <mergeCell ref="A11:AG11"/>
    <mergeCell ref="AH11:CB11"/>
    <mergeCell ref="A13:CB13"/>
    <mergeCell ref="A15:D15"/>
    <mergeCell ref="E15:BA15"/>
    <mergeCell ref="BB15:BM15"/>
    <mergeCell ref="BN15:CB15"/>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S37"/>
  <sheetViews>
    <sheetView view="pageBreakPreview" topLeftCell="A10" zoomScaleSheetLayoutView="100" workbookViewId="0">
      <selection activeCell="CK26" sqref="CK26"/>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5" width="1.140625" style="4"/>
    <col min="96" max="96" width="3.5703125" style="4" bestFit="1" customWidth="1"/>
    <col min="97" max="97" width="10.42578125" style="4" bestFit="1" customWidth="1"/>
    <col min="98" max="16384" width="1.140625" style="4"/>
  </cols>
  <sheetData>
    <row r="1" spans="1:97"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7"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7"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7"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7" ht="7.5" customHeight="1" x14ac:dyDescent="0.2"/>
    <row r="6" spans="1:97"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7"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c r="CR7" s="4">
        <v>112</v>
      </c>
      <c r="CS7" s="80">
        <f>BN27</f>
        <v>86400</v>
      </c>
    </row>
    <row r="8" spans="1:97" ht="12" customHeight="1" x14ac:dyDescent="0.2">
      <c r="A8" s="153" t="s">
        <v>553</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row>
    <row r="9" spans="1:97" ht="111" customHeight="1" x14ac:dyDescent="0.25">
      <c r="A9" s="485" t="s">
        <v>405</v>
      </c>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548" t="s">
        <v>668</v>
      </c>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row>
    <row r="10" spans="1:97" ht="14.25" customHeight="1" x14ac:dyDescent="0.25">
      <c r="A10" s="485" t="s">
        <v>524</v>
      </c>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5"/>
      <c r="BC10" s="485"/>
      <c r="BD10" s="485"/>
      <c r="BE10" s="485"/>
      <c r="BF10" s="485"/>
      <c r="BG10" s="485"/>
      <c r="BH10" s="485"/>
      <c r="BI10" s="485"/>
      <c r="BJ10" s="485"/>
      <c r="BK10" s="485"/>
      <c r="BL10" s="485"/>
      <c r="BM10" s="485"/>
      <c r="BN10" s="485"/>
      <c r="BO10" s="485"/>
      <c r="BP10" s="485"/>
      <c r="BQ10" s="485"/>
      <c r="BR10" s="485"/>
      <c r="BS10" s="485"/>
      <c r="BT10" s="485"/>
      <c r="BU10" s="485"/>
      <c r="BV10" s="485"/>
      <c r="BW10" s="485"/>
      <c r="BX10" s="485"/>
      <c r="BY10" s="485"/>
      <c r="BZ10" s="485"/>
      <c r="CA10" s="485"/>
      <c r="CB10" s="485"/>
    </row>
    <row r="11" spans="1:97" ht="12" customHeight="1" x14ac:dyDescent="0.2">
      <c r="A11" s="157" t="s">
        <v>142</v>
      </c>
      <c r="B11" s="158"/>
      <c r="C11" s="158"/>
      <c r="D11" s="159"/>
      <c r="E11" s="157" t="s">
        <v>522</v>
      </c>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9"/>
      <c r="BB11" s="157" t="s">
        <v>8</v>
      </c>
      <c r="BC11" s="158"/>
      <c r="BD11" s="158"/>
      <c r="BE11" s="158"/>
      <c r="BF11" s="158"/>
      <c r="BG11" s="158"/>
      <c r="BH11" s="158"/>
      <c r="BI11" s="158"/>
      <c r="BJ11" s="158"/>
      <c r="BK11" s="158"/>
      <c r="BL11" s="158"/>
      <c r="BM11" s="159"/>
      <c r="BN11" s="157" t="s">
        <v>30</v>
      </c>
      <c r="BO11" s="158"/>
      <c r="BP11" s="158"/>
      <c r="BQ11" s="158"/>
      <c r="BR11" s="158"/>
      <c r="BS11" s="158"/>
      <c r="BT11" s="158"/>
      <c r="BU11" s="158"/>
      <c r="BV11" s="158"/>
      <c r="BW11" s="158"/>
      <c r="BX11" s="158"/>
      <c r="BY11" s="158"/>
      <c r="BZ11" s="158"/>
      <c r="CA11" s="158"/>
      <c r="CB11" s="159"/>
    </row>
    <row r="12" spans="1:97" ht="12" customHeight="1" x14ac:dyDescent="0.2">
      <c r="A12" s="407" t="s">
        <v>143</v>
      </c>
      <c r="B12" s="408"/>
      <c r="C12" s="408"/>
      <c r="D12" s="409"/>
      <c r="E12" s="407"/>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9"/>
      <c r="BB12" s="407" t="s">
        <v>523</v>
      </c>
      <c r="BC12" s="408"/>
      <c r="BD12" s="408"/>
      <c r="BE12" s="408"/>
      <c r="BF12" s="408"/>
      <c r="BG12" s="408"/>
      <c r="BH12" s="408"/>
      <c r="BI12" s="408"/>
      <c r="BJ12" s="408"/>
      <c r="BK12" s="408"/>
      <c r="BL12" s="408"/>
      <c r="BM12" s="409"/>
      <c r="BN12" s="407" t="s">
        <v>513</v>
      </c>
      <c r="BO12" s="408"/>
      <c r="BP12" s="408"/>
      <c r="BQ12" s="408"/>
      <c r="BR12" s="408"/>
      <c r="BS12" s="408"/>
      <c r="BT12" s="408"/>
      <c r="BU12" s="408"/>
      <c r="BV12" s="408"/>
      <c r="BW12" s="408"/>
      <c r="BX12" s="408"/>
      <c r="BY12" s="408"/>
      <c r="BZ12" s="408"/>
      <c r="CA12" s="408"/>
      <c r="CB12" s="409"/>
    </row>
    <row r="13" spans="1:97" ht="12" customHeight="1" x14ac:dyDescent="0.2">
      <c r="A13" s="407"/>
      <c r="B13" s="408"/>
      <c r="C13" s="408"/>
      <c r="D13" s="409"/>
      <c r="E13" s="99"/>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1"/>
      <c r="BB13" s="407" t="s">
        <v>381</v>
      </c>
      <c r="BC13" s="408"/>
      <c r="BD13" s="408"/>
      <c r="BE13" s="408"/>
      <c r="BF13" s="408"/>
      <c r="BG13" s="408"/>
      <c r="BH13" s="408"/>
      <c r="BI13" s="408"/>
      <c r="BJ13" s="408"/>
      <c r="BK13" s="408"/>
      <c r="BL13" s="408"/>
      <c r="BM13" s="409"/>
      <c r="BN13" s="407" t="s">
        <v>432</v>
      </c>
      <c r="BO13" s="408"/>
      <c r="BP13" s="408"/>
      <c r="BQ13" s="408"/>
      <c r="BR13" s="408"/>
      <c r="BS13" s="408"/>
      <c r="BT13" s="408"/>
      <c r="BU13" s="408"/>
      <c r="BV13" s="408"/>
      <c r="BW13" s="408"/>
      <c r="BX13" s="408"/>
      <c r="BY13" s="408"/>
      <c r="BZ13" s="408"/>
      <c r="CA13" s="408"/>
      <c r="CB13" s="409"/>
    </row>
    <row r="14" spans="1:97" ht="12" customHeight="1" x14ac:dyDescent="0.2">
      <c r="A14" s="400">
        <v>1</v>
      </c>
      <c r="B14" s="401"/>
      <c r="C14" s="401"/>
      <c r="D14" s="402"/>
      <c r="E14" s="400">
        <v>2</v>
      </c>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2"/>
      <c r="BB14" s="400">
        <v>3</v>
      </c>
      <c r="BC14" s="401"/>
      <c r="BD14" s="401"/>
      <c r="BE14" s="401"/>
      <c r="BF14" s="401"/>
      <c r="BG14" s="401"/>
      <c r="BH14" s="401"/>
      <c r="BI14" s="401"/>
      <c r="BJ14" s="401"/>
      <c r="BK14" s="401"/>
      <c r="BL14" s="401"/>
      <c r="BM14" s="402"/>
      <c r="BN14" s="400">
        <v>4</v>
      </c>
      <c r="BO14" s="401"/>
      <c r="BP14" s="401"/>
      <c r="BQ14" s="401"/>
      <c r="BR14" s="401"/>
      <c r="BS14" s="401"/>
      <c r="BT14" s="401"/>
      <c r="BU14" s="401"/>
      <c r="BV14" s="401"/>
      <c r="BW14" s="401"/>
      <c r="BX14" s="401"/>
      <c r="BY14" s="401"/>
      <c r="BZ14" s="401"/>
      <c r="CA14" s="401"/>
      <c r="CB14" s="402"/>
    </row>
    <row r="15" spans="1:97" ht="92.25" customHeight="1" x14ac:dyDescent="0.2">
      <c r="A15" s="413">
        <v>1</v>
      </c>
      <c r="B15" s="414"/>
      <c r="C15" s="414"/>
      <c r="D15" s="415"/>
      <c r="E15" s="589" t="s">
        <v>669</v>
      </c>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1"/>
      <c r="BB15" s="237" t="s">
        <v>579</v>
      </c>
      <c r="BC15" s="238"/>
      <c r="BD15" s="238"/>
      <c r="BE15" s="238"/>
      <c r="BF15" s="238"/>
      <c r="BG15" s="238"/>
      <c r="BH15" s="238"/>
      <c r="BI15" s="238"/>
      <c r="BJ15" s="238"/>
      <c r="BK15" s="238"/>
      <c r="BL15" s="238"/>
      <c r="BM15" s="278"/>
      <c r="BN15" s="237">
        <v>86400</v>
      </c>
      <c r="BO15" s="238"/>
      <c r="BP15" s="238"/>
      <c r="BQ15" s="238"/>
      <c r="BR15" s="238"/>
      <c r="BS15" s="238"/>
      <c r="BT15" s="238"/>
      <c r="BU15" s="238"/>
      <c r="BV15" s="238"/>
      <c r="BW15" s="238"/>
      <c r="BX15" s="238"/>
      <c r="BY15" s="238"/>
      <c r="BZ15" s="238"/>
      <c r="CA15" s="238"/>
      <c r="CB15" s="278"/>
    </row>
    <row r="16" spans="1:97" ht="15" customHeight="1" x14ac:dyDescent="0.2">
      <c r="A16" s="377"/>
      <c r="B16" s="378"/>
      <c r="C16" s="378"/>
      <c r="D16" s="379"/>
      <c r="E16" s="380" t="s">
        <v>421</v>
      </c>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c r="AY16" s="381"/>
      <c r="AZ16" s="381"/>
      <c r="BA16" s="382"/>
      <c r="BB16" s="386" t="s">
        <v>52</v>
      </c>
      <c r="BC16" s="387"/>
      <c r="BD16" s="387"/>
      <c r="BE16" s="387"/>
      <c r="BF16" s="387"/>
      <c r="BG16" s="387"/>
      <c r="BH16" s="387"/>
      <c r="BI16" s="387"/>
      <c r="BJ16" s="387"/>
      <c r="BK16" s="387"/>
      <c r="BL16" s="387"/>
      <c r="BM16" s="388"/>
      <c r="BN16" s="545">
        <f>SUM(BN15:CB15)</f>
        <v>86400</v>
      </c>
      <c r="BO16" s="546"/>
      <c r="BP16" s="546"/>
      <c r="BQ16" s="546"/>
      <c r="BR16" s="546"/>
      <c r="BS16" s="546"/>
      <c r="BT16" s="546"/>
      <c r="BU16" s="546"/>
      <c r="BV16" s="546"/>
      <c r="BW16" s="546"/>
      <c r="BX16" s="546"/>
      <c r="BY16" s="546"/>
      <c r="BZ16" s="546"/>
      <c r="CA16" s="546"/>
      <c r="CB16" s="547"/>
    </row>
    <row r="17" spans="1:89" ht="12" customHeight="1" x14ac:dyDescent="0.2"/>
    <row r="18" spans="1:89" s="72" customFormat="1" ht="15.75" x14ac:dyDescent="0.25">
      <c r="A18" s="428" t="s">
        <v>532</v>
      </c>
      <c r="B18" s="428"/>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8"/>
      <c r="AY18" s="428"/>
      <c r="AZ18" s="428"/>
      <c r="BA18" s="428"/>
      <c r="BB18" s="428"/>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row>
    <row r="19" spans="1:89" s="72" customFormat="1" ht="12.75" customHeight="1" x14ac:dyDescent="0.25">
      <c r="A19" s="119"/>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row>
    <row r="20" spans="1:89" s="7" customFormat="1" ht="15.75" x14ac:dyDescent="0.25">
      <c r="A20" s="7" t="s">
        <v>406</v>
      </c>
      <c r="T20" s="434" t="s">
        <v>84</v>
      </c>
      <c r="U20" s="434"/>
      <c r="V20" s="434"/>
      <c r="W20" s="434"/>
      <c r="X20" s="434"/>
      <c r="Y20" s="434"/>
      <c r="Z20" s="434"/>
      <c r="AA20" s="434"/>
      <c r="AB20" s="434"/>
      <c r="AC20" s="434"/>
      <c r="AD20" s="434"/>
      <c r="AE20" s="434"/>
      <c r="AF20" s="434"/>
      <c r="AG20" s="434"/>
      <c r="AH20" s="434"/>
      <c r="AI20" s="434"/>
      <c r="AJ20" s="434"/>
      <c r="AK20" s="27"/>
      <c r="AL20" s="27"/>
      <c r="AM20" s="27"/>
      <c r="AN20" s="27"/>
      <c r="AO20" s="27"/>
      <c r="AP20" s="27"/>
      <c r="AQ20" s="27"/>
      <c r="AR20" s="27"/>
      <c r="AS20" s="410" t="s">
        <v>511</v>
      </c>
      <c r="AT20" s="410"/>
      <c r="AU20" s="410"/>
      <c r="AV20" s="410"/>
      <c r="AW20" s="410"/>
      <c r="AX20" s="410"/>
      <c r="AY20" s="410"/>
      <c r="AZ20" s="410"/>
      <c r="BA20" s="410"/>
      <c r="BB20" s="410"/>
      <c r="BC20" s="434" t="s">
        <v>276</v>
      </c>
      <c r="BD20" s="434"/>
      <c r="BE20" s="434"/>
      <c r="BF20" s="434"/>
      <c r="BG20" s="434"/>
      <c r="BH20" s="434"/>
      <c r="BI20" s="434"/>
      <c r="BJ20" s="434"/>
      <c r="BK20" s="434"/>
      <c r="BL20" s="434"/>
      <c r="BM20" s="434"/>
      <c r="BN20" s="434"/>
      <c r="BO20" s="434"/>
      <c r="BP20" s="434"/>
      <c r="BQ20" s="74"/>
      <c r="BR20" s="74"/>
      <c r="BS20" s="74"/>
      <c r="BT20" s="74"/>
      <c r="BU20" s="74"/>
      <c r="BV20" s="74"/>
      <c r="BW20" s="74"/>
      <c r="BX20" s="74"/>
      <c r="BY20" s="74"/>
      <c r="BZ20" s="74"/>
      <c r="CA20" s="74"/>
      <c r="CB20" s="74"/>
    </row>
    <row r="21" spans="1:89" s="72" customFormat="1" ht="15.75"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row>
    <row r="22" spans="1:89" s="72" customFormat="1" ht="12.75" customHeight="1" x14ac:dyDescent="0.25">
      <c r="A22" s="157" t="s">
        <v>142</v>
      </c>
      <c r="B22" s="158"/>
      <c r="C22" s="158"/>
      <c r="D22" s="159"/>
      <c r="E22" s="157" t="s">
        <v>41</v>
      </c>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9"/>
      <c r="AN22" s="157" t="s">
        <v>435</v>
      </c>
      <c r="AO22" s="158"/>
      <c r="AP22" s="158"/>
      <c r="AQ22" s="158"/>
      <c r="AR22" s="158"/>
      <c r="AS22" s="158"/>
      <c r="AT22" s="158"/>
      <c r="AU22" s="158"/>
      <c r="AV22" s="158"/>
      <c r="AW22" s="158"/>
      <c r="AX22" s="158"/>
      <c r="AY22" s="158"/>
      <c r="AZ22" s="158"/>
      <c r="BA22" s="159"/>
      <c r="BB22" s="157" t="s">
        <v>424</v>
      </c>
      <c r="BC22" s="158"/>
      <c r="BD22" s="158"/>
      <c r="BE22" s="158"/>
      <c r="BF22" s="158"/>
      <c r="BG22" s="158"/>
      <c r="BH22" s="158"/>
      <c r="BI22" s="158"/>
      <c r="BJ22" s="158"/>
      <c r="BK22" s="158"/>
      <c r="BL22" s="158"/>
      <c r="BM22" s="159"/>
      <c r="BN22" s="157" t="s">
        <v>436</v>
      </c>
      <c r="BO22" s="158"/>
      <c r="BP22" s="158"/>
      <c r="BQ22" s="158"/>
      <c r="BR22" s="158"/>
      <c r="BS22" s="158"/>
      <c r="BT22" s="158"/>
      <c r="BU22" s="158"/>
      <c r="BV22" s="158"/>
      <c r="BW22" s="158"/>
      <c r="BX22" s="158"/>
      <c r="BY22" s="158"/>
      <c r="BZ22" s="158"/>
      <c r="CA22" s="158"/>
      <c r="CB22" s="159"/>
    </row>
    <row r="23" spans="1:89" s="72" customFormat="1" ht="12.75" customHeight="1" x14ac:dyDescent="0.25">
      <c r="A23" s="407" t="s">
        <v>143</v>
      </c>
      <c r="B23" s="408"/>
      <c r="C23" s="408"/>
      <c r="D23" s="409"/>
      <c r="E23" s="407"/>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9"/>
      <c r="AN23" s="407" t="s">
        <v>437</v>
      </c>
      <c r="AO23" s="408"/>
      <c r="AP23" s="408"/>
      <c r="AQ23" s="408"/>
      <c r="AR23" s="408"/>
      <c r="AS23" s="408"/>
      <c r="AT23" s="408"/>
      <c r="AU23" s="408"/>
      <c r="AV23" s="408"/>
      <c r="AW23" s="408"/>
      <c r="AX23" s="408"/>
      <c r="AY23" s="408"/>
      <c r="AZ23" s="408"/>
      <c r="BA23" s="409"/>
      <c r="BB23" s="407" t="s">
        <v>434</v>
      </c>
      <c r="BC23" s="408"/>
      <c r="BD23" s="408"/>
      <c r="BE23" s="408"/>
      <c r="BF23" s="408"/>
      <c r="BG23" s="408"/>
      <c r="BH23" s="408"/>
      <c r="BI23" s="408"/>
      <c r="BJ23" s="408"/>
      <c r="BK23" s="408"/>
      <c r="BL23" s="408"/>
      <c r="BM23" s="409"/>
      <c r="BN23" s="407" t="s">
        <v>438</v>
      </c>
      <c r="BO23" s="408"/>
      <c r="BP23" s="408"/>
      <c r="BQ23" s="408"/>
      <c r="BR23" s="408"/>
      <c r="BS23" s="408"/>
      <c r="BT23" s="408"/>
      <c r="BU23" s="408"/>
      <c r="BV23" s="408"/>
      <c r="BW23" s="408"/>
      <c r="BX23" s="408"/>
      <c r="BY23" s="408"/>
      <c r="BZ23" s="408"/>
      <c r="CA23" s="408"/>
      <c r="CB23" s="409"/>
    </row>
    <row r="24" spans="1:89" s="72" customFormat="1" ht="12.75" customHeight="1" x14ac:dyDescent="0.25">
      <c r="A24" s="407"/>
      <c r="B24" s="408"/>
      <c r="C24" s="408"/>
      <c r="D24" s="409"/>
      <c r="E24" s="407"/>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9"/>
      <c r="AN24" s="407"/>
      <c r="AO24" s="408"/>
      <c r="AP24" s="408"/>
      <c r="AQ24" s="408"/>
      <c r="AR24" s="408"/>
      <c r="AS24" s="408"/>
      <c r="AT24" s="408"/>
      <c r="AU24" s="408"/>
      <c r="AV24" s="408"/>
      <c r="AW24" s="408"/>
      <c r="AX24" s="408"/>
      <c r="AY24" s="408"/>
      <c r="AZ24" s="408"/>
      <c r="BA24" s="409"/>
      <c r="BB24" s="407"/>
      <c r="BC24" s="408"/>
      <c r="BD24" s="408"/>
      <c r="BE24" s="408"/>
      <c r="BF24" s="408"/>
      <c r="BG24" s="408"/>
      <c r="BH24" s="408"/>
      <c r="BI24" s="408"/>
      <c r="BJ24" s="408"/>
      <c r="BK24" s="408"/>
      <c r="BL24" s="408"/>
      <c r="BM24" s="409"/>
      <c r="BN24" s="407" t="s">
        <v>439</v>
      </c>
      <c r="BO24" s="408"/>
      <c r="BP24" s="408"/>
      <c r="BQ24" s="408"/>
      <c r="BR24" s="408"/>
      <c r="BS24" s="408"/>
      <c r="BT24" s="408"/>
      <c r="BU24" s="408"/>
      <c r="BV24" s="408"/>
      <c r="BW24" s="408"/>
      <c r="BX24" s="408"/>
      <c r="BY24" s="408"/>
      <c r="BZ24" s="408"/>
      <c r="CA24" s="408"/>
      <c r="CB24" s="409"/>
    </row>
    <row r="25" spans="1:89" s="72" customFormat="1" ht="12.75" customHeight="1" x14ac:dyDescent="0.25">
      <c r="A25" s="400">
        <v>1</v>
      </c>
      <c r="B25" s="401"/>
      <c r="C25" s="401"/>
      <c r="D25" s="402"/>
      <c r="E25" s="400">
        <v>2</v>
      </c>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2"/>
      <c r="AN25" s="400">
        <v>3</v>
      </c>
      <c r="AO25" s="401"/>
      <c r="AP25" s="401"/>
      <c r="AQ25" s="401"/>
      <c r="AR25" s="401"/>
      <c r="AS25" s="401"/>
      <c r="AT25" s="401"/>
      <c r="AU25" s="401"/>
      <c r="AV25" s="401"/>
      <c r="AW25" s="401"/>
      <c r="AX25" s="401"/>
      <c r="AY25" s="401"/>
      <c r="AZ25" s="401"/>
      <c r="BA25" s="402"/>
      <c r="BB25" s="400">
        <v>4</v>
      </c>
      <c r="BC25" s="401"/>
      <c r="BD25" s="401"/>
      <c r="BE25" s="401"/>
      <c r="BF25" s="401"/>
      <c r="BG25" s="401"/>
      <c r="BH25" s="401"/>
      <c r="BI25" s="401"/>
      <c r="BJ25" s="401"/>
      <c r="BK25" s="401"/>
      <c r="BL25" s="401"/>
      <c r="BM25" s="402"/>
      <c r="BN25" s="400">
        <v>5</v>
      </c>
      <c r="BO25" s="401"/>
      <c r="BP25" s="401"/>
      <c r="BQ25" s="401"/>
      <c r="BR25" s="401"/>
      <c r="BS25" s="401"/>
      <c r="BT25" s="401"/>
      <c r="BU25" s="401"/>
      <c r="BV25" s="401"/>
      <c r="BW25" s="401"/>
      <c r="BX25" s="401"/>
      <c r="BY25" s="401"/>
      <c r="BZ25" s="401"/>
      <c r="CA25" s="401"/>
      <c r="CB25" s="402"/>
    </row>
    <row r="26" spans="1:89" s="72" customFormat="1" ht="78.75" customHeight="1" x14ac:dyDescent="0.25">
      <c r="A26" s="413">
        <v>1</v>
      </c>
      <c r="B26" s="414"/>
      <c r="C26" s="414"/>
      <c r="D26" s="415"/>
      <c r="E26" s="227" t="s">
        <v>670</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435"/>
      <c r="AN26" s="392">
        <v>2400</v>
      </c>
      <c r="AO26" s="393"/>
      <c r="AP26" s="393"/>
      <c r="AQ26" s="393"/>
      <c r="AR26" s="393"/>
      <c r="AS26" s="393"/>
      <c r="AT26" s="393"/>
      <c r="AU26" s="393"/>
      <c r="AV26" s="393"/>
      <c r="AW26" s="393"/>
      <c r="AX26" s="393"/>
      <c r="AY26" s="393"/>
      <c r="AZ26" s="393"/>
      <c r="BA26" s="394"/>
      <c r="BB26" s="416">
        <v>36</v>
      </c>
      <c r="BC26" s="417"/>
      <c r="BD26" s="417"/>
      <c r="BE26" s="417"/>
      <c r="BF26" s="417"/>
      <c r="BG26" s="417"/>
      <c r="BH26" s="417"/>
      <c r="BI26" s="417"/>
      <c r="BJ26" s="417"/>
      <c r="BK26" s="417"/>
      <c r="BL26" s="417"/>
      <c r="BM26" s="418"/>
      <c r="BN26" s="392">
        <f>ROUND(AN26*BB26,2)</f>
        <v>86400</v>
      </c>
      <c r="BO26" s="393"/>
      <c r="BP26" s="393"/>
      <c r="BQ26" s="393"/>
      <c r="BR26" s="393"/>
      <c r="BS26" s="393"/>
      <c r="BT26" s="393"/>
      <c r="BU26" s="393"/>
      <c r="BV26" s="393"/>
      <c r="BW26" s="393"/>
      <c r="BX26" s="393"/>
      <c r="BY26" s="393"/>
      <c r="BZ26" s="393"/>
      <c r="CA26" s="393"/>
      <c r="CB26" s="394"/>
    </row>
    <row r="27" spans="1:89" s="72" customFormat="1" ht="12.75" customHeight="1" x14ac:dyDescent="0.25">
      <c r="A27" s="377"/>
      <c r="B27" s="378"/>
      <c r="C27" s="378"/>
      <c r="D27" s="379"/>
      <c r="E27" s="380" t="s">
        <v>421</v>
      </c>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2"/>
      <c r="AN27" s="383" t="s">
        <v>52</v>
      </c>
      <c r="AO27" s="384"/>
      <c r="AP27" s="384"/>
      <c r="AQ27" s="384"/>
      <c r="AR27" s="384"/>
      <c r="AS27" s="384"/>
      <c r="AT27" s="384"/>
      <c r="AU27" s="384"/>
      <c r="AV27" s="384"/>
      <c r="AW27" s="384"/>
      <c r="AX27" s="384"/>
      <c r="AY27" s="384"/>
      <c r="AZ27" s="384"/>
      <c r="BA27" s="385"/>
      <c r="BB27" s="386" t="s">
        <v>52</v>
      </c>
      <c r="BC27" s="387"/>
      <c r="BD27" s="387"/>
      <c r="BE27" s="387"/>
      <c r="BF27" s="387"/>
      <c r="BG27" s="387"/>
      <c r="BH27" s="387"/>
      <c r="BI27" s="387"/>
      <c r="BJ27" s="387"/>
      <c r="BK27" s="387"/>
      <c r="BL27" s="387"/>
      <c r="BM27" s="388"/>
      <c r="BN27" s="389">
        <f>SUM(BN26:CB26)</f>
        <v>86400</v>
      </c>
      <c r="BO27" s="390"/>
      <c r="BP27" s="390"/>
      <c r="BQ27" s="390"/>
      <c r="BR27" s="390"/>
      <c r="BS27" s="390"/>
      <c r="BT27" s="390"/>
      <c r="BU27" s="390"/>
      <c r="BV27" s="390"/>
      <c r="BW27" s="390"/>
      <c r="BX27" s="390"/>
      <c r="BY27" s="390"/>
      <c r="BZ27" s="390"/>
      <c r="CA27" s="390"/>
      <c r="CB27" s="391"/>
    </row>
    <row r="28" spans="1:89" ht="15.75" x14ac:dyDescent="0.25">
      <c r="A28" s="119"/>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8"/>
      <c r="AT28" s="118"/>
      <c r="AU28" s="118"/>
      <c r="AV28" s="118"/>
      <c r="AW28" s="118"/>
      <c r="AX28" s="118"/>
      <c r="AY28" s="118"/>
      <c r="AZ28" s="118"/>
      <c r="BA28" s="118"/>
      <c r="BB28" s="118"/>
      <c r="BC28" s="86"/>
      <c r="BD28" s="86"/>
      <c r="BE28" s="86"/>
      <c r="BF28" s="86"/>
      <c r="BG28" s="86"/>
      <c r="BH28" s="86"/>
      <c r="BI28" s="86"/>
      <c r="BJ28" s="86"/>
      <c r="BK28" s="86"/>
      <c r="BL28" s="86"/>
      <c r="BM28" s="86"/>
      <c r="BN28" s="86"/>
      <c r="BO28" s="86"/>
      <c r="BP28" s="86"/>
      <c r="BQ28" s="119"/>
      <c r="BR28" s="119"/>
      <c r="BS28" s="119"/>
      <c r="BT28" s="119"/>
      <c r="BU28" s="119"/>
      <c r="BV28" s="119"/>
      <c r="BW28" s="119"/>
      <c r="BX28" s="119"/>
      <c r="BY28" s="119"/>
      <c r="BZ28" s="119"/>
      <c r="CA28" s="119"/>
      <c r="CB28" s="119"/>
    </row>
    <row r="29" spans="1:89" x14ac:dyDescent="0.2">
      <c r="CK29" s="80"/>
    </row>
    <row r="30" spans="1:89" ht="15.75" x14ac:dyDescent="0.25">
      <c r="A30" s="72" t="s">
        <v>419</v>
      </c>
      <c r="B30" s="117"/>
      <c r="C30" s="117"/>
      <c r="D30" s="117"/>
      <c r="E30" s="117"/>
      <c r="F30" s="117"/>
      <c r="G30" s="117"/>
      <c r="H30" s="117"/>
      <c r="I30" s="117"/>
      <c r="J30" s="117"/>
      <c r="X30" s="87"/>
      <c r="Y30" s="376"/>
      <c r="Z30" s="376"/>
      <c r="AA30" s="376"/>
      <c r="AB30" s="376"/>
      <c r="AC30" s="376"/>
      <c r="AD30" s="376"/>
      <c r="AE30" s="376"/>
      <c r="AF30" s="376"/>
      <c r="AG30" s="376"/>
      <c r="AH30" s="376"/>
      <c r="AI30" s="376"/>
      <c r="AJ30" s="376"/>
      <c r="AK30" s="87"/>
      <c r="AL30" s="369" t="s">
        <v>554</v>
      </c>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87"/>
      <c r="BO30" s="87"/>
      <c r="BP30" s="87"/>
      <c r="BQ30" s="87"/>
      <c r="BR30" s="87"/>
      <c r="BS30" s="87"/>
      <c r="CK30" s="80"/>
    </row>
    <row r="31" spans="1:89" x14ac:dyDescent="0.2">
      <c r="A31" s="88"/>
      <c r="B31" s="88"/>
      <c r="C31" s="88"/>
      <c r="D31" s="88"/>
      <c r="E31" s="88"/>
      <c r="F31" s="88"/>
      <c r="G31" s="88"/>
      <c r="H31" s="88"/>
      <c r="I31" s="88"/>
      <c r="J31" s="88"/>
      <c r="X31" s="88"/>
      <c r="Y31" s="375" t="s">
        <v>10</v>
      </c>
      <c r="Z31" s="375"/>
      <c r="AA31" s="375"/>
      <c r="AB31" s="375"/>
      <c r="AC31" s="375"/>
      <c r="AD31" s="375"/>
      <c r="AE31" s="375"/>
      <c r="AF31" s="375"/>
      <c r="AG31" s="375"/>
      <c r="AH31" s="375"/>
      <c r="AI31" s="375"/>
      <c r="AJ31" s="375"/>
      <c r="AK31" s="88"/>
      <c r="AL31" s="375" t="s">
        <v>11</v>
      </c>
      <c r="AM31" s="375"/>
      <c r="AN31" s="375"/>
      <c r="AO31" s="375"/>
      <c r="AP31" s="375"/>
      <c r="AQ31" s="375"/>
      <c r="AR31" s="375"/>
      <c r="AS31" s="375"/>
      <c r="AT31" s="375"/>
      <c r="AU31" s="375"/>
      <c r="AV31" s="375"/>
      <c r="AW31" s="375"/>
      <c r="AX31" s="375"/>
      <c r="AY31" s="375"/>
      <c r="AZ31" s="375"/>
      <c r="BA31" s="375"/>
      <c r="BB31" s="375"/>
      <c r="BC31" s="375"/>
      <c r="BD31" s="375"/>
      <c r="BE31" s="375"/>
      <c r="BF31" s="375"/>
      <c r="BG31" s="375"/>
      <c r="BH31" s="375"/>
      <c r="BI31" s="375"/>
      <c r="BJ31" s="375"/>
      <c r="BK31" s="375"/>
      <c r="BL31" s="375"/>
      <c r="BM31" s="375"/>
      <c r="BN31" s="87"/>
      <c r="BO31" s="87"/>
      <c r="BP31" s="87"/>
      <c r="BQ31" s="87"/>
      <c r="BR31" s="87"/>
      <c r="BS31" s="87"/>
      <c r="CK31" s="89"/>
    </row>
    <row r="32" spans="1:89" x14ac:dyDescent="0.2">
      <c r="A32" s="1"/>
      <c r="B32" s="87"/>
      <c r="C32" s="87"/>
      <c r="D32" s="87"/>
      <c r="E32" s="87"/>
      <c r="F32" s="87"/>
      <c r="G32" s="87"/>
      <c r="H32" s="87"/>
      <c r="I32" s="87"/>
      <c r="J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8"/>
      <c r="BO32" s="88"/>
      <c r="BP32" s="88"/>
      <c r="BQ32" s="88"/>
      <c r="BR32" s="88"/>
      <c r="BS32" s="88"/>
    </row>
    <row r="33" spans="1:80" ht="15.75" x14ac:dyDescent="0.25">
      <c r="A33" s="72" t="s">
        <v>420</v>
      </c>
      <c r="B33" s="117"/>
      <c r="C33" s="117"/>
      <c r="D33" s="117"/>
      <c r="E33" s="117"/>
      <c r="F33" s="117"/>
      <c r="G33" s="117"/>
      <c r="H33" s="117"/>
      <c r="I33" s="117"/>
      <c r="J33" s="117"/>
      <c r="X33" s="87"/>
      <c r="Y33" s="376"/>
      <c r="Z33" s="376"/>
      <c r="AA33" s="376"/>
      <c r="AB33" s="376"/>
      <c r="AC33" s="376"/>
      <c r="AD33" s="376"/>
      <c r="AE33" s="376"/>
      <c r="AF33" s="376"/>
      <c r="AG33" s="376"/>
      <c r="AH33" s="376"/>
      <c r="AI33" s="376"/>
      <c r="AJ33" s="376"/>
      <c r="AK33" s="87"/>
      <c r="AL33" s="369" t="s">
        <v>568</v>
      </c>
      <c r="AM33" s="369"/>
      <c r="AN33" s="369"/>
      <c r="AO33" s="369"/>
      <c r="AP33" s="369"/>
      <c r="AQ33" s="369"/>
      <c r="AR33" s="369"/>
      <c r="AS33" s="369"/>
      <c r="AT33" s="369"/>
      <c r="AU33" s="369"/>
      <c r="AV33" s="369"/>
      <c r="AW33" s="369"/>
      <c r="AX33" s="369"/>
      <c r="AY33" s="369"/>
      <c r="AZ33" s="369"/>
      <c r="BA33" s="369"/>
      <c r="BB33" s="369"/>
      <c r="BC33" s="369"/>
      <c r="BD33" s="369"/>
      <c r="BE33" s="369"/>
      <c r="BF33" s="369"/>
      <c r="BG33" s="369"/>
      <c r="BH33" s="369"/>
      <c r="BI33" s="369"/>
      <c r="BJ33" s="369"/>
      <c r="BK33" s="369"/>
      <c r="BL33" s="369"/>
      <c r="BM33" s="369"/>
      <c r="BN33" s="87"/>
      <c r="BO33" s="87"/>
      <c r="BP33" s="87"/>
      <c r="BQ33" s="87"/>
      <c r="BR33" s="87"/>
      <c r="BS33" s="87"/>
    </row>
    <row r="34" spans="1:80" x14ac:dyDescent="0.2">
      <c r="A34" s="87"/>
      <c r="B34" s="87"/>
      <c r="C34" s="87"/>
      <c r="D34" s="87"/>
      <c r="E34" s="87"/>
      <c r="F34" s="87"/>
      <c r="G34" s="87"/>
      <c r="H34" s="87"/>
      <c r="I34" s="87"/>
      <c r="J34" s="87"/>
      <c r="X34" s="87"/>
      <c r="Y34" s="148" t="s">
        <v>10</v>
      </c>
      <c r="Z34" s="148"/>
      <c r="AA34" s="148"/>
      <c r="AB34" s="148"/>
      <c r="AC34" s="148"/>
      <c r="AD34" s="148"/>
      <c r="AE34" s="148"/>
      <c r="AF34" s="148"/>
      <c r="AG34" s="148"/>
      <c r="AH34" s="148"/>
      <c r="AI34" s="148"/>
      <c r="AJ34" s="148"/>
      <c r="AK34" s="88"/>
      <c r="AL34" s="148" t="s">
        <v>11</v>
      </c>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87"/>
      <c r="BO34" s="87"/>
      <c r="BP34" s="87"/>
      <c r="BQ34" s="87"/>
      <c r="BR34" s="87"/>
      <c r="BS34" s="87"/>
    </row>
    <row r="35" spans="1:80" ht="15.6" customHeight="1" x14ac:dyDescent="0.25">
      <c r="A35" s="72" t="s">
        <v>507</v>
      </c>
      <c r="B35" s="90"/>
      <c r="C35" s="117"/>
      <c r="D35" s="117"/>
      <c r="E35" s="117"/>
      <c r="F35" s="117"/>
      <c r="G35" s="117"/>
      <c r="H35" s="117"/>
      <c r="I35" s="117"/>
      <c r="J35" s="117"/>
      <c r="O35" s="155" t="s">
        <v>567</v>
      </c>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Q35" s="120"/>
      <c r="AR35" s="120"/>
      <c r="AS35" s="120"/>
      <c r="AT35" s="120"/>
      <c r="AU35" s="120"/>
      <c r="AV35" s="120"/>
      <c r="AW35" s="120"/>
      <c r="AX35" s="120"/>
      <c r="AY35" s="120"/>
      <c r="AZ35" s="87"/>
      <c r="BA35" s="369" t="s">
        <v>568</v>
      </c>
      <c r="BB35" s="369"/>
      <c r="BC35" s="369"/>
      <c r="BD35" s="369"/>
      <c r="BE35" s="369"/>
      <c r="BF35" s="369"/>
      <c r="BG35" s="369"/>
      <c r="BH35" s="369"/>
      <c r="BI35" s="369"/>
      <c r="BJ35" s="369"/>
      <c r="BK35" s="369"/>
      <c r="BL35" s="369"/>
      <c r="BM35" s="369"/>
      <c r="BN35" s="369"/>
      <c r="BO35" s="369"/>
      <c r="BP35" s="369"/>
      <c r="BQ35" s="369"/>
      <c r="BR35" s="369"/>
      <c r="BS35" s="369"/>
      <c r="BT35" s="369"/>
      <c r="BU35" s="369"/>
      <c r="BV35" s="369"/>
      <c r="BZ35" s="5"/>
      <c r="CA35" s="92"/>
      <c r="CB35" s="5"/>
    </row>
    <row r="36" spans="1:80" ht="15.75" x14ac:dyDescent="0.25">
      <c r="A36" s="72" t="s">
        <v>508</v>
      </c>
      <c r="B36" s="90"/>
      <c r="C36" s="117"/>
      <c r="D36" s="117"/>
      <c r="E36" s="117"/>
      <c r="F36" s="117"/>
      <c r="G36" s="117"/>
      <c r="H36" s="117"/>
      <c r="I36" s="117"/>
      <c r="J36" s="117"/>
      <c r="O36" s="148" t="s">
        <v>12</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Q36" s="148" t="s">
        <v>10</v>
      </c>
      <c r="AR36" s="148"/>
      <c r="AS36" s="148"/>
      <c r="AT36" s="148"/>
      <c r="AU36" s="148"/>
      <c r="AV36" s="148"/>
      <c r="AW36" s="148"/>
      <c r="AX36" s="148"/>
      <c r="AY36" s="148"/>
      <c r="AZ36" s="88"/>
      <c r="BA36" s="148" t="s">
        <v>11</v>
      </c>
      <c r="BB36" s="148"/>
      <c r="BC36" s="148"/>
      <c r="BD36" s="148"/>
      <c r="BE36" s="148"/>
      <c r="BF36" s="148"/>
      <c r="BG36" s="148"/>
      <c r="BH36" s="148"/>
      <c r="BI36" s="148"/>
      <c r="BJ36" s="148"/>
      <c r="BK36" s="148"/>
      <c r="BL36" s="148"/>
      <c r="BM36" s="148"/>
      <c r="BN36" s="148"/>
      <c r="BO36" s="148"/>
      <c r="BP36" s="148"/>
      <c r="BQ36" s="148"/>
      <c r="BR36" s="148"/>
      <c r="BS36" s="148"/>
      <c r="BT36" s="148"/>
      <c r="BU36" s="148"/>
      <c r="BV36" s="148"/>
      <c r="BZ36" s="5"/>
      <c r="CA36" s="93"/>
      <c r="CB36" s="5"/>
    </row>
    <row r="37" spans="1:80" s="72" customFormat="1" ht="15.75" x14ac:dyDescent="0.25">
      <c r="A37" s="370" t="s">
        <v>9</v>
      </c>
      <c r="B37" s="370"/>
      <c r="C37" s="371" t="s">
        <v>555</v>
      </c>
      <c r="D37" s="371"/>
      <c r="E37" s="371"/>
      <c r="F37" s="372" t="s">
        <v>5</v>
      </c>
      <c r="G37" s="372"/>
      <c r="H37" s="373" t="s">
        <v>556</v>
      </c>
      <c r="I37" s="373"/>
      <c r="J37" s="373"/>
      <c r="K37" s="373"/>
      <c r="L37" s="373"/>
      <c r="M37" s="373"/>
      <c r="N37" s="373"/>
      <c r="O37" s="373"/>
      <c r="P37" s="373"/>
      <c r="Q37" s="373"/>
      <c r="R37" s="373"/>
      <c r="S37" s="373"/>
      <c r="T37" s="373"/>
      <c r="U37" s="373"/>
      <c r="V37" s="373"/>
      <c r="W37" s="373"/>
      <c r="X37" s="373"/>
      <c r="Y37" s="374">
        <v>20</v>
      </c>
      <c r="Z37" s="374"/>
      <c r="AA37" s="374"/>
      <c r="AB37" s="367" t="s">
        <v>557</v>
      </c>
      <c r="AC37" s="367"/>
      <c r="AD37" s="367"/>
      <c r="AE37" s="90"/>
      <c r="AF37" s="72" t="s">
        <v>509</v>
      </c>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row>
  </sheetData>
  <mergeCells count="84">
    <mergeCell ref="AB37:AD37"/>
    <mergeCell ref="O35:AN35"/>
    <mergeCell ref="BA35:BV35"/>
    <mergeCell ref="O36:AN36"/>
    <mergeCell ref="AQ36:AY36"/>
    <mergeCell ref="BA36:BV36"/>
    <mergeCell ref="A37:B37"/>
    <mergeCell ref="C37:E37"/>
    <mergeCell ref="F37:G37"/>
    <mergeCell ref="H37:X37"/>
    <mergeCell ref="Y37:AA37"/>
    <mergeCell ref="Y31:AJ31"/>
    <mergeCell ref="AL31:BM31"/>
    <mergeCell ref="Y33:AJ33"/>
    <mergeCell ref="AL33:BM33"/>
    <mergeCell ref="Y34:AJ34"/>
    <mergeCell ref="AL34:BM34"/>
    <mergeCell ref="Y30:AJ30"/>
    <mergeCell ref="AL30:BM30"/>
    <mergeCell ref="A27:D27"/>
    <mergeCell ref="E27:AM27"/>
    <mergeCell ref="AN27:BA27"/>
    <mergeCell ref="BB27:BM27"/>
    <mergeCell ref="BN27:CB27"/>
    <mergeCell ref="A25:D25"/>
    <mergeCell ref="E25:AM25"/>
    <mergeCell ref="AN25:BA25"/>
    <mergeCell ref="BB25:BM25"/>
    <mergeCell ref="BN25:CB25"/>
    <mergeCell ref="A26:D26"/>
    <mergeCell ref="E26:AM26"/>
    <mergeCell ref="AN26:BA26"/>
    <mergeCell ref="BB26:BM26"/>
    <mergeCell ref="BN26:CB26"/>
    <mergeCell ref="A23:D23"/>
    <mergeCell ref="E23:AM23"/>
    <mergeCell ref="AN23:BA23"/>
    <mergeCell ref="BB23:BM23"/>
    <mergeCell ref="BN23:CB23"/>
    <mergeCell ref="A24:D24"/>
    <mergeCell ref="E24:AM24"/>
    <mergeCell ref="AN24:BA24"/>
    <mergeCell ref="BB24:BM24"/>
    <mergeCell ref="BN24:CB24"/>
    <mergeCell ref="A18:CB18"/>
    <mergeCell ref="T20:AJ20"/>
    <mergeCell ref="AS20:BB20"/>
    <mergeCell ref="BC20:BP20"/>
    <mergeCell ref="A22:D22"/>
    <mergeCell ref="E22:AM22"/>
    <mergeCell ref="AN22:BA22"/>
    <mergeCell ref="BB22:BM22"/>
    <mergeCell ref="BN22:CB22"/>
    <mergeCell ref="A16:D16"/>
    <mergeCell ref="E16:BA16"/>
    <mergeCell ref="BB16:BM16"/>
    <mergeCell ref="BN16:CB16"/>
    <mergeCell ref="A14:D14"/>
    <mergeCell ref="E14:BA14"/>
    <mergeCell ref="BB14:BM14"/>
    <mergeCell ref="BN14:CB14"/>
    <mergeCell ref="A15:D15"/>
    <mergeCell ref="E15:BA15"/>
    <mergeCell ref="BB15:BM15"/>
    <mergeCell ref="BN15:CB15"/>
    <mergeCell ref="A12:D12"/>
    <mergeCell ref="E12:BA12"/>
    <mergeCell ref="BB12:BM12"/>
    <mergeCell ref="BN12:CB12"/>
    <mergeCell ref="A13:D13"/>
    <mergeCell ref="BB13:BM13"/>
    <mergeCell ref="BN13:CB13"/>
    <mergeCell ref="A10:CB10"/>
    <mergeCell ref="A11:D11"/>
    <mergeCell ref="E11:BA11"/>
    <mergeCell ref="BB11:BM11"/>
    <mergeCell ref="BN11:CB11"/>
    <mergeCell ref="A9:AG9"/>
    <mergeCell ref="AH9:CB9"/>
    <mergeCell ref="AV2:CB2"/>
    <mergeCell ref="A4:CB4"/>
    <mergeCell ref="A6:CB6"/>
    <mergeCell ref="A7:CB7"/>
    <mergeCell ref="A8:CB8"/>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118"/>
  <sheetViews>
    <sheetView view="pageBreakPreview" topLeftCell="A37" zoomScaleSheetLayoutView="100" workbookViewId="0">
      <selection activeCell="BC108" sqref="BC108:BM108"/>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4" width="1.140625" style="4"/>
    <col min="95" max="95" width="3.5703125" style="4" bestFit="1" customWidth="1"/>
    <col min="96" max="96" width="12.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48"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671</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c r="CQ17" s="4">
        <v>244</v>
      </c>
      <c r="CR17" s="80">
        <f>BJ36+BN56+BN99+BN108</f>
        <v>2500000</v>
      </c>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66.75" customHeight="1" x14ac:dyDescent="0.2">
      <c r="A19" s="413">
        <v>1</v>
      </c>
      <c r="B19" s="414"/>
      <c r="C19" s="414"/>
      <c r="D19" s="415"/>
      <c r="E19" s="589" t="s">
        <v>672</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586">
        <v>936205</v>
      </c>
      <c r="BC19" s="587"/>
      <c r="BD19" s="587"/>
      <c r="BE19" s="587"/>
      <c r="BF19" s="587"/>
      <c r="BG19" s="587"/>
      <c r="BH19" s="587"/>
      <c r="BI19" s="587"/>
      <c r="BJ19" s="587"/>
      <c r="BK19" s="587"/>
      <c r="BL19" s="587"/>
      <c r="BM19" s="588"/>
      <c r="BN19" s="559">
        <v>2500000</v>
      </c>
      <c r="BO19" s="560"/>
      <c r="BP19" s="560"/>
      <c r="BQ19" s="560"/>
      <c r="BR19" s="560"/>
      <c r="BS19" s="560"/>
      <c r="BT19" s="560"/>
      <c r="BU19" s="560"/>
      <c r="BV19" s="560"/>
      <c r="BW19" s="560"/>
      <c r="BX19" s="560"/>
      <c r="BY19" s="560"/>
      <c r="BZ19" s="560"/>
      <c r="CA19" s="560"/>
      <c r="CB19" s="561"/>
    </row>
    <row r="20" spans="1:96" ht="12" customHeight="1" x14ac:dyDescent="0.2">
      <c r="A20" s="413"/>
      <c r="B20" s="414"/>
      <c r="C20" s="414"/>
      <c r="D20" s="415"/>
      <c r="E20" s="550"/>
      <c r="F20" s="551"/>
      <c r="G20" s="551"/>
      <c r="H20" s="551"/>
      <c r="I20" s="551"/>
      <c r="J20" s="551"/>
      <c r="K20" s="551"/>
      <c r="L20" s="551"/>
      <c r="M20" s="551"/>
      <c r="N20" s="551"/>
      <c r="O20" s="551"/>
      <c r="P20" s="551"/>
      <c r="Q20" s="551"/>
      <c r="R20" s="551"/>
      <c r="S20" s="551"/>
      <c r="T20" s="551"/>
      <c r="U20" s="551"/>
      <c r="V20" s="551"/>
      <c r="W20" s="551"/>
      <c r="X20" s="551"/>
      <c r="Y20" s="551"/>
      <c r="Z20" s="551"/>
      <c r="AA20" s="551"/>
      <c r="AB20" s="551"/>
      <c r="AC20" s="551"/>
      <c r="AD20" s="551"/>
      <c r="AE20" s="551"/>
      <c r="AF20" s="551"/>
      <c r="AG20" s="551"/>
      <c r="AH20" s="551"/>
      <c r="AI20" s="551"/>
      <c r="AJ20" s="551"/>
      <c r="AK20" s="551"/>
      <c r="AL20" s="551"/>
      <c r="AM20" s="551"/>
      <c r="AN20" s="551"/>
      <c r="AO20" s="551"/>
      <c r="AP20" s="551"/>
      <c r="AQ20" s="551"/>
      <c r="AR20" s="551"/>
      <c r="AS20" s="551"/>
      <c r="AT20" s="551"/>
      <c r="AU20" s="551"/>
      <c r="AV20" s="551"/>
      <c r="AW20" s="551"/>
      <c r="AX20" s="551"/>
      <c r="AY20" s="551"/>
      <c r="AZ20" s="551"/>
      <c r="BA20" s="552"/>
      <c r="BB20" s="237"/>
      <c r="BC20" s="238"/>
      <c r="BD20" s="238"/>
      <c r="BE20" s="238"/>
      <c r="BF20" s="238"/>
      <c r="BG20" s="238"/>
      <c r="BH20" s="238"/>
      <c r="BI20" s="238"/>
      <c r="BJ20" s="238"/>
      <c r="BK20" s="238"/>
      <c r="BL20" s="238"/>
      <c r="BM20" s="278"/>
      <c r="BN20" s="237"/>
      <c r="BO20" s="238"/>
      <c r="BP20" s="238"/>
      <c r="BQ20" s="238"/>
      <c r="BR20" s="238"/>
      <c r="BS20" s="238"/>
      <c r="BT20" s="238"/>
      <c r="BU20" s="238"/>
      <c r="BV20" s="238"/>
      <c r="BW20" s="238"/>
      <c r="BX20" s="238"/>
      <c r="BY20" s="238"/>
      <c r="BZ20" s="238"/>
      <c r="CA20" s="238"/>
      <c r="CB20" s="278"/>
    </row>
    <row r="21" spans="1:96" ht="12" customHeight="1" x14ac:dyDescent="0.2">
      <c r="A21" s="413"/>
      <c r="B21" s="414"/>
      <c r="C21" s="414"/>
      <c r="D21" s="415"/>
      <c r="E21" s="550"/>
      <c r="F21" s="551"/>
      <c r="G21" s="551"/>
      <c r="H21" s="551"/>
      <c r="I21" s="551"/>
      <c r="J21" s="551"/>
      <c r="K21" s="551"/>
      <c r="L21" s="551"/>
      <c r="M21" s="551"/>
      <c r="N21" s="551"/>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1"/>
      <c r="AN21" s="551"/>
      <c r="AO21" s="551"/>
      <c r="AP21" s="551"/>
      <c r="AQ21" s="551"/>
      <c r="AR21" s="551"/>
      <c r="AS21" s="551"/>
      <c r="AT21" s="551"/>
      <c r="AU21" s="551"/>
      <c r="AV21" s="551"/>
      <c r="AW21" s="551"/>
      <c r="AX21" s="551"/>
      <c r="AY21" s="551"/>
      <c r="AZ21" s="551"/>
      <c r="BA21" s="552"/>
      <c r="BB21" s="237"/>
      <c r="BC21" s="238"/>
      <c r="BD21" s="238"/>
      <c r="BE21" s="238"/>
      <c r="BF21" s="238"/>
      <c r="BG21" s="238"/>
      <c r="BH21" s="238"/>
      <c r="BI21" s="238"/>
      <c r="BJ21" s="238"/>
      <c r="BK21" s="238"/>
      <c r="BL21" s="238"/>
      <c r="BM21" s="278"/>
      <c r="BN21" s="237"/>
      <c r="BO21" s="238"/>
      <c r="BP21" s="238"/>
      <c r="BQ21" s="238"/>
      <c r="BR21" s="238"/>
      <c r="BS21" s="238"/>
      <c r="BT21" s="238"/>
      <c r="BU21" s="238"/>
      <c r="BV21" s="238"/>
      <c r="BW21" s="238"/>
      <c r="BX21" s="238"/>
      <c r="BY21" s="238"/>
      <c r="BZ21" s="238"/>
      <c r="CA21" s="238"/>
      <c r="CB21" s="278"/>
    </row>
    <row r="22" spans="1:96" ht="12" customHeight="1" x14ac:dyDescent="0.2">
      <c r="A22" s="377"/>
      <c r="B22" s="378"/>
      <c r="C22" s="378"/>
      <c r="D22" s="379"/>
      <c r="E22" s="380" t="s">
        <v>421</v>
      </c>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81"/>
      <c r="AO22" s="381"/>
      <c r="AP22" s="381"/>
      <c r="AQ22" s="381"/>
      <c r="AR22" s="381"/>
      <c r="AS22" s="381"/>
      <c r="AT22" s="381"/>
      <c r="AU22" s="381"/>
      <c r="AV22" s="381"/>
      <c r="AW22" s="381"/>
      <c r="AX22" s="381"/>
      <c r="AY22" s="381"/>
      <c r="AZ22" s="381"/>
      <c r="BA22" s="382"/>
      <c r="BB22" s="386" t="s">
        <v>52</v>
      </c>
      <c r="BC22" s="387"/>
      <c r="BD22" s="387"/>
      <c r="BE22" s="387"/>
      <c r="BF22" s="387"/>
      <c r="BG22" s="387"/>
      <c r="BH22" s="387"/>
      <c r="BI22" s="387"/>
      <c r="BJ22" s="387"/>
      <c r="BK22" s="387"/>
      <c r="BL22" s="387"/>
      <c r="BM22" s="388"/>
      <c r="BN22" s="545">
        <f>SUM(BN19:CB21)</f>
        <v>2500000</v>
      </c>
      <c r="BO22" s="546"/>
      <c r="BP22" s="546"/>
      <c r="BQ22" s="546"/>
      <c r="BR22" s="546"/>
      <c r="BS22" s="546"/>
      <c r="BT22" s="546"/>
      <c r="BU22" s="546"/>
      <c r="BV22" s="546"/>
      <c r="BW22" s="546"/>
      <c r="BX22" s="546"/>
      <c r="BY22" s="546"/>
      <c r="BZ22" s="546"/>
      <c r="CA22" s="546"/>
      <c r="CB22" s="547"/>
    </row>
    <row r="23" spans="1:96" ht="12" customHeight="1" x14ac:dyDescent="0.2"/>
    <row r="24" spans="1:96" ht="15.75" x14ac:dyDescent="0.25">
      <c r="A24" s="428" t="s">
        <v>539</v>
      </c>
      <c r="B24" s="428"/>
      <c r="C24" s="428"/>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row>
    <row r="25" spans="1:96" x14ac:dyDescent="0.2">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row>
    <row r="26" spans="1:96" ht="15.75" x14ac:dyDescent="0.25">
      <c r="A26" s="7" t="s">
        <v>406</v>
      </c>
      <c r="B26" s="119"/>
      <c r="C26" s="119"/>
      <c r="D26" s="119"/>
      <c r="E26" s="119"/>
      <c r="F26" s="119"/>
      <c r="G26" s="119"/>
      <c r="H26" s="119"/>
      <c r="I26" s="119"/>
      <c r="J26" s="119"/>
      <c r="K26" s="119"/>
      <c r="L26" s="119"/>
      <c r="M26" s="119"/>
      <c r="N26" s="119"/>
      <c r="O26" s="119"/>
      <c r="P26" s="119"/>
      <c r="Q26" s="119"/>
      <c r="R26" s="119"/>
      <c r="S26" s="434" t="s">
        <v>129</v>
      </c>
      <c r="T26" s="434"/>
      <c r="U26" s="434"/>
      <c r="V26" s="434"/>
      <c r="W26" s="434"/>
      <c r="X26" s="434"/>
      <c r="Y26" s="434"/>
      <c r="Z26" s="434"/>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row>
    <row r="27" spans="1:96" x14ac:dyDescent="0.2">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row>
    <row r="28" spans="1:96" ht="15.75" x14ac:dyDescent="0.25">
      <c r="A28" s="428" t="s">
        <v>541</v>
      </c>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8"/>
      <c r="BF28" s="428"/>
      <c r="BG28" s="428"/>
      <c r="BH28" s="428"/>
      <c r="BI28" s="428"/>
      <c r="BJ28" s="428"/>
      <c r="BK28" s="428"/>
      <c r="BL28" s="428"/>
      <c r="BM28" s="428"/>
      <c r="BN28" s="428"/>
      <c r="BO28" s="428"/>
      <c r="BP28" s="428"/>
      <c r="BQ28" s="428"/>
      <c r="BR28" s="428"/>
      <c r="BS28" s="428"/>
      <c r="BT28" s="428"/>
      <c r="BU28" s="428"/>
      <c r="BV28" s="428"/>
      <c r="BW28" s="428"/>
      <c r="BX28" s="428"/>
      <c r="BY28" s="428"/>
      <c r="BZ28" s="428"/>
      <c r="CA28" s="428"/>
      <c r="CB28" s="428"/>
    </row>
    <row r="29" spans="1:96" ht="15.75" x14ac:dyDescent="0.25">
      <c r="A29" s="119"/>
      <c r="B29" s="119"/>
      <c r="C29" s="119"/>
      <c r="D29" s="119"/>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410" t="s">
        <v>511</v>
      </c>
      <c r="AT29" s="410"/>
      <c r="AU29" s="410"/>
      <c r="AV29" s="410"/>
      <c r="AW29" s="410"/>
      <c r="AX29" s="410"/>
      <c r="AY29" s="410"/>
      <c r="AZ29" s="410"/>
      <c r="BA29" s="410"/>
      <c r="BB29" s="410"/>
      <c r="BC29" s="434" t="s">
        <v>280</v>
      </c>
      <c r="BD29" s="434"/>
      <c r="BE29" s="434"/>
      <c r="BF29" s="434"/>
      <c r="BG29" s="434"/>
      <c r="BH29" s="434"/>
      <c r="BI29" s="434"/>
      <c r="BJ29" s="434"/>
      <c r="BK29" s="434"/>
      <c r="BL29" s="434"/>
      <c r="BM29" s="434"/>
      <c r="BN29" s="434"/>
      <c r="BO29" s="434"/>
      <c r="BP29" s="434"/>
      <c r="BQ29" s="119"/>
      <c r="BR29" s="119"/>
      <c r="BS29" s="119"/>
      <c r="BT29" s="119"/>
      <c r="BU29" s="119"/>
      <c r="BV29" s="119"/>
      <c r="BW29" s="119"/>
      <c r="BX29" s="119"/>
      <c r="BY29" s="119"/>
      <c r="BZ29" s="119"/>
      <c r="CA29" s="119"/>
      <c r="CB29" s="119"/>
    </row>
    <row r="31" spans="1:96" x14ac:dyDescent="0.2">
      <c r="A31" s="157" t="s">
        <v>142</v>
      </c>
      <c r="B31" s="158"/>
      <c r="C31" s="158"/>
      <c r="D31" s="159"/>
      <c r="E31" s="157" t="s">
        <v>422</v>
      </c>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9"/>
      <c r="AN31" s="157" t="s">
        <v>424</v>
      </c>
      <c r="AO31" s="158"/>
      <c r="AP31" s="158"/>
      <c r="AQ31" s="158"/>
      <c r="AR31" s="158"/>
      <c r="AS31" s="158"/>
      <c r="AT31" s="158"/>
      <c r="AU31" s="158"/>
      <c r="AV31" s="159"/>
      <c r="AW31" s="157" t="s">
        <v>482</v>
      </c>
      <c r="AX31" s="158"/>
      <c r="AY31" s="158"/>
      <c r="AZ31" s="158"/>
      <c r="BA31" s="158"/>
      <c r="BB31" s="158"/>
      <c r="BC31" s="158"/>
      <c r="BD31" s="158"/>
      <c r="BE31" s="158"/>
      <c r="BF31" s="158"/>
      <c r="BG31" s="158"/>
      <c r="BH31" s="158"/>
      <c r="BI31" s="159"/>
      <c r="BJ31" s="157" t="s">
        <v>425</v>
      </c>
      <c r="BK31" s="158"/>
      <c r="BL31" s="158"/>
      <c r="BM31" s="158"/>
      <c r="BN31" s="158"/>
      <c r="BO31" s="158"/>
      <c r="BP31" s="158"/>
      <c r="BQ31" s="158"/>
      <c r="BR31" s="158"/>
      <c r="BS31" s="158"/>
      <c r="BT31" s="158"/>
      <c r="BU31" s="158"/>
      <c r="BV31" s="158"/>
      <c r="BW31" s="158"/>
      <c r="BX31" s="158"/>
      <c r="BY31" s="158"/>
      <c r="BZ31" s="158"/>
      <c r="CA31" s="158"/>
      <c r="CB31" s="159"/>
    </row>
    <row r="32" spans="1:96" x14ac:dyDescent="0.2">
      <c r="A32" s="407" t="s">
        <v>143</v>
      </c>
      <c r="B32" s="408"/>
      <c r="C32" s="408"/>
      <c r="D32" s="409"/>
      <c r="E32" s="407"/>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9"/>
      <c r="AN32" s="407" t="s">
        <v>483</v>
      </c>
      <c r="AO32" s="408"/>
      <c r="AP32" s="408"/>
      <c r="AQ32" s="408"/>
      <c r="AR32" s="408"/>
      <c r="AS32" s="408"/>
      <c r="AT32" s="408"/>
      <c r="AU32" s="408"/>
      <c r="AV32" s="409"/>
      <c r="AW32" s="407" t="s">
        <v>484</v>
      </c>
      <c r="AX32" s="408"/>
      <c r="AY32" s="408"/>
      <c r="AZ32" s="408"/>
      <c r="BA32" s="408"/>
      <c r="BB32" s="408"/>
      <c r="BC32" s="408"/>
      <c r="BD32" s="408"/>
      <c r="BE32" s="408"/>
      <c r="BF32" s="408"/>
      <c r="BG32" s="408"/>
      <c r="BH32" s="408"/>
      <c r="BI32" s="409"/>
      <c r="BJ32" s="407" t="s">
        <v>439</v>
      </c>
      <c r="BK32" s="408"/>
      <c r="BL32" s="408"/>
      <c r="BM32" s="408"/>
      <c r="BN32" s="408"/>
      <c r="BO32" s="408"/>
      <c r="BP32" s="408"/>
      <c r="BQ32" s="408"/>
      <c r="BR32" s="408"/>
      <c r="BS32" s="408"/>
      <c r="BT32" s="408"/>
      <c r="BU32" s="408"/>
      <c r="BV32" s="408"/>
      <c r="BW32" s="408"/>
      <c r="BX32" s="408"/>
      <c r="BY32" s="408"/>
      <c r="BZ32" s="408"/>
      <c r="CA32" s="408"/>
      <c r="CB32" s="409"/>
    </row>
    <row r="33" spans="1:80" x14ac:dyDescent="0.2">
      <c r="A33" s="407"/>
      <c r="B33" s="408"/>
      <c r="C33" s="408"/>
      <c r="D33" s="409"/>
      <c r="E33" s="407"/>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9"/>
      <c r="AN33" s="407" t="s">
        <v>485</v>
      </c>
      <c r="AO33" s="408"/>
      <c r="AP33" s="408"/>
      <c r="AQ33" s="408"/>
      <c r="AR33" s="408"/>
      <c r="AS33" s="408"/>
      <c r="AT33" s="408"/>
      <c r="AU33" s="408"/>
      <c r="AV33" s="409"/>
      <c r="AW33" s="407" t="s">
        <v>432</v>
      </c>
      <c r="AX33" s="408"/>
      <c r="AY33" s="408"/>
      <c r="AZ33" s="408"/>
      <c r="BA33" s="408"/>
      <c r="BB33" s="408"/>
      <c r="BC33" s="408"/>
      <c r="BD33" s="408"/>
      <c r="BE33" s="408"/>
      <c r="BF33" s="408"/>
      <c r="BG33" s="408"/>
      <c r="BH33" s="408"/>
      <c r="BI33" s="409"/>
      <c r="BJ33" s="407"/>
      <c r="BK33" s="408"/>
      <c r="BL33" s="408"/>
      <c r="BM33" s="408"/>
      <c r="BN33" s="408"/>
      <c r="BO33" s="408"/>
      <c r="BP33" s="408"/>
      <c r="BQ33" s="408"/>
      <c r="BR33" s="408"/>
      <c r="BS33" s="408"/>
      <c r="BT33" s="408"/>
      <c r="BU33" s="408"/>
      <c r="BV33" s="408"/>
      <c r="BW33" s="408"/>
      <c r="BX33" s="408"/>
      <c r="BY33" s="408"/>
      <c r="BZ33" s="408"/>
      <c r="CA33" s="408"/>
      <c r="CB33" s="409"/>
    </row>
    <row r="34" spans="1:80" x14ac:dyDescent="0.2">
      <c r="A34" s="400">
        <v>1</v>
      </c>
      <c r="B34" s="401"/>
      <c r="C34" s="401"/>
      <c r="D34" s="402"/>
      <c r="E34" s="400">
        <v>2</v>
      </c>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2"/>
      <c r="AN34" s="400">
        <v>3</v>
      </c>
      <c r="AO34" s="401"/>
      <c r="AP34" s="401"/>
      <c r="AQ34" s="401"/>
      <c r="AR34" s="401"/>
      <c r="AS34" s="401"/>
      <c r="AT34" s="401"/>
      <c r="AU34" s="401"/>
      <c r="AV34" s="402"/>
      <c r="AW34" s="400">
        <v>4</v>
      </c>
      <c r="AX34" s="401"/>
      <c r="AY34" s="401"/>
      <c r="AZ34" s="401"/>
      <c r="BA34" s="401"/>
      <c r="BB34" s="401"/>
      <c r="BC34" s="401"/>
      <c r="BD34" s="401"/>
      <c r="BE34" s="401"/>
      <c r="BF34" s="401"/>
      <c r="BG34" s="401"/>
      <c r="BH34" s="401"/>
      <c r="BI34" s="402"/>
      <c r="BJ34" s="400">
        <v>5</v>
      </c>
      <c r="BK34" s="401"/>
      <c r="BL34" s="401"/>
      <c r="BM34" s="401"/>
      <c r="BN34" s="401"/>
      <c r="BO34" s="401"/>
      <c r="BP34" s="401"/>
      <c r="BQ34" s="401"/>
      <c r="BR34" s="401"/>
      <c r="BS34" s="401"/>
      <c r="BT34" s="401"/>
      <c r="BU34" s="401"/>
      <c r="BV34" s="401"/>
      <c r="BW34" s="401"/>
      <c r="BX34" s="401"/>
      <c r="BY34" s="401"/>
      <c r="BZ34" s="401"/>
      <c r="CA34" s="401"/>
      <c r="CB34" s="402"/>
    </row>
    <row r="35" spans="1:80" ht="27.75" customHeight="1" x14ac:dyDescent="0.2">
      <c r="A35" s="413">
        <v>1</v>
      </c>
      <c r="B35" s="414"/>
      <c r="C35" s="414"/>
      <c r="D35" s="415"/>
      <c r="E35" s="227" t="s">
        <v>673</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435"/>
      <c r="AN35" s="416">
        <v>154</v>
      </c>
      <c r="AO35" s="417"/>
      <c r="AP35" s="417"/>
      <c r="AQ35" s="417"/>
      <c r="AR35" s="417"/>
      <c r="AS35" s="417"/>
      <c r="AT35" s="417"/>
      <c r="AU35" s="417"/>
      <c r="AV35" s="418"/>
      <c r="AW35" s="392">
        <v>7272.7272700000003</v>
      </c>
      <c r="AX35" s="393"/>
      <c r="AY35" s="393"/>
      <c r="AZ35" s="393"/>
      <c r="BA35" s="393"/>
      <c r="BB35" s="393"/>
      <c r="BC35" s="393"/>
      <c r="BD35" s="393"/>
      <c r="BE35" s="393"/>
      <c r="BF35" s="393"/>
      <c r="BG35" s="393"/>
      <c r="BH35" s="393"/>
      <c r="BI35" s="394"/>
      <c r="BJ35" s="392">
        <f>ROUND(AN35*AW35,2)</f>
        <v>1120000</v>
      </c>
      <c r="BK35" s="393"/>
      <c r="BL35" s="393"/>
      <c r="BM35" s="393"/>
      <c r="BN35" s="393"/>
      <c r="BO35" s="393"/>
      <c r="BP35" s="393"/>
      <c r="BQ35" s="393"/>
      <c r="BR35" s="393"/>
      <c r="BS35" s="393"/>
      <c r="BT35" s="393"/>
      <c r="BU35" s="393"/>
      <c r="BV35" s="393"/>
      <c r="BW35" s="393"/>
      <c r="BX35" s="393"/>
      <c r="BY35" s="393"/>
      <c r="BZ35" s="393"/>
      <c r="CA35" s="393"/>
      <c r="CB35" s="394"/>
    </row>
    <row r="36" spans="1:80" x14ac:dyDescent="0.2">
      <c r="A36" s="377"/>
      <c r="B36" s="378"/>
      <c r="C36" s="378"/>
      <c r="D36" s="379"/>
      <c r="E36" s="380" t="s">
        <v>421</v>
      </c>
      <c r="F36" s="381"/>
      <c r="G36" s="381"/>
      <c r="H36" s="381"/>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2"/>
      <c r="AN36" s="386" t="s">
        <v>52</v>
      </c>
      <c r="AO36" s="387"/>
      <c r="AP36" s="387"/>
      <c r="AQ36" s="387"/>
      <c r="AR36" s="387"/>
      <c r="AS36" s="387"/>
      <c r="AT36" s="387"/>
      <c r="AU36" s="387"/>
      <c r="AV36" s="388"/>
      <c r="AW36" s="386" t="s">
        <v>52</v>
      </c>
      <c r="AX36" s="387"/>
      <c r="AY36" s="387"/>
      <c r="AZ36" s="387"/>
      <c r="BA36" s="387"/>
      <c r="BB36" s="387"/>
      <c r="BC36" s="387"/>
      <c r="BD36" s="387"/>
      <c r="BE36" s="387"/>
      <c r="BF36" s="387"/>
      <c r="BG36" s="387"/>
      <c r="BH36" s="387"/>
      <c r="BI36" s="388"/>
      <c r="BJ36" s="389">
        <f>SUM(BJ35:CB35)</f>
        <v>1120000</v>
      </c>
      <c r="BK36" s="390"/>
      <c r="BL36" s="390"/>
      <c r="BM36" s="390"/>
      <c r="BN36" s="390"/>
      <c r="BO36" s="390"/>
      <c r="BP36" s="390"/>
      <c r="BQ36" s="390"/>
      <c r="BR36" s="390"/>
      <c r="BS36" s="390"/>
      <c r="BT36" s="390"/>
      <c r="BU36" s="390"/>
      <c r="BV36" s="390"/>
      <c r="BW36" s="390"/>
      <c r="BX36" s="390"/>
      <c r="BY36" s="390"/>
      <c r="BZ36" s="390"/>
      <c r="CA36" s="390"/>
      <c r="CB36" s="391"/>
    </row>
    <row r="37" spans="1:80" ht="14.25" customHeight="1" x14ac:dyDescent="0.25">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row>
    <row r="38" spans="1:80" ht="15.75" x14ac:dyDescent="0.25">
      <c r="A38" s="428" t="s">
        <v>545</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row>
    <row r="39" spans="1:80" ht="15.75" x14ac:dyDescent="0.25">
      <c r="A39" s="119"/>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410" t="s">
        <v>511</v>
      </c>
      <c r="AT39" s="410"/>
      <c r="AU39" s="410"/>
      <c r="AV39" s="410"/>
      <c r="AW39" s="410"/>
      <c r="AX39" s="410"/>
      <c r="AY39" s="410"/>
      <c r="AZ39" s="410"/>
      <c r="BA39" s="410"/>
      <c r="BB39" s="410"/>
      <c r="BC39" s="434" t="s">
        <v>281</v>
      </c>
      <c r="BD39" s="434"/>
      <c r="BE39" s="434"/>
      <c r="BF39" s="434"/>
      <c r="BG39" s="434"/>
      <c r="BH39" s="434"/>
      <c r="BI39" s="434"/>
      <c r="BJ39" s="434"/>
      <c r="BK39" s="434"/>
      <c r="BL39" s="434"/>
      <c r="BM39" s="434"/>
      <c r="BN39" s="434"/>
      <c r="BO39" s="434"/>
      <c r="BP39" s="434"/>
      <c r="BQ39" s="119"/>
      <c r="BR39" s="119"/>
      <c r="BS39" s="119"/>
      <c r="BT39" s="119"/>
      <c r="BU39" s="119"/>
      <c r="BV39" s="119"/>
      <c r="BW39" s="119"/>
      <c r="BX39" s="119"/>
      <c r="BY39" s="119"/>
      <c r="BZ39" s="119"/>
      <c r="CA39" s="119"/>
      <c r="CB39" s="119"/>
    </row>
    <row r="40" spans="1:80" x14ac:dyDescent="0.2">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row>
    <row r="41" spans="1:80" x14ac:dyDescent="0.2">
      <c r="A41" s="157" t="s">
        <v>142</v>
      </c>
      <c r="B41" s="158"/>
      <c r="C41" s="158"/>
      <c r="D41" s="159"/>
      <c r="E41" s="157" t="s">
        <v>422</v>
      </c>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9"/>
      <c r="BD41" s="157" t="s">
        <v>424</v>
      </c>
      <c r="BE41" s="158"/>
      <c r="BF41" s="158"/>
      <c r="BG41" s="158"/>
      <c r="BH41" s="158"/>
      <c r="BI41" s="158"/>
      <c r="BJ41" s="158"/>
      <c r="BK41" s="158"/>
      <c r="BL41" s="158"/>
      <c r="BM41" s="159"/>
      <c r="BN41" s="157" t="s">
        <v>477</v>
      </c>
      <c r="BO41" s="158"/>
      <c r="BP41" s="158"/>
      <c r="BQ41" s="158"/>
      <c r="BR41" s="158"/>
      <c r="BS41" s="158"/>
      <c r="BT41" s="158"/>
      <c r="BU41" s="158"/>
      <c r="BV41" s="158"/>
      <c r="BW41" s="158"/>
      <c r="BX41" s="158"/>
      <c r="BY41" s="158"/>
      <c r="BZ41" s="158"/>
      <c r="CA41" s="158"/>
      <c r="CB41" s="159"/>
    </row>
    <row r="42" spans="1:80" x14ac:dyDescent="0.2">
      <c r="A42" s="407" t="s">
        <v>143</v>
      </c>
      <c r="B42" s="408"/>
      <c r="C42" s="408"/>
      <c r="D42" s="409"/>
      <c r="E42" s="407"/>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08"/>
      <c r="AQ42" s="408"/>
      <c r="AR42" s="408"/>
      <c r="AS42" s="408"/>
      <c r="AT42" s="408"/>
      <c r="AU42" s="408"/>
      <c r="AV42" s="408"/>
      <c r="AW42" s="408"/>
      <c r="AX42" s="408"/>
      <c r="AY42" s="408"/>
      <c r="AZ42" s="408"/>
      <c r="BA42" s="408"/>
      <c r="BB42" s="408"/>
      <c r="BC42" s="409"/>
      <c r="BD42" s="407" t="s">
        <v>503</v>
      </c>
      <c r="BE42" s="408"/>
      <c r="BF42" s="408"/>
      <c r="BG42" s="408"/>
      <c r="BH42" s="408"/>
      <c r="BI42" s="408"/>
      <c r="BJ42" s="408"/>
      <c r="BK42" s="408"/>
      <c r="BL42" s="408"/>
      <c r="BM42" s="409"/>
      <c r="BN42" s="407" t="s">
        <v>504</v>
      </c>
      <c r="BO42" s="408"/>
      <c r="BP42" s="408"/>
      <c r="BQ42" s="408"/>
      <c r="BR42" s="408"/>
      <c r="BS42" s="408"/>
      <c r="BT42" s="408"/>
      <c r="BU42" s="408"/>
      <c r="BV42" s="408"/>
      <c r="BW42" s="408"/>
      <c r="BX42" s="408"/>
      <c r="BY42" s="408"/>
      <c r="BZ42" s="408"/>
      <c r="CA42" s="408"/>
      <c r="CB42" s="409"/>
    </row>
    <row r="43" spans="1:80" x14ac:dyDescent="0.2">
      <c r="A43" s="400">
        <v>1</v>
      </c>
      <c r="B43" s="401"/>
      <c r="C43" s="401"/>
      <c r="D43" s="402"/>
      <c r="E43" s="400">
        <v>2</v>
      </c>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2"/>
      <c r="BD43" s="400">
        <v>3</v>
      </c>
      <c r="BE43" s="401"/>
      <c r="BF43" s="401"/>
      <c r="BG43" s="401"/>
      <c r="BH43" s="401"/>
      <c r="BI43" s="401"/>
      <c r="BJ43" s="401"/>
      <c r="BK43" s="401"/>
      <c r="BL43" s="401"/>
      <c r="BM43" s="402"/>
      <c r="BN43" s="400">
        <v>4</v>
      </c>
      <c r="BO43" s="401"/>
      <c r="BP43" s="401"/>
      <c r="BQ43" s="401"/>
      <c r="BR43" s="401"/>
      <c r="BS43" s="401"/>
      <c r="BT43" s="401"/>
      <c r="BU43" s="401"/>
      <c r="BV43" s="401"/>
      <c r="BW43" s="401"/>
      <c r="BX43" s="401"/>
      <c r="BY43" s="401"/>
      <c r="BZ43" s="401"/>
      <c r="CA43" s="401"/>
      <c r="CB43" s="402"/>
    </row>
    <row r="44" spans="1:80" ht="39.75" customHeight="1" x14ac:dyDescent="0.2">
      <c r="A44" s="395" t="s">
        <v>155</v>
      </c>
      <c r="B44" s="151"/>
      <c r="C44" s="151"/>
      <c r="D44" s="396"/>
      <c r="E44" s="227" t="s">
        <v>674</v>
      </c>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435"/>
      <c r="BD44" s="416">
        <v>47</v>
      </c>
      <c r="BE44" s="417"/>
      <c r="BF44" s="417"/>
      <c r="BG44" s="417"/>
      <c r="BH44" s="417"/>
      <c r="BI44" s="417"/>
      <c r="BJ44" s="417"/>
      <c r="BK44" s="417"/>
      <c r="BL44" s="417"/>
      <c r="BM44" s="418"/>
      <c r="BN44" s="392">
        <v>62000</v>
      </c>
      <c r="BO44" s="393"/>
      <c r="BP44" s="393"/>
      <c r="BQ44" s="393"/>
      <c r="BR44" s="393"/>
      <c r="BS44" s="393"/>
      <c r="BT44" s="393"/>
      <c r="BU44" s="393"/>
      <c r="BV44" s="393"/>
      <c r="BW44" s="393"/>
      <c r="BX44" s="393"/>
      <c r="BY44" s="393"/>
      <c r="BZ44" s="393"/>
      <c r="CA44" s="393"/>
      <c r="CB44" s="394"/>
    </row>
    <row r="45" spans="1:80" x14ac:dyDescent="0.2">
      <c r="A45" s="395" t="s">
        <v>583</v>
      </c>
      <c r="B45" s="151"/>
      <c r="C45" s="151"/>
      <c r="D45" s="396"/>
      <c r="E45" s="361" t="s">
        <v>675</v>
      </c>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3"/>
      <c r="BD45" s="364">
        <v>2</v>
      </c>
      <c r="BE45" s="365"/>
      <c r="BF45" s="365"/>
      <c r="BG45" s="365"/>
      <c r="BH45" s="365"/>
      <c r="BI45" s="365"/>
      <c r="BJ45" s="365"/>
      <c r="BK45" s="365"/>
      <c r="BL45" s="365"/>
      <c r="BM45" s="366"/>
      <c r="BN45" s="364">
        <v>180000</v>
      </c>
      <c r="BO45" s="365"/>
      <c r="BP45" s="365"/>
      <c r="BQ45" s="365"/>
      <c r="BR45" s="365"/>
      <c r="BS45" s="365"/>
      <c r="BT45" s="365"/>
      <c r="BU45" s="365"/>
      <c r="BV45" s="365"/>
      <c r="BW45" s="365"/>
      <c r="BX45" s="365"/>
      <c r="BY45" s="365"/>
      <c r="BZ45" s="365"/>
      <c r="CA45" s="365"/>
      <c r="CB45" s="366"/>
    </row>
    <row r="46" spans="1:80" ht="26.25" customHeight="1" x14ac:dyDescent="0.2">
      <c r="A46" s="395" t="s">
        <v>605</v>
      </c>
      <c r="B46" s="151"/>
      <c r="C46" s="151"/>
      <c r="D46" s="396"/>
      <c r="E46" s="227" t="s">
        <v>676</v>
      </c>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435"/>
      <c r="BD46" s="364">
        <v>1</v>
      </c>
      <c r="BE46" s="365"/>
      <c r="BF46" s="365"/>
      <c r="BG46" s="365"/>
      <c r="BH46" s="365"/>
      <c r="BI46" s="365"/>
      <c r="BJ46" s="365"/>
      <c r="BK46" s="365"/>
      <c r="BL46" s="365"/>
      <c r="BM46" s="366"/>
      <c r="BN46" s="364">
        <v>100000</v>
      </c>
      <c r="BO46" s="365"/>
      <c r="BP46" s="365"/>
      <c r="BQ46" s="365"/>
      <c r="BR46" s="365"/>
      <c r="BS46" s="365"/>
      <c r="BT46" s="365"/>
      <c r="BU46" s="365"/>
      <c r="BV46" s="365"/>
      <c r="BW46" s="365"/>
      <c r="BX46" s="365"/>
      <c r="BY46" s="365"/>
      <c r="BZ46" s="365"/>
      <c r="CA46" s="365"/>
      <c r="CB46" s="366"/>
    </row>
    <row r="47" spans="1:80" hidden="1" x14ac:dyDescent="0.2">
      <c r="A47" s="395"/>
      <c r="B47" s="151"/>
      <c r="C47" s="151"/>
      <c r="D47" s="396"/>
      <c r="E47" s="361"/>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3"/>
      <c r="BD47" s="364"/>
      <c r="BE47" s="365"/>
      <c r="BF47" s="365"/>
      <c r="BG47" s="365"/>
      <c r="BH47" s="365"/>
      <c r="BI47" s="365"/>
      <c r="BJ47" s="365"/>
      <c r="BK47" s="365"/>
      <c r="BL47" s="365"/>
      <c r="BM47" s="366"/>
      <c r="BN47" s="442"/>
      <c r="BO47" s="443"/>
      <c r="BP47" s="443"/>
      <c r="BQ47" s="443"/>
      <c r="BR47" s="443"/>
      <c r="BS47" s="443"/>
      <c r="BT47" s="443"/>
      <c r="BU47" s="443"/>
      <c r="BV47" s="443"/>
      <c r="BW47" s="443"/>
      <c r="BX47" s="443"/>
      <c r="BY47" s="443"/>
      <c r="BZ47" s="443"/>
      <c r="CA47" s="443"/>
      <c r="CB47" s="444"/>
    </row>
    <row r="48" spans="1:80" hidden="1" x14ac:dyDescent="0.2">
      <c r="A48" s="439"/>
      <c r="B48" s="440"/>
      <c r="C48" s="440"/>
      <c r="D48" s="441"/>
      <c r="E48" s="361"/>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3"/>
      <c r="BD48" s="364"/>
      <c r="BE48" s="365"/>
      <c r="BF48" s="365"/>
      <c r="BG48" s="365"/>
      <c r="BH48" s="365"/>
      <c r="BI48" s="365"/>
      <c r="BJ48" s="365"/>
      <c r="BK48" s="365"/>
      <c r="BL48" s="365"/>
      <c r="BM48" s="366"/>
      <c r="BN48" s="442"/>
      <c r="BO48" s="443"/>
      <c r="BP48" s="443"/>
      <c r="BQ48" s="443"/>
      <c r="BR48" s="443"/>
      <c r="BS48" s="443"/>
      <c r="BT48" s="443"/>
      <c r="BU48" s="443"/>
      <c r="BV48" s="443"/>
      <c r="BW48" s="443"/>
      <c r="BX48" s="443"/>
      <c r="BY48" s="443"/>
      <c r="BZ48" s="443"/>
      <c r="CA48" s="443"/>
      <c r="CB48" s="444"/>
    </row>
    <row r="49" spans="1:80" hidden="1" x14ac:dyDescent="0.2">
      <c r="A49" s="439"/>
      <c r="B49" s="440"/>
      <c r="C49" s="440"/>
      <c r="D49" s="441"/>
      <c r="E49" s="361"/>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3"/>
      <c r="BD49" s="364"/>
      <c r="BE49" s="365"/>
      <c r="BF49" s="365"/>
      <c r="BG49" s="365"/>
      <c r="BH49" s="365"/>
      <c r="BI49" s="365"/>
      <c r="BJ49" s="365"/>
      <c r="BK49" s="365"/>
      <c r="BL49" s="365"/>
      <c r="BM49" s="366"/>
      <c r="BN49" s="442"/>
      <c r="BO49" s="443"/>
      <c r="BP49" s="443"/>
      <c r="BQ49" s="443"/>
      <c r="BR49" s="443"/>
      <c r="BS49" s="443"/>
      <c r="BT49" s="443"/>
      <c r="BU49" s="443"/>
      <c r="BV49" s="443"/>
      <c r="BW49" s="443"/>
      <c r="BX49" s="443"/>
      <c r="BY49" s="443"/>
      <c r="BZ49" s="443"/>
      <c r="CA49" s="443"/>
      <c r="CB49" s="444"/>
    </row>
    <row r="50" spans="1:80" hidden="1" x14ac:dyDescent="0.2">
      <c r="A50" s="439"/>
      <c r="B50" s="440"/>
      <c r="C50" s="440"/>
      <c r="D50" s="441"/>
      <c r="E50" s="397"/>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9"/>
      <c r="BD50" s="442"/>
      <c r="BE50" s="443"/>
      <c r="BF50" s="443"/>
      <c r="BG50" s="443"/>
      <c r="BH50" s="443"/>
      <c r="BI50" s="443"/>
      <c r="BJ50" s="443"/>
      <c r="BK50" s="443"/>
      <c r="BL50" s="443"/>
      <c r="BM50" s="444"/>
      <c r="BN50" s="442"/>
      <c r="BO50" s="443"/>
      <c r="BP50" s="443"/>
      <c r="BQ50" s="443"/>
      <c r="BR50" s="443"/>
      <c r="BS50" s="443"/>
      <c r="BT50" s="443"/>
      <c r="BU50" s="443"/>
      <c r="BV50" s="443"/>
      <c r="BW50" s="443"/>
      <c r="BX50" s="443"/>
      <c r="BY50" s="443"/>
      <c r="BZ50" s="443"/>
      <c r="CA50" s="443"/>
      <c r="CB50" s="444"/>
    </row>
    <row r="51" spans="1:80" hidden="1" x14ac:dyDescent="0.2">
      <c r="A51" s="439"/>
      <c r="B51" s="440"/>
      <c r="C51" s="440"/>
      <c r="D51" s="441"/>
      <c r="E51" s="397"/>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9"/>
      <c r="BD51" s="442"/>
      <c r="BE51" s="443"/>
      <c r="BF51" s="443"/>
      <c r="BG51" s="443"/>
      <c r="BH51" s="443"/>
      <c r="BI51" s="443"/>
      <c r="BJ51" s="443"/>
      <c r="BK51" s="443"/>
      <c r="BL51" s="443"/>
      <c r="BM51" s="444"/>
      <c r="BN51" s="442"/>
      <c r="BO51" s="443"/>
      <c r="BP51" s="443"/>
      <c r="BQ51" s="443"/>
      <c r="BR51" s="443"/>
      <c r="BS51" s="443"/>
      <c r="BT51" s="443"/>
      <c r="BU51" s="443"/>
      <c r="BV51" s="443"/>
      <c r="BW51" s="443"/>
      <c r="BX51" s="443"/>
      <c r="BY51" s="443"/>
      <c r="BZ51" s="443"/>
      <c r="CA51" s="443"/>
      <c r="CB51" s="444"/>
    </row>
    <row r="52" spans="1:80" hidden="1" x14ac:dyDescent="0.2">
      <c r="A52" s="439"/>
      <c r="B52" s="440"/>
      <c r="C52" s="440"/>
      <c r="D52" s="441"/>
      <c r="E52" s="397"/>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9"/>
      <c r="BD52" s="442"/>
      <c r="BE52" s="443"/>
      <c r="BF52" s="443"/>
      <c r="BG52" s="443"/>
      <c r="BH52" s="443"/>
      <c r="BI52" s="443"/>
      <c r="BJ52" s="443"/>
      <c r="BK52" s="443"/>
      <c r="BL52" s="443"/>
      <c r="BM52" s="444"/>
      <c r="BN52" s="442"/>
      <c r="BO52" s="443"/>
      <c r="BP52" s="443"/>
      <c r="BQ52" s="443"/>
      <c r="BR52" s="443"/>
      <c r="BS52" s="443"/>
      <c r="BT52" s="443"/>
      <c r="BU52" s="443"/>
      <c r="BV52" s="443"/>
      <c r="BW52" s="443"/>
      <c r="BX52" s="443"/>
      <c r="BY52" s="443"/>
      <c r="BZ52" s="443"/>
      <c r="CA52" s="443"/>
      <c r="CB52" s="444"/>
    </row>
    <row r="53" spans="1:80" hidden="1" x14ac:dyDescent="0.2">
      <c r="A53" s="439"/>
      <c r="B53" s="440"/>
      <c r="C53" s="440"/>
      <c r="D53" s="441"/>
      <c r="E53" s="397"/>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c r="AN53" s="398"/>
      <c r="AO53" s="398"/>
      <c r="AP53" s="398"/>
      <c r="AQ53" s="398"/>
      <c r="AR53" s="398"/>
      <c r="AS53" s="398"/>
      <c r="AT53" s="398"/>
      <c r="AU53" s="398"/>
      <c r="AV53" s="398"/>
      <c r="AW53" s="398"/>
      <c r="AX53" s="398"/>
      <c r="AY53" s="398"/>
      <c r="AZ53" s="398"/>
      <c r="BA53" s="398"/>
      <c r="BB53" s="398"/>
      <c r="BC53" s="399"/>
      <c r="BD53" s="442"/>
      <c r="BE53" s="443"/>
      <c r="BF53" s="443"/>
      <c r="BG53" s="443"/>
      <c r="BH53" s="443"/>
      <c r="BI53" s="443"/>
      <c r="BJ53" s="443"/>
      <c r="BK53" s="443"/>
      <c r="BL53" s="443"/>
      <c r="BM53" s="444"/>
      <c r="BN53" s="442"/>
      <c r="BO53" s="443"/>
      <c r="BP53" s="443"/>
      <c r="BQ53" s="443"/>
      <c r="BR53" s="443"/>
      <c r="BS53" s="443"/>
      <c r="BT53" s="443"/>
      <c r="BU53" s="443"/>
      <c r="BV53" s="443"/>
      <c r="BW53" s="443"/>
      <c r="BX53" s="443"/>
      <c r="BY53" s="443"/>
      <c r="BZ53" s="443"/>
      <c r="CA53" s="443"/>
      <c r="CB53" s="444"/>
    </row>
    <row r="54" spans="1:80" hidden="1" x14ac:dyDescent="0.2">
      <c r="A54" s="395"/>
      <c r="B54" s="151"/>
      <c r="C54" s="151"/>
      <c r="D54" s="396"/>
      <c r="E54" s="397"/>
      <c r="F54" s="398"/>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c r="AG54" s="398"/>
      <c r="AH54" s="398"/>
      <c r="AI54" s="398"/>
      <c r="AJ54" s="398"/>
      <c r="AK54" s="398"/>
      <c r="AL54" s="398"/>
      <c r="AM54" s="398"/>
      <c r="AN54" s="398"/>
      <c r="AO54" s="398"/>
      <c r="AP54" s="398"/>
      <c r="AQ54" s="398"/>
      <c r="AR54" s="398"/>
      <c r="AS54" s="398"/>
      <c r="AT54" s="398"/>
      <c r="AU54" s="398"/>
      <c r="AV54" s="398"/>
      <c r="AW54" s="398"/>
      <c r="AX54" s="398"/>
      <c r="AY54" s="398"/>
      <c r="AZ54" s="398"/>
      <c r="BA54" s="398"/>
      <c r="BB54" s="398"/>
      <c r="BC54" s="399"/>
      <c r="BD54" s="442"/>
      <c r="BE54" s="443"/>
      <c r="BF54" s="443"/>
      <c r="BG54" s="443"/>
      <c r="BH54" s="443"/>
      <c r="BI54" s="443"/>
      <c r="BJ54" s="443"/>
      <c r="BK54" s="443"/>
      <c r="BL54" s="443"/>
      <c r="BM54" s="444"/>
      <c r="BN54" s="442"/>
      <c r="BO54" s="443"/>
      <c r="BP54" s="443"/>
      <c r="BQ54" s="443"/>
      <c r="BR54" s="443"/>
      <c r="BS54" s="443"/>
      <c r="BT54" s="443"/>
      <c r="BU54" s="443"/>
      <c r="BV54" s="443"/>
      <c r="BW54" s="443"/>
      <c r="BX54" s="443"/>
      <c r="BY54" s="443"/>
      <c r="BZ54" s="443"/>
      <c r="CA54" s="443"/>
      <c r="CB54" s="444"/>
    </row>
    <row r="55" spans="1:80" x14ac:dyDescent="0.2">
      <c r="A55" s="395" t="s">
        <v>606</v>
      </c>
      <c r="B55" s="151"/>
      <c r="C55" s="151"/>
      <c r="D55" s="396"/>
      <c r="E55" s="361" t="s">
        <v>677</v>
      </c>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3"/>
      <c r="BD55" s="364">
        <v>1</v>
      </c>
      <c r="BE55" s="365"/>
      <c r="BF55" s="365"/>
      <c r="BG55" s="365"/>
      <c r="BH55" s="365"/>
      <c r="BI55" s="365"/>
      <c r="BJ55" s="365"/>
      <c r="BK55" s="365"/>
      <c r="BL55" s="365"/>
      <c r="BM55" s="366"/>
      <c r="BN55" s="364">
        <v>40000</v>
      </c>
      <c r="BO55" s="365"/>
      <c r="BP55" s="365"/>
      <c r="BQ55" s="365"/>
      <c r="BR55" s="365"/>
      <c r="BS55" s="365"/>
      <c r="BT55" s="365"/>
      <c r="BU55" s="365"/>
      <c r="BV55" s="365"/>
      <c r="BW55" s="365"/>
      <c r="BX55" s="365"/>
      <c r="BY55" s="365"/>
      <c r="BZ55" s="365"/>
      <c r="CA55" s="365"/>
      <c r="CB55" s="366"/>
    </row>
    <row r="56" spans="1:80" x14ac:dyDescent="0.2">
      <c r="A56" s="395"/>
      <c r="B56" s="151"/>
      <c r="C56" s="151"/>
      <c r="D56" s="396"/>
      <c r="E56" s="380" t="s">
        <v>421</v>
      </c>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D56" s="386" t="s">
        <v>52</v>
      </c>
      <c r="BE56" s="387"/>
      <c r="BF56" s="387"/>
      <c r="BG56" s="387"/>
      <c r="BH56" s="387"/>
      <c r="BI56" s="387"/>
      <c r="BJ56" s="387"/>
      <c r="BK56" s="387"/>
      <c r="BL56" s="387"/>
      <c r="BM56" s="388"/>
      <c r="BN56" s="445">
        <f>SUM(BN44:BN55)</f>
        <v>382000</v>
      </c>
      <c r="BO56" s="446"/>
      <c r="BP56" s="446"/>
      <c r="BQ56" s="446"/>
      <c r="BR56" s="446"/>
      <c r="BS56" s="446"/>
      <c r="BT56" s="446"/>
      <c r="BU56" s="446"/>
      <c r="BV56" s="446"/>
      <c r="BW56" s="446"/>
      <c r="BX56" s="446"/>
      <c r="BY56" s="446"/>
      <c r="BZ56" s="446"/>
      <c r="CA56" s="446"/>
      <c r="CB56" s="447"/>
    </row>
    <row r="57" spans="1:80" ht="12.75" customHeight="1" x14ac:dyDescent="0.25">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row>
    <row r="58" spans="1:80" ht="15.75" x14ac:dyDescent="0.25">
      <c r="A58" s="119"/>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410" t="s">
        <v>511</v>
      </c>
      <c r="AT58" s="410"/>
      <c r="AU58" s="410"/>
      <c r="AV58" s="410"/>
      <c r="AW58" s="410"/>
      <c r="AX58" s="410"/>
      <c r="AY58" s="410"/>
      <c r="AZ58" s="410"/>
      <c r="BA58" s="410"/>
      <c r="BB58" s="410"/>
      <c r="BC58" s="411" t="s">
        <v>361</v>
      </c>
      <c r="BD58" s="411"/>
      <c r="BE58" s="411"/>
      <c r="BF58" s="411"/>
      <c r="BG58" s="411"/>
      <c r="BH58" s="411"/>
      <c r="BI58" s="411"/>
      <c r="BJ58" s="411"/>
      <c r="BK58" s="411"/>
      <c r="BL58" s="411"/>
      <c r="BM58" s="411"/>
      <c r="BN58" s="411"/>
      <c r="BO58" s="411"/>
      <c r="BP58" s="411"/>
      <c r="BQ58" s="119"/>
      <c r="BR58" s="119"/>
      <c r="BS58" s="119"/>
      <c r="BT58" s="119"/>
      <c r="BU58" s="119"/>
      <c r="BV58" s="119"/>
      <c r="BW58" s="119"/>
      <c r="BX58" s="119"/>
      <c r="BY58" s="119"/>
      <c r="BZ58" s="119"/>
      <c r="CA58" s="119"/>
      <c r="CB58" s="119"/>
    </row>
    <row r="59" spans="1:80" ht="15.75" x14ac:dyDescent="0.25">
      <c r="A59" s="119"/>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8"/>
      <c r="AT59" s="118"/>
      <c r="AU59" s="118"/>
      <c r="AV59" s="118"/>
      <c r="AW59" s="118"/>
      <c r="AX59" s="118"/>
      <c r="AY59" s="118"/>
      <c r="AZ59" s="118"/>
      <c r="BA59" s="118"/>
      <c r="BB59" s="118"/>
      <c r="BC59" s="86"/>
      <c r="BD59" s="86"/>
      <c r="BE59" s="86"/>
      <c r="BF59" s="86"/>
      <c r="BG59" s="86"/>
      <c r="BH59" s="86"/>
      <c r="BI59" s="86"/>
      <c r="BJ59" s="86"/>
      <c r="BK59" s="86"/>
      <c r="BL59" s="86"/>
      <c r="BM59" s="86"/>
      <c r="BN59" s="86"/>
      <c r="BO59" s="86"/>
      <c r="BP59" s="86"/>
      <c r="BQ59" s="119"/>
      <c r="BR59" s="119"/>
      <c r="BS59" s="119"/>
      <c r="BT59" s="119"/>
      <c r="BU59" s="119"/>
      <c r="BV59" s="119"/>
      <c r="BW59" s="119"/>
      <c r="BX59" s="119"/>
      <c r="BY59" s="119"/>
      <c r="BZ59" s="119"/>
      <c r="CA59" s="119"/>
      <c r="CB59" s="119"/>
    </row>
    <row r="60" spans="1:80" x14ac:dyDescent="0.2">
      <c r="A60" s="157" t="s">
        <v>142</v>
      </c>
      <c r="B60" s="158"/>
      <c r="C60" s="158"/>
      <c r="D60" s="159"/>
      <c r="E60" s="157" t="s">
        <v>422</v>
      </c>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9"/>
      <c r="AS60" s="157" t="s">
        <v>424</v>
      </c>
      <c r="AT60" s="158"/>
      <c r="AU60" s="158"/>
      <c r="AV60" s="158"/>
      <c r="AW60" s="158"/>
      <c r="AX60" s="158"/>
      <c r="AY60" s="158"/>
      <c r="AZ60" s="158"/>
      <c r="BA60" s="158"/>
      <c r="BB60" s="159"/>
      <c r="BC60" s="157" t="s">
        <v>505</v>
      </c>
      <c r="BD60" s="158"/>
      <c r="BE60" s="158"/>
      <c r="BF60" s="158"/>
      <c r="BG60" s="158"/>
      <c r="BH60" s="158"/>
      <c r="BI60" s="158"/>
      <c r="BJ60" s="158"/>
      <c r="BK60" s="158"/>
      <c r="BL60" s="158"/>
      <c r="BM60" s="159"/>
      <c r="BN60" s="157" t="s">
        <v>425</v>
      </c>
      <c r="BO60" s="158"/>
      <c r="BP60" s="158"/>
      <c r="BQ60" s="158"/>
      <c r="BR60" s="158"/>
      <c r="BS60" s="158"/>
      <c r="BT60" s="158"/>
      <c r="BU60" s="158"/>
      <c r="BV60" s="158"/>
      <c r="BW60" s="158"/>
      <c r="BX60" s="158"/>
      <c r="BY60" s="158"/>
      <c r="BZ60" s="158"/>
      <c r="CA60" s="158"/>
      <c r="CB60" s="159"/>
    </row>
    <row r="61" spans="1:80" x14ac:dyDescent="0.2">
      <c r="A61" s="407" t="s">
        <v>143</v>
      </c>
      <c r="B61" s="408"/>
      <c r="C61" s="408"/>
      <c r="D61" s="409"/>
      <c r="E61" s="407"/>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c r="AG61" s="408"/>
      <c r="AH61" s="408"/>
      <c r="AI61" s="408"/>
      <c r="AJ61" s="408"/>
      <c r="AK61" s="408"/>
      <c r="AL61" s="408"/>
      <c r="AM61" s="408"/>
      <c r="AN61" s="408"/>
      <c r="AO61" s="408"/>
      <c r="AP61" s="408"/>
      <c r="AQ61" s="408"/>
      <c r="AR61" s="409"/>
      <c r="AS61" s="407"/>
      <c r="AT61" s="408"/>
      <c r="AU61" s="408"/>
      <c r="AV61" s="408"/>
      <c r="AW61" s="408"/>
      <c r="AX61" s="408"/>
      <c r="AY61" s="408"/>
      <c r="AZ61" s="408"/>
      <c r="BA61" s="408"/>
      <c r="BB61" s="409"/>
      <c r="BC61" s="407" t="s">
        <v>506</v>
      </c>
      <c r="BD61" s="408"/>
      <c r="BE61" s="408"/>
      <c r="BF61" s="408"/>
      <c r="BG61" s="408"/>
      <c r="BH61" s="408"/>
      <c r="BI61" s="408"/>
      <c r="BJ61" s="408"/>
      <c r="BK61" s="408"/>
      <c r="BL61" s="408"/>
      <c r="BM61" s="409"/>
      <c r="BN61" s="407" t="s">
        <v>439</v>
      </c>
      <c r="BO61" s="408"/>
      <c r="BP61" s="408"/>
      <c r="BQ61" s="408"/>
      <c r="BR61" s="408"/>
      <c r="BS61" s="408"/>
      <c r="BT61" s="408"/>
      <c r="BU61" s="408"/>
      <c r="BV61" s="408"/>
      <c r="BW61" s="408"/>
      <c r="BX61" s="408"/>
      <c r="BY61" s="408"/>
      <c r="BZ61" s="408"/>
      <c r="CA61" s="408"/>
      <c r="CB61" s="409"/>
    </row>
    <row r="62" spans="1:80" x14ac:dyDescent="0.2">
      <c r="A62" s="407"/>
      <c r="B62" s="408"/>
      <c r="C62" s="408"/>
      <c r="D62" s="409"/>
      <c r="E62" s="407"/>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9"/>
      <c r="AS62" s="407"/>
      <c r="AT62" s="408"/>
      <c r="AU62" s="408"/>
      <c r="AV62" s="408"/>
      <c r="AW62" s="408"/>
      <c r="AX62" s="408"/>
      <c r="AY62" s="408"/>
      <c r="AZ62" s="408"/>
      <c r="BA62" s="408"/>
      <c r="BB62" s="409"/>
      <c r="BC62" s="407" t="s">
        <v>432</v>
      </c>
      <c r="BD62" s="408"/>
      <c r="BE62" s="408"/>
      <c r="BF62" s="408"/>
      <c r="BG62" s="408"/>
      <c r="BH62" s="408"/>
      <c r="BI62" s="408"/>
      <c r="BJ62" s="408"/>
      <c r="BK62" s="408"/>
      <c r="BL62" s="408"/>
      <c r="BM62" s="409"/>
      <c r="BN62" s="407"/>
      <c r="BO62" s="408"/>
      <c r="BP62" s="408"/>
      <c r="BQ62" s="408"/>
      <c r="BR62" s="408"/>
      <c r="BS62" s="408"/>
      <c r="BT62" s="408"/>
      <c r="BU62" s="408"/>
      <c r="BV62" s="408"/>
      <c r="BW62" s="408"/>
      <c r="BX62" s="408"/>
      <c r="BY62" s="408"/>
      <c r="BZ62" s="408"/>
      <c r="CA62" s="408"/>
      <c r="CB62" s="409"/>
    </row>
    <row r="63" spans="1:80" x14ac:dyDescent="0.2">
      <c r="A63" s="400">
        <v>1</v>
      </c>
      <c r="B63" s="401"/>
      <c r="C63" s="401"/>
      <c r="D63" s="402"/>
      <c r="E63" s="400">
        <v>2</v>
      </c>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2"/>
      <c r="AS63" s="400">
        <v>3</v>
      </c>
      <c r="AT63" s="401"/>
      <c r="AU63" s="401"/>
      <c r="AV63" s="401"/>
      <c r="AW63" s="401"/>
      <c r="AX63" s="401"/>
      <c r="AY63" s="401"/>
      <c r="AZ63" s="401"/>
      <c r="BA63" s="401"/>
      <c r="BB63" s="402"/>
      <c r="BC63" s="400">
        <v>4</v>
      </c>
      <c r="BD63" s="401"/>
      <c r="BE63" s="401"/>
      <c r="BF63" s="401"/>
      <c r="BG63" s="401"/>
      <c r="BH63" s="401"/>
      <c r="BI63" s="401"/>
      <c r="BJ63" s="401"/>
      <c r="BK63" s="401"/>
      <c r="BL63" s="401"/>
      <c r="BM63" s="402"/>
      <c r="BN63" s="400">
        <v>5</v>
      </c>
      <c r="BO63" s="401"/>
      <c r="BP63" s="401"/>
      <c r="BQ63" s="401"/>
      <c r="BR63" s="401"/>
      <c r="BS63" s="401"/>
      <c r="BT63" s="401"/>
      <c r="BU63" s="401"/>
      <c r="BV63" s="401"/>
      <c r="BW63" s="401"/>
      <c r="BX63" s="401"/>
      <c r="BY63" s="401"/>
      <c r="BZ63" s="401"/>
      <c r="CA63" s="401"/>
      <c r="CB63" s="402"/>
    </row>
    <row r="64" spans="1:80" ht="24.75" customHeight="1" x14ac:dyDescent="0.2">
      <c r="A64" s="400">
        <v>1</v>
      </c>
      <c r="B64" s="401"/>
      <c r="C64" s="401"/>
      <c r="D64" s="402"/>
      <c r="E64" s="227" t="s">
        <v>678</v>
      </c>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435"/>
      <c r="AS64" s="364">
        <v>2305</v>
      </c>
      <c r="AT64" s="365"/>
      <c r="AU64" s="365"/>
      <c r="AV64" s="365"/>
      <c r="AW64" s="365"/>
      <c r="AX64" s="365"/>
      <c r="AY64" s="365"/>
      <c r="AZ64" s="365"/>
      <c r="BA64" s="365"/>
      <c r="BB64" s="366"/>
      <c r="BC64" s="364">
        <v>69.41</v>
      </c>
      <c r="BD64" s="365"/>
      <c r="BE64" s="365"/>
      <c r="BF64" s="365"/>
      <c r="BG64" s="365"/>
      <c r="BH64" s="365"/>
      <c r="BI64" s="365"/>
      <c r="BJ64" s="365"/>
      <c r="BK64" s="365"/>
      <c r="BL64" s="365"/>
      <c r="BM64" s="366"/>
      <c r="BN64" s="364">
        <v>160000</v>
      </c>
      <c r="BO64" s="365"/>
      <c r="BP64" s="365"/>
      <c r="BQ64" s="365"/>
      <c r="BR64" s="365"/>
      <c r="BS64" s="365"/>
      <c r="BT64" s="365"/>
      <c r="BU64" s="365"/>
      <c r="BV64" s="365"/>
      <c r="BW64" s="365"/>
      <c r="BX64" s="365"/>
      <c r="BY64" s="365"/>
      <c r="BZ64" s="365"/>
      <c r="CA64" s="365"/>
      <c r="CB64" s="366"/>
    </row>
    <row r="65" spans="1:80" hidden="1" x14ac:dyDescent="0.2">
      <c r="A65" s="400"/>
      <c r="B65" s="401"/>
      <c r="C65" s="401"/>
      <c r="D65" s="402"/>
      <c r="E65" s="361"/>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3"/>
      <c r="AS65" s="364"/>
      <c r="AT65" s="365"/>
      <c r="AU65" s="365"/>
      <c r="AV65" s="365"/>
      <c r="AW65" s="365"/>
      <c r="AX65" s="365"/>
      <c r="AY65" s="365"/>
      <c r="AZ65" s="365"/>
      <c r="BA65" s="365"/>
      <c r="BB65" s="366"/>
      <c r="BC65" s="364"/>
      <c r="BD65" s="365"/>
      <c r="BE65" s="365"/>
      <c r="BF65" s="365"/>
      <c r="BG65" s="365"/>
      <c r="BH65" s="365"/>
      <c r="BI65" s="365"/>
      <c r="BJ65" s="365"/>
      <c r="BK65" s="365"/>
      <c r="BL65" s="365"/>
      <c r="BM65" s="366"/>
      <c r="BN65" s="364">
        <f t="shared" ref="BN65:BN98" si="0">ROUND(AS65*BC65,2)</f>
        <v>0</v>
      </c>
      <c r="BO65" s="365"/>
      <c r="BP65" s="365"/>
      <c r="BQ65" s="365"/>
      <c r="BR65" s="365"/>
      <c r="BS65" s="365"/>
      <c r="BT65" s="365"/>
      <c r="BU65" s="365"/>
      <c r="BV65" s="365"/>
      <c r="BW65" s="365"/>
      <c r="BX65" s="365"/>
      <c r="BY65" s="365"/>
      <c r="BZ65" s="365"/>
      <c r="CA65" s="365"/>
      <c r="CB65" s="366"/>
    </row>
    <row r="66" spans="1:80" hidden="1" x14ac:dyDescent="0.2">
      <c r="A66" s="400"/>
      <c r="B66" s="401"/>
      <c r="C66" s="401"/>
      <c r="D66" s="402"/>
      <c r="E66" s="361"/>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3"/>
      <c r="AS66" s="364"/>
      <c r="AT66" s="365"/>
      <c r="AU66" s="365"/>
      <c r="AV66" s="365"/>
      <c r="AW66" s="365"/>
      <c r="AX66" s="365"/>
      <c r="AY66" s="365"/>
      <c r="AZ66" s="365"/>
      <c r="BA66" s="365"/>
      <c r="BB66" s="366"/>
      <c r="BC66" s="364"/>
      <c r="BD66" s="365"/>
      <c r="BE66" s="365"/>
      <c r="BF66" s="365"/>
      <c r="BG66" s="365"/>
      <c r="BH66" s="365"/>
      <c r="BI66" s="365"/>
      <c r="BJ66" s="365"/>
      <c r="BK66" s="365"/>
      <c r="BL66" s="365"/>
      <c r="BM66" s="366"/>
      <c r="BN66" s="364">
        <f t="shared" si="0"/>
        <v>0</v>
      </c>
      <c r="BO66" s="365"/>
      <c r="BP66" s="365"/>
      <c r="BQ66" s="365"/>
      <c r="BR66" s="365"/>
      <c r="BS66" s="365"/>
      <c r="BT66" s="365"/>
      <c r="BU66" s="365"/>
      <c r="BV66" s="365"/>
      <c r="BW66" s="365"/>
      <c r="BX66" s="365"/>
      <c r="BY66" s="365"/>
      <c r="BZ66" s="365"/>
      <c r="CA66" s="365"/>
      <c r="CB66" s="366"/>
    </row>
    <row r="67" spans="1:80" hidden="1" x14ac:dyDescent="0.2">
      <c r="A67" s="400"/>
      <c r="B67" s="401"/>
      <c r="C67" s="401"/>
      <c r="D67" s="402"/>
      <c r="E67" s="361"/>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3"/>
      <c r="AS67" s="364"/>
      <c r="AT67" s="365"/>
      <c r="AU67" s="365"/>
      <c r="AV67" s="365"/>
      <c r="AW67" s="365"/>
      <c r="AX67" s="365"/>
      <c r="AY67" s="365"/>
      <c r="AZ67" s="365"/>
      <c r="BA67" s="365"/>
      <c r="BB67" s="366"/>
      <c r="BC67" s="364"/>
      <c r="BD67" s="365"/>
      <c r="BE67" s="365"/>
      <c r="BF67" s="365"/>
      <c r="BG67" s="365"/>
      <c r="BH67" s="365"/>
      <c r="BI67" s="365"/>
      <c r="BJ67" s="365"/>
      <c r="BK67" s="365"/>
      <c r="BL67" s="365"/>
      <c r="BM67" s="366"/>
      <c r="BN67" s="364">
        <f t="shared" si="0"/>
        <v>0</v>
      </c>
      <c r="BO67" s="365"/>
      <c r="BP67" s="365"/>
      <c r="BQ67" s="365"/>
      <c r="BR67" s="365"/>
      <c r="BS67" s="365"/>
      <c r="BT67" s="365"/>
      <c r="BU67" s="365"/>
      <c r="BV67" s="365"/>
      <c r="BW67" s="365"/>
      <c r="BX67" s="365"/>
      <c r="BY67" s="365"/>
      <c r="BZ67" s="365"/>
      <c r="CA67" s="365"/>
      <c r="CB67" s="366"/>
    </row>
    <row r="68" spans="1:80" hidden="1" x14ac:dyDescent="0.2">
      <c r="A68" s="400"/>
      <c r="B68" s="401"/>
      <c r="C68" s="401"/>
      <c r="D68" s="402"/>
      <c r="E68" s="361"/>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3"/>
      <c r="AS68" s="364"/>
      <c r="AT68" s="365"/>
      <c r="AU68" s="365"/>
      <c r="AV68" s="365"/>
      <c r="AW68" s="365"/>
      <c r="AX68" s="365"/>
      <c r="AY68" s="365"/>
      <c r="AZ68" s="365"/>
      <c r="BA68" s="365"/>
      <c r="BB68" s="366"/>
      <c r="BC68" s="364"/>
      <c r="BD68" s="365"/>
      <c r="BE68" s="365"/>
      <c r="BF68" s="365"/>
      <c r="BG68" s="365"/>
      <c r="BH68" s="365"/>
      <c r="BI68" s="365"/>
      <c r="BJ68" s="365"/>
      <c r="BK68" s="365"/>
      <c r="BL68" s="365"/>
      <c r="BM68" s="366"/>
      <c r="BN68" s="364">
        <f t="shared" si="0"/>
        <v>0</v>
      </c>
      <c r="BO68" s="365"/>
      <c r="BP68" s="365"/>
      <c r="BQ68" s="365"/>
      <c r="BR68" s="365"/>
      <c r="BS68" s="365"/>
      <c r="BT68" s="365"/>
      <c r="BU68" s="365"/>
      <c r="BV68" s="365"/>
      <c r="BW68" s="365"/>
      <c r="BX68" s="365"/>
      <c r="BY68" s="365"/>
      <c r="BZ68" s="365"/>
      <c r="CA68" s="365"/>
      <c r="CB68" s="366"/>
    </row>
    <row r="69" spans="1:80" hidden="1" x14ac:dyDescent="0.2">
      <c r="A69" s="400"/>
      <c r="B69" s="401"/>
      <c r="C69" s="401"/>
      <c r="D69" s="402"/>
      <c r="E69" s="422"/>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3"/>
      <c r="AR69" s="424"/>
      <c r="AS69" s="364"/>
      <c r="AT69" s="365"/>
      <c r="AU69" s="365"/>
      <c r="AV69" s="365"/>
      <c r="AW69" s="365"/>
      <c r="AX69" s="365"/>
      <c r="AY69" s="365"/>
      <c r="AZ69" s="365"/>
      <c r="BA69" s="365"/>
      <c r="BB69" s="366"/>
      <c r="BC69" s="364"/>
      <c r="BD69" s="365"/>
      <c r="BE69" s="365"/>
      <c r="BF69" s="365"/>
      <c r="BG69" s="365"/>
      <c r="BH69" s="365"/>
      <c r="BI69" s="365"/>
      <c r="BJ69" s="365"/>
      <c r="BK69" s="365"/>
      <c r="BL69" s="365"/>
      <c r="BM69" s="366"/>
      <c r="BN69" s="364">
        <f t="shared" si="0"/>
        <v>0</v>
      </c>
      <c r="BO69" s="365"/>
      <c r="BP69" s="365"/>
      <c r="BQ69" s="365"/>
      <c r="BR69" s="365"/>
      <c r="BS69" s="365"/>
      <c r="BT69" s="365"/>
      <c r="BU69" s="365"/>
      <c r="BV69" s="365"/>
      <c r="BW69" s="365"/>
      <c r="BX69" s="365"/>
      <c r="BY69" s="365"/>
      <c r="BZ69" s="365"/>
      <c r="CA69" s="365"/>
      <c r="CB69" s="366"/>
    </row>
    <row r="70" spans="1:80" hidden="1" x14ac:dyDescent="0.2">
      <c r="A70" s="400"/>
      <c r="B70" s="401"/>
      <c r="C70" s="401"/>
      <c r="D70" s="402"/>
      <c r="E70" s="422"/>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4"/>
      <c r="AS70" s="364"/>
      <c r="AT70" s="365"/>
      <c r="AU70" s="365"/>
      <c r="AV70" s="365"/>
      <c r="AW70" s="365"/>
      <c r="AX70" s="365"/>
      <c r="AY70" s="365"/>
      <c r="AZ70" s="365"/>
      <c r="BA70" s="365"/>
      <c r="BB70" s="366"/>
      <c r="BC70" s="364"/>
      <c r="BD70" s="365"/>
      <c r="BE70" s="365"/>
      <c r="BF70" s="365"/>
      <c r="BG70" s="365"/>
      <c r="BH70" s="365"/>
      <c r="BI70" s="365"/>
      <c r="BJ70" s="365"/>
      <c r="BK70" s="365"/>
      <c r="BL70" s="365"/>
      <c r="BM70" s="366"/>
      <c r="BN70" s="364">
        <f t="shared" si="0"/>
        <v>0</v>
      </c>
      <c r="BO70" s="365"/>
      <c r="BP70" s="365"/>
      <c r="BQ70" s="365"/>
      <c r="BR70" s="365"/>
      <c r="BS70" s="365"/>
      <c r="BT70" s="365"/>
      <c r="BU70" s="365"/>
      <c r="BV70" s="365"/>
      <c r="BW70" s="365"/>
      <c r="BX70" s="365"/>
      <c r="BY70" s="365"/>
      <c r="BZ70" s="365"/>
      <c r="CA70" s="365"/>
      <c r="CB70" s="366"/>
    </row>
    <row r="71" spans="1:80" hidden="1" x14ac:dyDescent="0.2">
      <c r="A71" s="400"/>
      <c r="B71" s="401"/>
      <c r="C71" s="401"/>
      <c r="D71" s="402"/>
      <c r="E71" s="422"/>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c r="AR71" s="424"/>
      <c r="AS71" s="364"/>
      <c r="AT71" s="365"/>
      <c r="AU71" s="365"/>
      <c r="AV71" s="365"/>
      <c r="AW71" s="365"/>
      <c r="AX71" s="365"/>
      <c r="AY71" s="365"/>
      <c r="AZ71" s="365"/>
      <c r="BA71" s="365"/>
      <c r="BB71" s="366"/>
      <c r="BC71" s="364"/>
      <c r="BD71" s="365"/>
      <c r="BE71" s="365"/>
      <c r="BF71" s="365"/>
      <c r="BG71" s="365"/>
      <c r="BH71" s="365"/>
      <c r="BI71" s="365"/>
      <c r="BJ71" s="365"/>
      <c r="BK71" s="365"/>
      <c r="BL71" s="365"/>
      <c r="BM71" s="366"/>
      <c r="BN71" s="364">
        <f t="shared" si="0"/>
        <v>0</v>
      </c>
      <c r="BO71" s="365"/>
      <c r="BP71" s="365"/>
      <c r="BQ71" s="365"/>
      <c r="BR71" s="365"/>
      <c r="BS71" s="365"/>
      <c r="BT71" s="365"/>
      <c r="BU71" s="365"/>
      <c r="BV71" s="365"/>
      <c r="BW71" s="365"/>
      <c r="BX71" s="365"/>
      <c r="BY71" s="365"/>
      <c r="BZ71" s="365"/>
      <c r="CA71" s="365"/>
      <c r="CB71" s="366"/>
    </row>
    <row r="72" spans="1:80" hidden="1" x14ac:dyDescent="0.2">
      <c r="A72" s="400"/>
      <c r="B72" s="401"/>
      <c r="C72" s="401"/>
      <c r="D72" s="402"/>
      <c r="E72" s="422"/>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4"/>
      <c r="AS72" s="364"/>
      <c r="AT72" s="365"/>
      <c r="AU72" s="365"/>
      <c r="AV72" s="365"/>
      <c r="AW72" s="365"/>
      <c r="AX72" s="365"/>
      <c r="AY72" s="365"/>
      <c r="AZ72" s="365"/>
      <c r="BA72" s="365"/>
      <c r="BB72" s="366"/>
      <c r="BC72" s="364"/>
      <c r="BD72" s="365"/>
      <c r="BE72" s="365"/>
      <c r="BF72" s="365"/>
      <c r="BG72" s="365"/>
      <c r="BH72" s="365"/>
      <c r="BI72" s="365"/>
      <c r="BJ72" s="365"/>
      <c r="BK72" s="365"/>
      <c r="BL72" s="365"/>
      <c r="BM72" s="366"/>
      <c r="BN72" s="364">
        <f t="shared" si="0"/>
        <v>0</v>
      </c>
      <c r="BO72" s="365"/>
      <c r="BP72" s="365"/>
      <c r="BQ72" s="365"/>
      <c r="BR72" s="365"/>
      <c r="BS72" s="365"/>
      <c r="BT72" s="365"/>
      <c r="BU72" s="365"/>
      <c r="BV72" s="365"/>
      <c r="BW72" s="365"/>
      <c r="BX72" s="365"/>
      <c r="BY72" s="365"/>
      <c r="BZ72" s="365"/>
      <c r="CA72" s="365"/>
      <c r="CB72" s="366"/>
    </row>
    <row r="73" spans="1:80" hidden="1" x14ac:dyDescent="0.2">
      <c r="A73" s="400"/>
      <c r="B73" s="401"/>
      <c r="C73" s="401"/>
      <c r="D73" s="402"/>
      <c r="E73" s="422"/>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4"/>
      <c r="AS73" s="364"/>
      <c r="AT73" s="365"/>
      <c r="AU73" s="365"/>
      <c r="AV73" s="365"/>
      <c r="AW73" s="365"/>
      <c r="AX73" s="365"/>
      <c r="AY73" s="365"/>
      <c r="AZ73" s="365"/>
      <c r="BA73" s="365"/>
      <c r="BB73" s="366"/>
      <c r="BC73" s="364"/>
      <c r="BD73" s="365"/>
      <c r="BE73" s="365"/>
      <c r="BF73" s="365"/>
      <c r="BG73" s="365"/>
      <c r="BH73" s="365"/>
      <c r="BI73" s="365"/>
      <c r="BJ73" s="365"/>
      <c r="BK73" s="365"/>
      <c r="BL73" s="365"/>
      <c r="BM73" s="366"/>
      <c r="BN73" s="364">
        <f t="shared" si="0"/>
        <v>0</v>
      </c>
      <c r="BO73" s="365"/>
      <c r="BP73" s="365"/>
      <c r="BQ73" s="365"/>
      <c r="BR73" s="365"/>
      <c r="BS73" s="365"/>
      <c r="BT73" s="365"/>
      <c r="BU73" s="365"/>
      <c r="BV73" s="365"/>
      <c r="BW73" s="365"/>
      <c r="BX73" s="365"/>
      <c r="BY73" s="365"/>
      <c r="BZ73" s="365"/>
      <c r="CA73" s="365"/>
      <c r="CB73" s="366"/>
    </row>
    <row r="74" spans="1:80" hidden="1" x14ac:dyDescent="0.2">
      <c r="A74" s="400"/>
      <c r="B74" s="401"/>
      <c r="C74" s="401"/>
      <c r="D74" s="402"/>
      <c r="E74" s="361"/>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3"/>
      <c r="AS74" s="364"/>
      <c r="AT74" s="365"/>
      <c r="AU74" s="365"/>
      <c r="AV74" s="365"/>
      <c r="AW74" s="365"/>
      <c r="AX74" s="365"/>
      <c r="AY74" s="365"/>
      <c r="AZ74" s="365"/>
      <c r="BA74" s="365"/>
      <c r="BB74" s="366"/>
      <c r="BC74" s="364"/>
      <c r="BD74" s="365"/>
      <c r="BE74" s="365"/>
      <c r="BF74" s="365"/>
      <c r="BG74" s="365"/>
      <c r="BH74" s="365"/>
      <c r="BI74" s="365"/>
      <c r="BJ74" s="365"/>
      <c r="BK74" s="365"/>
      <c r="BL74" s="365"/>
      <c r="BM74" s="366"/>
      <c r="BN74" s="364">
        <f t="shared" si="0"/>
        <v>0</v>
      </c>
      <c r="BO74" s="365"/>
      <c r="BP74" s="365"/>
      <c r="BQ74" s="365"/>
      <c r="BR74" s="365"/>
      <c r="BS74" s="365"/>
      <c r="BT74" s="365"/>
      <c r="BU74" s="365"/>
      <c r="BV74" s="365"/>
      <c r="BW74" s="365"/>
      <c r="BX74" s="365"/>
      <c r="BY74" s="365"/>
      <c r="BZ74" s="365"/>
      <c r="CA74" s="365"/>
      <c r="CB74" s="366"/>
    </row>
    <row r="75" spans="1:80" hidden="1" x14ac:dyDescent="0.2">
      <c r="A75" s="400"/>
      <c r="B75" s="401"/>
      <c r="C75" s="401"/>
      <c r="D75" s="402"/>
      <c r="E75" s="422"/>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4"/>
      <c r="AS75" s="364"/>
      <c r="AT75" s="365"/>
      <c r="AU75" s="365"/>
      <c r="AV75" s="365"/>
      <c r="AW75" s="365"/>
      <c r="AX75" s="365"/>
      <c r="AY75" s="365"/>
      <c r="AZ75" s="365"/>
      <c r="BA75" s="365"/>
      <c r="BB75" s="366"/>
      <c r="BC75" s="364"/>
      <c r="BD75" s="365"/>
      <c r="BE75" s="365"/>
      <c r="BF75" s="365"/>
      <c r="BG75" s="365"/>
      <c r="BH75" s="365"/>
      <c r="BI75" s="365"/>
      <c r="BJ75" s="365"/>
      <c r="BK75" s="365"/>
      <c r="BL75" s="365"/>
      <c r="BM75" s="366"/>
      <c r="BN75" s="364">
        <f t="shared" si="0"/>
        <v>0</v>
      </c>
      <c r="BO75" s="365"/>
      <c r="BP75" s="365"/>
      <c r="BQ75" s="365"/>
      <c r="BR75" s="365"/>
      <c r="BS75" s="365"/>
      <c r="BT75" s="365"/>
      <c r="BU75" s="365"/>
      <c r="BV75" s="365"/>
      <c r="BW75" s="365"/>
      <c r="BX75" s="365"/>
      <c r="BY75" s="365"/>
      <c r="BZ75" s="365"/>
      <c r="CA75" s="365"/>
      <c r="CB75" s="366"/>
    </row>
    <row r="76" spans="1:80" hidden="1" x14ac:dyDescent="0.2">
      <c r="A76" s="400"/>
      <c r="B76" s="401"/>
      <c r="C76" s="401"/>
      <c r="D76" s="402"/>
      <c r="E76" s="422"/>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4"/>
      <c r="AS76" s="364"/>
      <c r="AT76" s="365"/>
      <c r="AU76" s="365"/>
      <c r="AV76" s="365"/>
      <c r="AW76" s="365"/>
      <c r="AX76" s="365"/>
      <c r="AY76" s="365"/>
      <c r="AZ76" s="365"/>
      <c r="BA76" s="365"/>
      <c r="BB76" s="366"/>
      <c r="BC76" s="364"/>
      <c r="BD76" s="365"/>
      <c r="BE76" s="365"/>
      <c r="BF76" s="365"/>
      <c r="BG76" s="365"/>
      <c r="BH76" s="365"/>
      <c r="BI76" s="365"/>
      <c r="BJ76" s="365"/>
      <c r="BK76" s="365"/>
      <c r="BL76" s="365"/>
      <c r="BM76" s="366"/>
      <c r="BN76" s="364">
        <f t="shared" si="0"/>
        <v>0</v>
      </c>
      <c r="BO76" s="365"/>
      <c r="BP76" s="365"/>
      <c r="BQ76" s="365"/>
      <c r="BR76" s="365"/>
      <c r="BS76" s="365"/>
      <c r="BT76" s="365"/>
      <c r="BU76" s="365"/>
      <c r="BV76" s="365"/>
      <c r="BW76" s="365"/>
      <c r="BX76" s="365"/>
      <c r="BY76" s="365"/>
      <c r="BZ76" s="365"/>
      <c r="CA76" s="365"/>
      <c r="CB76" s="366"/>
    </row>
    <row r="77" spans="1:80" hidden="1" x14ac:dyDescent="0.2">
      <c r="A77" s="400"/>
      <c r="B77" s="401"/>
      <c r="C77" s="401"/>
      <c r="D77" s="402"/>
      <c r="E77" s="361"/>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3"/>
      <c r="AS77" s="364"/>
      <c r="AT77" s="365"/>
      <c r="AU77" s="365"/>
      <c r="AV77" s="365"/>
      <c r="AW77" s="365"/>
      <c r="AX77" s="365"/>
      <c r="AY77" s="365"/>
      <c r="AZ77" s="365"/>
      <c r="BA77" s="365"/>
      <c r="BB77" s="366"/>
      <c r="BC77" s="364"/>
      <c r="BD77" s="365"/>
      <c r="BE77" s="365"/>
      <c r="BF77" s="365"/>
      <c r="BG77" s="365"/>
      <c r="BH77" s="365"/>
      <c r="BI77" s="365"/>
      <c r="BJ77" s="365"/>
      <c r="BK77" s="365"/>
      <c r="BL77" s="365"/>
      <c r="BM77" s="366"/>
      <c r="BN77" s="364">
        <f t="shared" si="0"/>
        <v>0</v>
      </c>
      <c r="BO77" s="365"/>
      <c r="BP77" s="365"/>
      <c r="BQ77" s="365"/>
      <c r="BR77" s="365"/>
      <c r="BS77" s="365"/>
      <c r="BT77" s="365"/>
      <c r="BU77" s="365"/>
      <c r="BV77" s="365"/>
      <c r="BW77" s="365"/>
      <c r="BX77" s="365"/>
      <c r="BY77" s="365"/>
      <c r="BZ77" s="365"/>
      <c r="CA77" s="365"/>
      <c r="CB77" s="366"/>
    </row>
    <row r="78" spans="1:80" hidden="1" x14ac:dyDescent="0.2">
      <c r="A78" s="400"/>
      <c r="B78" s="401"/>
      <c r="C78" s="401"/>
      <c r="D78" s="402"/>
      <c r="E78" s="361"/>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3"/>
      <c r="AS78" s="364"/>
      <c r="AT78" s="365"/>
      <c r="AU78" s="365"/>
      <c r="AV78" s="365"/>
      <c r="AW78" s="365"/>
      <c r="AX78" s="365"/>
      <c r="AY78" s="365"/>
      <c r="AZ78" s="365"/>
      <c r="BA78" s="365"/>
      <c r="BB78" s="366"/>
      <c r="BC78" s="364"/>
      <c r="BD78" s="365"/>
      <c r="BE78" s="365"/>
      <c r="BF78" s="365"/>
      <c r="BG78" s="365"/>
      <c r="BH78" s="365"/>
      <c r="BI78" s="365"/>
      <c r="BJ78" s="365"/>
      <c r="BK78" s="365"/>
      <c r="BL78" s="365"/>
      <c r="BM78" s="366"/>
      <c r="BN78" s="364">
        <f t="shared" si="0"/>
        <v>0</v>
      </c>
      <c r="BO78" s="365"/>
      <c r="BP78" s="365"/>
      <c r="BQ78" s="365"/>
      <c r="BR78" s="365"/>
      <c r="BS78" s="365"/>
      <c r="BT78" s="365"/>
      <c r="BU78" s="365"/>
      <c r="BV78" s="365"/>
      <c r="BW78" s="365"/>
      <c r="BX78" s="365"/>
      <c r="BY78" s="365"/>
      <c r="BZ78" s="365"/>
      <c r="CA78" s="365"/>
      <c r="CB78" s="366"/>
    </row>
    <row r="79" spans="1:80" hidden="1" x14ac:dyDescent="0.2">
      <c r="A79" s="400"/>
      <c r="B79" s="401"/>
      <c r="C79" s="401"/>
      <c r="D79" s="402"/>
      <c r="E79" s="361"/>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3"/>
      <c r="AS79" s="364"/>
      <c r="AT79" s="365"/>
      <c r="AU79" s="365"/>
      <c r="AV79" s="365"/>
      <c r="AW79" s="365"/>
      <c r="AX79" s="365"/>
      <c r="AY79" s="365"/>
      <c r="AZ79" s="365"/>
      <c r="BA79" s="365"/>
      <c r="BB79" s="366"/>
      <c r="BC79" s="364"/>
      <c r="BD79" s="365"/>
      <c r="BE79" s="365"/>
      <c r="BF79" s="365"/>
      <c r="BG79" s="365"/>
      <c r="BH79" s="365"/>
      <c r="BI79" s="365"/>
      <c r="BJ79" s="365"/>
      <c r="BK79" s="365"/>
      <c r="BL79" s="365"/>
      <c r="BM79" s="366"/>
      <c r="BN79" s="364">
        <f t="shared" si="0"/>
        <v>0</v>
      </c>
      <c r="BO79" s="365"/>
      <c r="BP79" s="365"/>
      <c r="BQ79" s="365"/>
      <c r="BR79" s="365"/>
      <c r="BS79" s="365"/>
      <c r="BT79" s="365"/>
      <c r="BU79" s="365"/>
      <c r="BV79" s="365"/>
      <c r="BW79" s="365"/>
      <c r="BX79" s="365"/>
      <c r="BY79" s="365"/>
      <c r="BZ79" s="365"/>
      <c r="CA79" s="365"/>
      <c r="CB79" s="366"/>
    </row>
    <row r="80" spans="1:80" hidden="1" x14ac:dyDescent="0.2">
      <c r="A80" s="400"/>
      <c r="B80" s="401"/>
      <c r="C80" s="401"/>
      <c r="D80" s="402"/>
      <c r="E80" s="361"/>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3"/>
      <c r="AS80" s="364"/>
      <c r="AT80" s="365"/>
      <c r="AU80" s="365"/>
      <c r="AV80" s="365"/>
      <c r="AW80" s="365"/>
      <c r="AX80" s="365"/>
      <c r="AY80" s="365"/>
      <c r="AZ80" s="365"/>
      <c r="BA80" s="365"/>
      <c r="BB80" s="366"/>
      <c r="BC80" s="364"/>
      <c r="BD80" s="365"/>
      <c r="BE80" s="365"/>
      <c r="BF80" s="365"/>
      <c r="BG80" s="365"/>
      <c r="BH80" s="365"/>
      <c r="BI80" s="365"/>
      <c r="BJ80" s="365"/>
      <c r="BK80" s="365"/>
      <c r="BL80" s="365"/>
      <c r="BM80" s="366"/>
      <c r="BN80" s="364">
        <f t="shared" si="0"/>
        <v>0</v>
      </c>
      <c r="BO80" s="365"/>
      <c r="BP80" s="365"/>
      <c r="BQ80" s="365"/>
      <c r="BR80" s="365"/>
      <c r="BS80" s="365"/>
      <c r="BT80" s="365"/>
      <c r="BU80" s="365"/>
      <c r="BV80" s="365"/>
      <c r="BW80" s="365"/>
      <c r="BX80" s="365"/>
      <c r="BY80" s="365"/>
      <c r="BZ80" s="365"/>
      <c r="CA80" s="365"/>
      <c r="CB80" s="366"/>
    </row>
    <row r="81" spans="1:80" hidden="1" x14ac:dyDescent="0.2">
      <c r="A81" s="400"/>
      <c r="B81" s="401"/>
      <c r="C81" s="401"/>
      <c r="D81" s="402"/>
      <c r="E81" s="361"/>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3"/>
      <c r="AS81" s="364"/>
      <c r="AT81" s="365"/>
      <c r="AU81" s="365"/>
      <c r="AV81" s="365"/>
      <c r="AW81" s="365"/>
      <c r="AX81" s="365"/>
      <c r="AY81" s="365"/>
      <c r="AZ81" s="365"/>
      <c r="BA81" s="365"/>
      <c r="BB81" s="366"/>
      <c r="BC81" s="364"/>
      <c r="BD81" s="365"/>
      <c r="BE81" s="365"/>
      <c r="BF81" s="365"/>
      <c r="BG81" s="365"/>
      <c r="BH81" s="365"/>
      <c r="BI81" s="365"/>
      <c r="BJ81" s="365"/>
      <c r="BK81" s="365"/>
      <c r="BL81" s="365"/>
      <c r="BM81" s="366"/>
      <c r="BN81" s="364">
        <f t="shared" si="0"/>
        <v>0</v>
      </c>
      <c r="BO81" s="365"/>
      <c r="BP81" s="365"/>
      <c r="BQ81" s="365"/>
      <c r="BR81" s="365"/>
      <c r="BS81" s="365"/>
      <c r="BT81" s="365"/>
      <c r="BU81" s="365"/>
      <c r="BV81" s="365"/>
      <c r="BW81" s="365"/>
      <c r="BX81" s="365"/>
      <c r="BY81" s="365"/>
      <c r="BZ81" s="365"/>
      <c r="CA81" s="365"/>
      <c r="CB81" s="366"/>
    </row>
    <row r="82" spans="1:80" hidden="1" x14ac:dyDescent="0.2">
      <c r="A82" s="400"/>
      <c r="B82" s="401"/>
      <c r="C82" s="401"/>
      <c r="D82" s="402"/>
      <c r="E82" s="361"/>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3"/>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364">
        <f t="shared" si="0"/>
        <v>0</v>
      </c>
      <c r="BO82" s="365"/>
      <c r="BP82" s="365"/>
      <c r="BQ82" s="365"/>
      <c r="BR82" s="365"/>
      <c r="BS82" s="365"/>
      <c r="BT82" s="365"/>
      <c r="BU82" s="365"/>
      <c r="BV82" s="365"/>
      <c r="BW82" s="365"/>
      <c r="BX82" s="365"/>
      <c r="BY82" s="365"/>
      <c r="BZ82" s="365"/>
      <c r="CA82" s="365"/>
      <c r="CB82" s="366"/>
    </row>
    <row r="83" spans="1:80" hidden="1" x14ac:dyDescent="0.2">
      <c r="A83" s="400"/>
      <c r="B83" s="401"/>
      <c r="C83" s="401"/>
      <c r="D83" s="402"/>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3"/>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364">
        <f t="shared" si="0"/>
        <v>0</v>
      </c>
      <c r="BO83" s="365"/>
      <c r="BP83" s="365"/>
      <c r="BQ83" s="365"/>
      <c r="BR83" s="365"/>
      <c r="BS83" s="365"/>
      <c r="BT83" s="365"/>
      <c r="BU83" s="365"/>
      <c r="BV83" s="365"/>
      <c r="BW83" s="365"/>
      <c r="BX83" s="365"/>
      <c r="BY83" s="365"/>
      <c r="BZ83" s="365"/>
      <c r="CA83" s="365"/>
      <c r="CB83" s="366"/>
    </row>
    <row r="84" spans="1:80" hidden="1" x14ac:dyDescent="0.2">
      <c r="A84" s="400"/>
      <c r="B84" s="401"/>
      <c r="C84" s="401"/>
      <c r="D84" s="402"/>
      <c r="E84" s="422"/>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4"/>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0"/>
        <v>0</v>
      </c>
      <c r="BO84" s="365"/>
      <c r="BP84" s="365"/>
      <c r="BQ84" s="365"/>
      <c r="BR84" s="365"/>
      <c r="BS84" s="365"/>
      <c r="BT84" s="365"/>
      <c r="BU84" s="365"/>
      <c r="BV84" s="365"/>
      <c r="BW84" s="365"/>
      <c r="BX84" s="365"/>
      <c r="BY84" s="365"/>
      <c r="BZ84" s="365"/>
      <c r="CA84" s="365"/>
      <c r="CB84" s="366"/>
    </row>
    <row r="85" spans="1:80" hidden="1" x14ac:dyDescent="0.2">
      <c r="A85" s="400"/>
      <c r="B85" s="401"/>
      <c r="C85" s="401"/>
      <c r="D85" s="402"/>
      <c r="E85" s="422"/>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c r="AR85" s="424"/>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0"/>
        <v>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422"/>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4"/>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0"/>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397"/>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c r="AG87" s="398"/>
      <c r="AH87" s="398"/>
      <c r="AI87" s="398"/>
      <c r="AJ87" s="398"/>
      <c r="AK87" s="398"/>
      <c r="AL87" s="398"/>
      <c r="AM87" s="398"/>
      <c r="AN87" s="398"/>
      <c r="AO87" s="398"/>
      <c r="AP87" s="398"/>
      <c r="AQ87" s="398"/>
      <c r="AR87" s="399"/>
      <c r="AS87" s="419"/>
      <c r="AT87" s="420"/>
      <c r="AU87" s="420"/>
      <c r="AV87" s="420"/>
      <c r="AW87" s="420"/>
      <c r="AX87" s="420"/>
      <c r="AY87" s="420"/>
      <c r="AZ87" s="420"/>
      <c r="BA87" s="420"/>
      <c r="BB87" s="421"/>
      <c r="BC87" s="419"/>
      <c r="BD87" s="420"/>
      <c r="BE87" s="420"/>
      <c r="BF87" s="420"/>
      <c r="BG87" s="420"/>
      <c r="BH87" s="420"/>
      <c r="BI87" s="420"/>
      <c r="BJ87" s="420"/>
      <c r="BK87" s="420"/>
      <c r="BL87" s="420"/>
      <c r="BM87" s="421"/>
      <c r="BN87" s="364">
        <f t="shared" si="0"/>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397"/>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c r="AI88" s="398"/>
      <c r="AJ88" s="398"/>
      <c r="AK88" s="398"/>
      <c r="AL88" s="398"/>
      <c r="AM88" s="398"/>
      <c r="AN88" s="398"/>
      <c r="AO88" s="398"/>
      <c r="AP88" s="398"/>
      <c r="AQ88" s="398"/>
      <c r="AR88" s="399"/>
      <c r="AS88" s="419"/>
      <c r="AT88" s="420"/>
      <c r="AU88" s="420"/>
      <c r="AV88" s="420"/>
      <c r="AW88" s="420"/>
      <c r="AX88" s="420"/>
      <c r="AY88" s="420"/>
      <c r="AZ88" s="420"/>
      <c r="BA88" s="420"/>
      <c r="BB88" s="421"/>
      <c r="BC88" s="419"/>
      <c r="BD88" s="420"/>
      <c r="BE88" s="420"/>
      <c r="BF88" s="420"/>
      <c r="BG88" s="420"/>
      <c r="BH88" s="420"/>
      <c r="BI88" s="420"/>
      <c r="BJ88" s="420"/>
      <c r="BK88" s="420"/>
      <c r="BL88" s="420"/>
      <c r="BM88" s="421"/>
      <c r="BN88" s="364">
        <f t="shared" si="0"/>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397"/>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c r="AI89" s="398"/>
      <c r="AJ89" s="398"/>
      <c r="AK89" s="398"/>
      <c r="AL89" s="398"/>
      <c r="AM89" s="398"/>
      <c r="AN89" s="398"/>
      <c r="AO89" s="398"/>
      <c r="AP89" s="398"/>
      <c r="AQ89" s="398"/>
      <c r="AR89" s="399"/>
      <c r="AS89" s="419"/>
      <c r="AT89" s="420"/>
      <c r="AU89" s="420"/>
      <c r="AV89" s="420"/>
      <c r="AW89" s="420"/>
      <c r="AX89" s="420"/>
      <c r="AY89" s="420"/>
      <c r="AZ89" s="420"/>
      <c r="BA89" s="420"/>
      <c r="BB89" s="421"/>
      <c r="BC89" s="419"/>
      <c r="BD89" s="420"/>
      <c r="BE89" s="420"/>
      <c r="BF89" s="420"/>
      <c r="BG89" s="420"/>
      <c r="BH89" s="420"/>
      <c r="BI89" s="420"/>
      <c r="BJ89" s="420"/>
      <c r="BK89" s="420"/>
      <c r="BL89" s="420"/>
      <c r="BM89" s="421"/>
      <c r="BN89" s="364">
        <f t="shared" si="0"/>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397"/>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c r="AI90" s="398"/>
      <c r="AJ90" s="398"/>
      <c r="AK90" s="398"/>
      <c r="AL90" s="398"/>
      <c r="AM90" s="398"/>
      <c r="AN90" s="398"/>
      <c r="AO90" s="398"/>
      <c r="AP90" s="398"/>
      <c r="AQ90" s="398"/>
      <c r="AR90" s="399"/>
      <c r="AS90" s="419"/>
      <c r="AT90" s="420"/>
      <c r="AU90" s="420"/>
      <c r="AV90" s="420"/>
      <c r="AW90" s="420"/>
      <c r="AX90" s="420"/>
      <c r="AY90" s="420"/>
      <c r="AZ90" s="420"/>
      <c r="BA90" s="420"/>
      <c r="BB90" s="421"/>
      <c r="BC90" s="419"/>
      <c r="BD90" s="420"/>
      <c r="BE90" s="420"/>
      <c r="BF90" s="420"/>
      <c r="BG90" s="420"/>
      <c r="BH90" s="420"/>
      <c r="BI90" s="420"/>
      <c r="BJ90" s="420"/>
      <c r="BK90" s="420"/>
      <c r="BL90" s="420"/>
      <c r="BM90" s="421"/>
      <c r="BN90" s="364">
        <f t="shared" si="0"/>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397"/>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c r="AI91" s="398"/>
      <c r="AJ91" s="398"/>
      <c r="AK91" s="398"/>
      <c r="AL91" s="398"/>
      <c r="AM91" s="398"/>
      <c r="AN91" s="398"/>
      <c r="AO91" s="398"/>
      <c r="AP91" s="398"/>
      <c r="AQ91" s="398"/>
      <c r="AR91" s="399"/>
      <c r="AS91" s="419"/>
      <c r="AT91" s="420"/>
      <c r="AU91" s="420"/>
      <c r="AV91" s="420"/>
      <c r="AW91" s="420"/>
      <c r="AX91" s="420"/>
      <c r="AY91" s="420"/>
      <c r="AZ91" s="420"/>
      <c r="BA91" s="420"/>
      <c r="BB91" s="421"/>
      <c r="BC91" s="419"/>
      <c r="BD91" s="420"/>
      <c r="BE91" s="420"/>
      <c r="BF91" s="420"/>
      <c r="BG91" s="420"/>
      <c r="BH91" s="420"/>
      <c r="BI91" s="420"/>
      <c r="BJ91" s="420"/>
      <c r="BK91" s="420"/>
      <c r="BL91" s="420"/>
      <c r="BM91" s="421"/>
      <c r="BN91" s="364">
        <f t="shared" si="0"/>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397"/>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c r="AI92" s="398"/>
      <c r="AJ92" s="398"/>
      <c r="AK92" s="398"/>
      <c r="AL92" s="398"/>
      <c r="AM92" s="398"/>
      <c r="AN92" s="398"/>
      <c r="AO92" s="398"/>
      <c r="AP92" s="398"/>
      <c r="AQ92" s="398"/>
      <c r="AR92" s="399"/>
      <c r="AS92" s="419"/>
      <c r="AT92" s="420"/>
      <c r="AU92" s="420"/>
      <c r="AV92" s="420"/>
      <c r="AW92" s="420"/>
      <c r="AX92" s="420"/>
      <c r="AY92" s="420"/>
      <c r="AZ92" s="420"/>
      <c r="BA92" s="420"/>
      <c r="BB92" s="421"/>
      <c r="BC92" s="419"/>
      <c r="BD92" s="420"/>
      <c r="BE92" s="420"/>
      <c r="BF92" s="420"/>
      <c r="BG92" s="420"/>
      <c r="BH92" s="420"/>
      <c r="BI92" s="420"/>
      <c r="BJ92" s="420"/>
      <c r="BK92" s="420"/>
      <c r="BL92" s="420"/>
      <c r="BM92" s="421"/>
      <c r="BN92" s="364">
        <f t="shared" si="0"/>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97"/>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c r="AI93" s="398"/>
      <c r="AJ93" s="398"/>
      <c r="AK93" s="398"/>
      <c r="AL93" s="398"/>
      <c r="AM93" s="398"/>
      <c r="AN93" s="398"/>
      <c r="AO93" s="398"/>
      <c r="AP93" s="398"/>
      <c r="AQ93" s="398"/>
      <c r="AR93" s="399"/>
      <c r="AS93" s="419"/>
      <c r="AT93" s="420"/>
      <c r="AU93" s="420"/>
      <c r="AV93" s="420"/>
      <c r="AW93" s="420"/>
      <c r="AX93" s="420"/>
      <c r="AY93" s="420"/>
      <c r="AZ93" s="420"/>
      <c r="BA93" s="420"/>
      <c r="BB93" s="421"/>
      <c r="BC93" s="419"/>
      <c r="BD93" s="420"/>
      <c r="BE93" s="420"/>
      <c r="BF93" s="420"/>
      <c r="BG93" s="420"/>
      <c r="BH93" s="420"/>
      <c r="BI93" s="420"/>
      <c r="BJ93" s="420"/>
      <c r="BK93" s="420"/>
      <c r="BL93" s="420"/>
      <c r="BM93" s="421"/>
      <c r="BN93" s="364">
        <f t="shared" si="0"/>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397"/>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c r="AI94" s="398"/>
      <c r="AJ94" s="398"/>
      <c r="AK94" s="398"/>
      <c r="AL94" s="398"/>
      <c r="AM94" s="398"/>
      <c r="AN94" s="398"/>
      <c r="AO94" s="398"/>
      <c r="AP94" s="398"/>
      <c r="AQ94" s="398"/>
      <c r="AR94" s="399"/>
      <c r="AS94" s="419"/>
      <c r="AT94" s="420"/>
      <c r="AU94" s="420"/>
      <c r="AV94" s="420"/>
      <c r="AW94" s="420"/>
      <c r="AX94" s="420"/>
      <c r="AY94" s="420"/>
      <c r="AZ94" s="420"/>
      <c r="BA94" s="420"/>
      <c r="BB94" s="421"/>
      <c r="BC94" s="419"/>
      <c r="BD94" s="420"/>
      <c r="BE94" s="420"/>
      <c r="BF94" s="420"/>
      <c r="BG94" s="420"/>
      <c r="BH94" s="420"/>
      <c r="BI94" s="420"/>
      <c r="BJ94" s="420"/>
      <c r="BK94" s="420"/>
      <c r="BL94" s="420"/>
      <c r="BM94" s="421"/>
      <c r="BN94" s="364">
        <f t="shared" si="0"/>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397"/>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c r="AI95" s="398"/>
      <c r="AJ95" s="398"/>
      <c r="AK95" s="398"/>
      <c r="AL95" s="398"/>
      <c r="AM95" s="398"/>
      <c r="AN95" s="398"/>
      <c r="AO95" s="398"/>
      <c r="AP95" s="398"/>
      <c r="AQ95" s="398"/>
      <c r="AR95" s="399"/>
      <c r="AS95" s="419"/>
      <c r="AT95" s="420"/>
      <c r="AU95" s="420"/>
      <c r="AV95" s="420"/>
      <c r="AW95" s="420"/>
      <c r="AX95" s="420"/>
      <c r="AY95" s="420"/>
      <c r="AZ95" s="420"/>
      <c r="BA95" s="420"/>
      <c r="BB95" s="421"/>
      <c r="BC95" s="419"/>
      <c r="BD95" s="420"/>
      <c r="BE95" s="420"/>
      <c r="BF95" s="420"/>
      <c r="BG95" s="420"/>
      <c r="BH95" s="420"/>
      <c r="BI95" s="420"/>
      <c r="BJ95" s="420"/>
      <c r="BK95" s="420"/>
      <c r="BL95" s="420"/>
      <c r="BM95" s="421"/>
      <c r="BN95" s="364">
        <f t="shared" si="0"/>
        <v>0</v>
      </c>
      <c r="BO95" s="365"/>
      <c r="BP95" s="365"/>
      <c r="BQ95" s="365"/>
      <c r="BR95" s="365"/>
      <c r="BS95" s="365"/>
      <c r="BT95" s="365"/>
      <c r="BU95" s="365"/>
      <c r="BV95" s="365"/>
      <c r="BW95" s="365"/>
      <c r="BX95" s="365"/>
      <c r="BY95" s="365"/>
      <c r="BZ95" s="365"/>
      <c r="CA95" s="365"/>
      <c r="CB95" s="366"/>
    </row>
    <row r="96" spans="1:80" hidden="1" x14ac:dyDescent="0.2">
      <c r="A96" s="233"/>
      <c r="B96" s="231"/>
      <c r="C96" s="231"/>
      <c r="D96" s="232"/>
      <c r="E96" s="413"/>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414"/>
      <c r="AK96" s="414"/>
      <c r="AL96" s="414"/>
      <c r="AM96" s="414"/>
      <c r="AN96" s="414"/>
      <c r="AO96" s="414"/>
      <c r="AP96" s="414"/>
      <c r="AQ96" s="414"/>
      <c r="AR96" s="415"/>
      <c r="AS96" s="400"/>
      <c r="AT96" s="401"/>
      <c r="AU96" s="401"/>
      <c r="AV96" s="401"/>
      <c r="AW96" s="401"/>
      <c r="AX96" s="401"/>
      <c r="AY96" s="401"/>
      <c r="AZ96" s="401"/>
      <c r="BA96" s="401"/>
      <c r="BB96" s="402"/>
      <c r="BC96" s="416"/>
      <c r="BD96" s="417"/>
      <c r="BE96" s="417"/>
      <c r="BF96" s="417"/>
      <c r="BG96" s="417"/>
      <c r="BH96" s="417"/>
      <c r="BI96" s="417"/>
      <c r="BJ96" s="417"/>
      <c r="BK96" s="417"/>
      <c r="BL96" s="417"/>
      <c r="BM96" s="418"/>
      <c r="BN96" s="364">
        <f t="shared" si="0"/>
        <v>0</v>
      </c>
      <c r="BO96" s="365"/>
      <c r="BP96" s="365"/>
      <c r="BQ96" s="365"/>
      <c r="BR96" s="365"/>
      <c r="BS96" s="365"/>
      <c r="BT96" s="365"/>
      <c r="BU96" s="365"/>
      <c r="BV96" s="365"/>
      <c r="BW96" s="365"/>
      <c r="BX96" s="365"/>
      <c r="BY96" s="365"/>
      <c r="BZ96" s="365"/>
      <c r="CA96" s="365"/>
      <c r="CB96" s="366"/>
    </row>
    <row r="97" spans="1:89" hidden="1" x14ac:dyDescent="0.2">
      <c r="A97" s="233"/>
      <c r="B97" s="231"/>
      <c r="C97" s="231"/>
      <c r="D97" s="232"/>
      <c r="E97" s="413"/>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414"/>
      <c r="AK97" s="414"/>
      <c r="AL97" s="414"/>
      <c r="AM97" s="414"/>
      <c r="AN97" s="414"/>
      <c r="AO97" s="414"/>
      <c r="AP97" s="414"/>
      <c r="AQ97" s="414"/>
      <c r="AR97" s="415"/>
      <c r="AS97" s="400"/>
      <c r="AT97" s="401"/>
      <c r="AU97" s="401"/>
      <c r="AV97" s="401"/>
      <c r="AW97" s="401"/>
      <c r="AX97" s="401"/>
      <c r="AY97" s="401"/>
      <c r="AZ97" s="401"/>
      <c r="BA97" s="401"/>
      <c r="BB97" s="402"/>
      <c r="BC97" s="416"/>
      <c r="BD97" s="417"/>
      <c r="BE97" s="417"/>
      <c r="BF97" s="417"/>
      <c r="BG97" s="417"/>
      <c r="BH97" s="417"/>
      <c r="BI97" s="417"/>
      <c r="BJ97" s="417"/>
      <c r="BK97" s="417"/>
      <c r="BL97" s="417"/>
      <c r="BM97" s="418"/>
      <c r="BN97" s="364">
        <f t="shared" si="0"/>
        <v>0</v>
      </c>
      <c r="BO97" s="365"/>
      <c r="BP97" s="365"/>
      <c r="BQ97" s="365"/>
      <c r="BR97" s="365"/>
      <c r="BS97" s="365"/>
      <c r="BT97" s="365"/>
      <c r="BU97" s="365"/>
      <c r="BV97" s="365"/>
      <c r="BW97" s="365"/>
      <c r="BX97" s="365"/>
      <c r="BY97" s="365"/>
      <c r="BZ97" s="365"/>
      <c r="CA97" s="365"/>
      <c r="CB97" s="366"/>
    </row>
    <row r="98" spans="1:89" hidden="1" x14ac:dyDescent="0.2">
      <c r="A98" s="395"/>
      <c r="B98" s="151"/>
      <c r="C98" s="151"/>
      <c r="D98" s="396"/>
      <c r="E98" s="413"/>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5"/>
      <c r="AS98" s="392"/>
      <c r="AT98" s="393"/>
      <c r="AU98" s="393"/>
      <c r="AV98" s="393"/>
      <c r="AW98" s="393"/>
      <c r="AX98" s="393"/>
      <c r="AY98" s="393"/>
      <c r="AZ98" s="393"/>
      <c r="BA98" s="393"/>
      <c r="BB98" s="394"/>
      <c r="BC98" s="416"/>
      <c r="BD98" s="417"/>
      <c r="BE98" s="417"/>
      <c r="BF98" s="417"/>
      <c r="BG98" s="417"/>
      <c r="BH98" s="417"/>
      <c r="BI98" s="417"/>
      <c r="BJ98" s="417"/>
      <c r="BK98" s="417"/>
      <c r="BL98" s="417"/>
      <c r="BM98" s="418"/>
      <c r="BN98" s="364">
        <f t="shared" si="0"/>
        <v>0</v>
      </c>
      <c r="BO98" s="365"/>
      <c r="BP98" s="365"/>
      <c r="BQ98" s="365"/>
      <c r="BR98" s="365"/>
      <c r="BS98" s="365"/>
      <c r="BT98" s="365"/>
      <c r="BU98" s="365"/>
      <c r="BV98" s="365"/>
      <c r="BW98" s="365"/>
      <c r="BX98" s="365"/>
      <c r="BY98" s="365"/>
      <c r="BZ98" s="365"/>
      <c r="CA98" s="365"/>
      <c r="CB98" s="366"/>
    </row>
    <row r="99" spans="1:89" x14ac:dyDescent="0.2">
      <c r="A99" s="377"/>
      <c r="B99" s="378"/>
      <c r="C99" s="378"/>
      <c r="D99" s="379"/>
      <c r="E99" s="380" t="s">
        <v>421</v>
      </c>
      <c r="F99" s="381"/>
      <c r="G99" s="381"/>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c r="AG99" s="381"/>
      <c r="AH99" s="381"/>
      <c r="AI99" s="381"/>
      <c r="AJ99" s="381"/>
      <c r="AK99" s="381"/>
      <c r="AL99" s="381"/>
      <c r="AM99" s="381"/>
      <c r="AN99" s="381"/>
      <c r="AO99" s="381"/>
      <c r="AP99" s="381"/>
      <c r="AQ99" s="381"/>
      <c r="AR99" s="382"/>
      <c r="AS99" s="383" t="s">
        <v>52</v>
      </c>
      <c r="AT99" s="384"/>
      <c r="AU99" s="384"/>
      <c r="AV99" s="384"/>
      <c r="AW99" s="384"/>
      <c r="AX99" s="384"/>
      <c r="AY99" s="384"/>
      <c r="AZ99" s="384"/>
      <c r="BA99" s="384"/>
      <c r="BB99" s="385"/>
      <c r="BC99" s="386" t="s">
        <v>52</v>
      </c>
      <c r="BD99" s="387"/>
      <c r="BE99" s="387"/>
      <c r="BF99" s="387"/>
      <c r="BG99" s="387"/>
      <c r="BH99" s="387"/>
      <c r="BI99" s="387"/>
      <c r="BJ99" s="387"/>
      <c r="BK99" s="387"/>
      <c r="BL99" s="387"/>
      <c r="BM99" s="388"/>
      <c r="BN99" s="389">
        <f>SUM(BN64:CB98)</f>
        <v>160000</v>
      </c>
      <c r="BO99" s="390"/>
      <c r="BP99" s="390"/>
      <c r="BQ99" s="390"/>
      <c r="BR99" s="390"/>
      <c r="BS99" s="390"/>
      <c r="BT99" s="390"/>
      <c r="BU99" s="390"/>
      <c r="BV99" s="390"/>
      <c r="BW99" s="390"/>
      <c r="BX99" s="390"/>
      <c r="BY99" s="390"/>
      <c r="BZ99" s="390"/>
      <c r="CA99" s="390"/>
      <c r="CB99" s="391"/>
      <c r="CC99" s="412"/>
      <c r="CD99" s="153"/>
      <c r="CE99" s="153"/>
      <c r="CF99" s="153"/>
      <c r="CG99" s="153"/>
      <c r="CH99" s="153"/>
      <c r="CI99" s="153"/>
      <c r="CJ99" s="153"/>
      <c r="CK99" s="153"/>
    </row>
    <row r="100" spans="1:89" ht="15.75" x14ac:dyDescent="0.25">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8"/>
      <c r="AT100" s="118"/>
      <c r="AU100" s="118"/>
      <c r="AV100" s="118"/>
      <c r="AW100" s="118"/>
      <c r="AX100" s="118"/>
      <c r="AY100" s="118"/>
      <c r="AZ100" s="118"/>
      <c r="BA100" s="118"/>
      <c r="BB100" s="118"/>
      <c r="BC100" s="86"/>
      <c r="BD100" s="86"/>
      <c r="BE100" s="86"/>
      <c r="BF100" s="86"/>
      <c r="BG100" s="86"/>
      <c r="BH100" s="86"/>
      <c r="BI100" s="86"/>
      <c r="BJ100" s="86"/>
      <c r="BK100" s="86"/>
      <c r="BL100" s="86"/>
      <c r="BM100" s="86"/>
      <c r="BN100" s="86"/>
      <c r="BO100" s="86"/>
      <c r="BP100" s="86"/>
      <c r="BQ100" s="119"/>
      <c r="BR100" s="119"/>
      <c r="BS100" s="119"/>
      <c r="BT100" s="119"/>
      <c r="BU100" s="119"/>
      <c r="BV100" s="119"/>
      <c r="BW100" s="119"/>
      <c r="BX100" s="119"/>
      <c r="BY100" s="119"/>
      <c r="BZ100" s="119"/>
      <c r="CA100" s="119"/>
      <c r="CB100" s="119"/>
      <c r="CK100" s="80"/>
    </row>
    <row r="101" spans="1:89" ht="15.75" x14ac:dyDescent="0.25">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410" t="s">
        <v>511</v>
      </c>
      <c r="AT101" s="410"/>
      <c r="AU101" s="410"/>
      <c r="AV101" s="410"/>
      <c r="AW101" s="410"/>
      <c r="AX101" s="410"/>
      <c r="AY101" s="410"/>
      <c r="AZ101" s="410"/>
      <c r="BA101" s="410"/>
      <c r="BB101" s="410"/>
      <c r="BC101" s="411" t="s">
        <v>368</v>
      </c>
      <c r="BD101" s="411"/>
      <c r="BE101" s="411"/>
      <c r="BF101" s="411"/>
      <c r="BG101" s="411"/>
      <c r="BH101" s="411"/>
      <c r="BI101" s="411"/>
      <c r="BJ101" s="411"/>
      <c r="BK101" s="411"/>
      <c r="BL101" s="411"/>
      <c r="BM101" s="411"/>
      <c r="BN101" s="411"/>
      <c r="BO101" s="411"/>
      <c r="BP101" s="411"/>
      <c r="BQ101" s="119"/>
      <c r="BR101" s="119"/>
      <c r="BS101" s="119"/>
      <c r="BT101" s="119"/>
      <c r="BU101" s="119"/>
      <c r="BV101" s="119"/>
      <c r="BW101" s="119"/>
      <c r="BX101" s="119"/>
      <c r="BY101" s="119"/>
      <c r="BZ101" s="119"/>
      <c r="CA101" s="119"/>
      <c r="CB101" s="119"/>
    </row>
    <row r="102" spans="1:89" ht="15.75" x14ac:dyDescent="0.25">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8"/>
      <c r="AT102" s="118"/>
      <c r="AU102" s="118"/>
      <c r="AV102" s="118"/>
      <c r="AW102" s="118"/>
      <c r="AX102" s="118"/>
      <c r="AY102" s="118"/>
      <c r="AZ102" s="118"/>
      <c r="BA102" s="118"/>
      <c r="BB102" s="118"/>
      <c r="BC102" s="86"/>
      <c r="BD102" s="86"/>
      <c r="BE102" s="86"/>
      <c r="BF102" s="86"/>
      <c r="BG102" s="86"/>
      <c r="BH102" s="86"/>
      <c r="BI102" s="86"/>
      <c r="BJ102" s="86"/>
      <c r="BK102" s="86"/>
      <c r="BL102" s="86"/>
      <c r="BM102" s="86"/>
      <c r="BN102" s="86"/>
      <c r="BO102" s="86"/>
      <c r="BP102" s="86"/>
      <c r="BQ102" s="119"/>
      <c r="BR102" s="119"/>
      <c r="BS102" s="119"/>
      <c r="BT102" s="119"/>
      <c r="BU102" s="119"/>
      <c r="BV102" s="119"/>
      <c r="BW102" s="119"/>
      <c r="BX102" s="119"/>
      <c r="BY102" s="119"/>
      <c r="BZ102" s="119"/>
      <c r="CA102" s="119"/>
      <c r="CB102" s="119"/>
    </row>
    <row r="103" spans="1:89" x14ac:dyDescent="0.2">
      <c r="A103" s="157" t="s">
        <v>142</v>
      </c>
      <c r="B103" s="158"/>
      <c r="C103" s="158"/>
      <c r="D103" s="159"/>
      <c r="E103" s="157" t="s">
        <v>422</v>
      </c>
      <c r="F103" s="158"/>
      <c r="G103" s="158"/>
      <c r="H103" s="158"/>
      <c r="I103" s="158"/>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9"/>
      <c r="AS103" s="157" t="s">
        <v>424</v>
      </c>
      <c r="AT103" s="158"/>
      <c r="AU103" s="158"/>
      <c r="AV103" s="158"/>
      <c r="AW103" s="158"/>
      <c r="AX103" s="158"/>
      <c r="AY103" s="158"/>
      <c r="AZ103" s="158"/>
      <c r="BA103" s="158"/>
      <c r="BB103" s="159"/>
      <c r="BC103" s="157" t="s">
        <v>505</v>
      </c>
      <c r="BD103" s="158"/>
      <c r="BE103" s="158"/>
      <c r="BF103" s="158"/>
      <c r="BG103" s="158"/>
      <c r="BH103" s="158"/>
      <c r="BI103" s="158"/>
      <c r="BJ103" s="158"/>
      <c r="BK103" s="158"/>
      <c r="BL103" s="158"/>
      <c r="BM103" s="159"/>
      <c r="BN103" s="157" t="s">
        <v>425</v>
      </c>
      <c r="BO103" s="158"/>
      <c r="BP103" s="158"/>
      <c r="BQ103" s="158"/>
      <c r="BR103" s="158"/>
      <c r="BS103" s="158"/>
      <c r="BT103" s="158"/>
      <c r="BU103" s="158"/>
      <c r="BV103" s="158"/>
      <c r="BW103" s="158"/>
      <c r="BX103" s="158"/>
      <c r="BY103" s="158"/>
      <c r="BZ103" s="158"/>
      <c r="CA103" s="158"/>
      <c r="CB103" s="159"/>
    </row>
    <row r="104" spans="1:89" x14ac:dyDescent="0.2">
      <c r="A104" s="407" t="s">
        <v>143</v>
      </c>
      <c r="B104" s="408"/>
      <c r="C104" s="408"/>
      <c r="D104" s="409"/>
      <c r="E104" s="407"/>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408"/>
      <c r="AE104" s="408"/>
      <c r="AF104" s="408"/>
      <c r="AG104" s="408"/>
      <c r="AH104" s="408"/>
      <c r="AI104" s="408"/>
      <c r="AJ104" s="408"/>
      <c r="AK104" s="408"/>
      <c r="AL104" s="408"/>
      <c r="AM104" s="408"/>
      <c r="AN104" s="408"/>
      <c r="AO104" s="408"/>
      <c r="AP104" s="408"/>
      <c r="AQ104" s="408"/>
      <c r="AR104" s="409"/>
      <c r="AS104" s="407"/>
      <c r="AT104" s="408"/>
      <c r="AU104" s="408"/>
      <c r="AV104" s="408"/>
      <c r="AW104" s="408"/>
      <c r="AX104" s="408"/>
      <c r="AY104" s="408"/>
      <c r="AZ104" s="408"/>
      <c r="BA104" s="408"/>
      <c r="BB104" s="409"/>
      <c r="BC104" s="407" t="s">
        <v>506</v>
      </c>
      <c r="BD104" s="408"/>
      <c r="BE104" s="408"/>
      <c r="BF104" s="408"/>
      <c r="BG104" s="408"/>
      <c r="BH104" s="408"/>
      <c r="BI104" s="408"/>
      <c r="BJ104" s="408"/>
      <c r="BK104" s="408"/>
      <c r="BL104" s="408"/>
      <c r="BM104" s="409"/>
      <c r="BN104" s="407" t="s">
        <v>439</v>
      </c>
      <c r="BO104" s="408"/>
      <c r="BP104" s="408"/>
      <c r="BQ104" s="408"/>
      <c r="BR104" s="408"/>
      <c r="BS104" s="408"/>
      <c r="BT104" s="408"/>
      <c r="BU104" s="408"/>
      <c r="BV104" s="408"/>
      <c r="BW104" s="408"/>
      <c r="BX104" s="408"/>
      <c r="BY104" s="408"/>
      <c r="BZ104" s="408"/>
      <c r="CA104" s="408"/>
      <c r="CB104" s="409"/>
    </row>
    <row r="105" spans="1:89" x14ac:dyDescent="0.2">
      <c r="A105" s="407"/>
      <c r="B105" s="408"/>
      <c r="C105" s="408"/>
      <c r="D105" s="409"/>
      <c r="E105" s="407"/>
      <c r="F105" s="408"/>
      <c r="G105" s="408"/>
      <c r="H105" s="408"/>
      <c r="I105" s="408"/>
      <c r="J105" s="408"/>
      <c r="K105" s="408"/>
      <c r="L105" s="408"/>
      <c r="M105" s="408"/>
      <c r="N105" s="408"/>
      <c r="O105" s="408"/>
      <c r="P105" s="408"/>
      <c r="Q105" s="408"/>
      <c r="R105" s="408"/>
      <c r="S105" s="408"/>
      <c r="T105" s="408"/>
      <c r="U105" s="408"/>
      <c r="V105" s="408"/>
      <c r="W105" s="408"/>
      <c r="X105" s="408"/>
      <c r="Y105" s="408"/>
      <c r="Z105" s="408"/>
      <c r="AA105" s="408"/>
      <c r="AB105" s="408"/>
      <c r="AC105" s="408"/>
      <c r="AD105" s="408"/>
      <c r="AE105" s="408"/>
      <c r="AF105" s="408"/>
      <c r="AG105" s="408"/>
      <c r="AH105" s="408"/>
      <c r="AI105" s="408"/>
      <c r="AJ105" s="408"/>
      <c r="AK105" s="408"/>
      <c r="AL105" s="408"/>
      <c r="AM105" s="408"/>
      <c r="AN105" s="408"/>
      <c r="AO105" s="408"/>
      <c r="AP105" s="408"/>
      <c r="AQ105" s="408"/>
      <c r="AR105" s="409"/>
      <c r="AS105" s="407"/>
      <c r="AT105" s="408"/>
      <c r="AU105" s="408"/>
      <c r="AV105" s="408"/>
      <c r="AW105" s="408"/>
      <c r="AX105" s="408"/>
      <c r="AY105" s="408"/>
      <c r="AZ105" s="408"/>
      <c r="BA105" s="408"/>
      <c r="BB105" s="409"/>
      <c r="BC105" s="407" t="s">
        <v>432</v>
      </c>
      <c r="BD105" s="408"/>
      <c r="BE105" s="408"/>
      <c r="BF105" s="408"/>
      <c r="BG105" s="408"/>
      <c r="BH105" s="408"/>
      <c r="BI105" s="408"/>
      <c r="BJ105" s="408"/>
      <c r="BK105" s="408"/>
      <c r="BL105" s="408"/>
      <c r="BM105" s="409"/>
      <c r="BN105" s="407"/>
      <c r="BO105" s="408"/>
      <c r="BP105" s="408"/>
      <c r="BQ105" s="408"/>
      <c r="BR105" s="408"/>
      <c r="BS105" s="408"/>
      <c r="BT105" s="408"/>
      <c r="BU105" s="408"/>
      <c r="BV105" s="408"/>
      <c r="BW105" s="408"/>
      <c r="BX105" s="408"/>
      <c r="BY105" s="408"/>
      <c r="BZ105" s="408"/>
      <c r="CA105" s="408"/>
      <c r="CB105" s="409"/>
    </row>
    <row r="106" spans="1:89" x14ac:dyDescent="0.2">
      <c r="A106" s="400">
        <v>1</v>
      </c>
      <c r="B106" s="401"/>
      <c r="C106" s="401"/>
      <c r="D106" s="402"/>
      <c r="E106" s="400">
        <v>2</v>
      </c>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401"/>
      <c r="AL106" s="401"/>
      <c r="AM106" s="401"/>
      <c r="AN106" s="401"/>
      <c r="AO106" s="401"/>
      <c r="AP106" s="401"/>
      <c r="AQ106" s="401"/>
      <c r="AR106" s="402"/>
      <c r="AS106" s="400">
        <v>3</v>
      </c>
      <c r="AT106" s="401"/>
      <c r="AU106" s="401"/>
      <c r="AV106" s="401"/>
      <c r="AW106" s="401"/>
      <c r="AX106" s="401"/>
      <c r="AY106" s="401"/>
      <c r="AZ106" s="401"/>
      <c r="BA106" s="401"/>
      <c r="BB106" s="402"/>
      <c r="BC106" s="400">
        <v>4</v>
      </c>
      <c r="BD106" s="401"/>
      <c r="BE106" s="401"/>
      <c r="BF106" s="401"/>
      <c r="BG106" s="401"/>
      <c r="BH106" s="401"/>
      <c r="BI106" s="401"/>
      <c r="BJ106" s="401"/>
      <c r="BK106" s="401"/>
      <c r="BL106" s="401"/>
      <c r="BM106" s="402"/>
      <c r="BN106" s="400">
        <v>5</v>
      </c>
      <c r="BO106" s="401"/>
      <c r="BP106" s="401"/>
      <c r="BQ106" s="401"/>
      <c r="BR106" s="401"/>
      <c r="BS106" s="401"/>
      <c r="BT106" s="401"/>
      <c r="BU106" s="401"/>
      <c r="BV106" s="401"/>
      <c r="BW106" s="401"/>
      <c r="BX106" s="401"/>
      <c r="BY106" s="401"/>
      <c r="BZ106" s="401"/>
      <c r="CA106" s="401"/>
      <c r="CB106" s="402"/>
    </row>
    <row r="107" spans="1:89" ht="24" customHeight="1" x14ac:dyDescent="0.2">
      <c r="A107" s="400">
        <v>1</v>
      </c>
      <c r="B107" s="401"/>
      <c r="C107" s="401"/>
      <c r="D107" s="402"/>
      <c r="E107" s="280" t="s">
        <v>679</v>
      </c>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403"/>
      <c r="AS107" s="364">
        <v>578</v>
      </c>
      <c r="AT107" s="365"/>
      <c r="AU107" s="365"/>
      <c r="AV107" s="365"/>
      <c r="AW107" s="365"/>
      <c r="AX107" s="365"/>
      <c r="AY107" s="365"/>
      <c r="AZ107" s="365"/>
      <c r="BA107" s="365"/>
      <c r="BB107" s="366"/>
      <c r="BC107" s="364">
        <v>1449.83</v>
      </c>
      <c r="BD107" s="365"/>
      <c r="BE107" s="365"/>
      <c r="BF107" s="365"/>
      <c r="BG107" s="365"/>
      <c r="BH107" s="365"/>
      <c r="BI107" s="365"/>
      <c r="BJ107" s="365"/>
      <c r="BK107" s="365"/>
      <c r="BL107" s="365"/>
      <c r="BM107" s="366"/>
      <c r="BN107" s="404">
        <v>838000</v>
      </c>
      <c r="BO107" s="405"/>
      <c r="BP107" s="405"/>
      <c r="BQ107" s="405"/>
      <c r="BR107" s="405"/>
      <c r="BS107" s="405"/>
      <c r="BT107" s="405"/>
      <c r="BU107" s="405"/>
      <c r="BV107" s="405"/>
      <c r="BW107" s="405"/>
      <c r="BX107" s="405"/>
      <c r="BY107" s="405"/>
      <c r="BZ107" s="405"/>
      <c r="CA107" s="405"/>
      <c r="CB107" s="406"/>
    </row>
    <row r="108" spans="1:89" x14ac:dyDescent="0.2">
      <c r="A108" s="377"/>
      <c r="B108" s="378"/>
      <c r="C108" s="378"/>
      <c r="D108" s="379"/>
      <c r="E108" s="380" t="s">
        <v>421</v>
      </c>
      <c r="F108" s="381"/>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c r="AG108" s="381"/>
      <c r="AH108" s="381"/>
      <c r="AI108" s="381"/>
      <c r="AJ108" s="381"/>
      <c r="AK108" s="381"/>
      <c r="AL108" s="381"/>
      <c r="AM108" s="381"/>
      <c r="AN108" s="381"/>
      <c r="AO108" s="381"/>
      <c r="AP108" s="381"/>
      <c r="AQ108" s="381"/>
      <c r="AR108" s="382"/>
      <c r="AS108" s="383" t="s">
        <v>52</v>
      </c>
      <c r="AT108" s="384"/>
      <c r="AU108" s="384"/>
      <c r="AV108" s="384"/>
      <c r="AW108" s="384"/>
      <c r="AX108" s="384"/>
      <c r="AY108" s="384"/>
      <c r="AZ108" s="384"/>
      <c r="BA108" s="384"/>
      <c r="BB108" s="385"/>
      <c r="BC108" s="386" t="s">
        <v>52</v>
      </c>
      <c r="BD108" s="387"/>
      <c r="BE108" s="387"/>
      <c r="BF108" s="387"/>
      <c r="BG108" s="387"/>
      <c r="BH108" s="387"/>
      <c r="BI108" s="387"/>
      <c r="BJ108" s="387"/>
      <c r="BK108" s="387"/>
      <c r="BL108" s="387"/>
      <c r="BM108" s="388"/>
      <c r="BN108" s="389">
        <f>SUM(BN107:CB107)</f>
        <v>838000</v>
      </c>
      <c r="BO108" s="390"/>
      <c r="BP108" s="390"/>
      <c r="BQ108" s="390"/>
      <c r="BR108" s="390"/>
      <c r="BS108" s="390"/>
      <c r="BT108" s="390"/>
      <c r="BU108" s="390"/>
      <c r="BV108" s="390"/>
      <c r="BW108" s="390"/>
      <c r="BX108" s="390"/>
      <c r="BY108" s="390"/>
      <c r="BZ108" s="390"/>
      <c r="CA108" s="390"/>
      <c r="CB108" s="391"/>
    </row>
    <row r="109" spans="1:89" ht="15.75" x14ac:dyDescent="0.25">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8"/>
      <c r="AT109" s="118"/>
      <c r="AU109" s="118"/>
      <c r="AV109" s="118"/>
      <c r="AW109" s="118"/>
      <c r="AX109" s="118"/>
      <c r="AY109" s="118"/>
      <c r="AZ109" s="118"/>
      <c r="BA109" s="118"/>
      <c r="BB109" s="118"/>
      <c r="BC109" s="86"/>
      <c r="BD109" s="86"/>
      <c r="BE109" s="86"/>
      <c r="BF109" s="86"/>
      <c r="BG109" s="86"/>
      <c r="BH109" s="86"/>
      <c r="BI109" s="86"/>
      <c r="BJ109" s="86"/>
      <c r="BK109" s="86"/>
      <c r="BL109" s="86"/>
      <c r="BM109" s="86"/>
      <c r="BN109" s="86"/>
      <c r="BO109" s="86"/>
      <c r="BP109" s="86"/>
      <c r="BQ109" s="119"/>
      <c r="BR109" s="119"/>
      <c r="BS109" s="119"/>
      <c r="BT109" s="119"/>
      <c r="BU109" s="119"/>
      <c r="BV109" s="119"/>
      <c r="BW109" s="119"/>
      <c r="BX109" s="119"/>
      <c r="BY109" s="119"/>
      <c r="BZ109" s="119"/>
      <c r="CA109" s="119"/>
      <c r="CB109" s="119"/>
    </row>
    <row r="110" spans="1:89" x14ac:dyDescent="0.2">
      <c r="CK110" s="80"/>
    </row>
    <row r="111" spans="1:89" ht="15.75" x14ac:dyDescent="0.25">
      <c r="A111" s="72" t="s">
        <v>419</v>
      </c>
      <c r="B111" s="117"/>
      <c r="C111" s="117"/>
      <c r="D111" s="117"/>
      <c r="E111" s="117"/>
      <c r="F111" s="117"/>
      <c r="G111" s="117"/>
      <c r="H111" s="117"/>
      <c r="I111" s="117"/>
      <c r="J111" s="117"/>
      <c r="X111" s="87"/>
      <c r="Y111" s="376"/>
      <c r="Z111" s="376"/>
      <c r="AA111" s="376"/>
      <c r="AB111" s="376"/>
      <c r="AC111" s="376"/>
      <c r="AD111" s="376"/>
      <c r="AE111" s="376"/>
      <c r="AF111" s="376"/>
      <c r="AG111" s="376"/>
      <c r="AH111" s="376"/>
      <c r="AI111" s="376"/>
      <c r="AJ111" s="376"/>
      <c r="AK111" s="87"/>
      <c r="AL111" s="369" t="s">
        <v>554</v>
      </c>
      <c r="AM111" s="369"/>
      <c r="AN111" s="369"/>
      <c r="AO111" s="369"/>
      <c r="AP111" s="369"/>
      <c r="AQ111" s="369"/>
      <c r="AR111" s="369"/>
      <c r="AS111" s="369"/>
      <c r="AT111" s="369"/>
      <c r="AU111" s="369"/>
      <c r="AV111" s="369"/>
      <c r="AW111" s="369"/>
      <c r="AX111" s="369"/>
      <c r="AY111" s="369"/>
      <c r="AZ111" s="369"/>
      <c r="BA111" s="369"/>
      <c r="BB111" s="369"/>
      <c r="BC111" s="369"/>
      <c r="BD111" s="369"/>
      <c r="BE111" s="369"/>
      <c r="BF111" s="369"/>
      <c r="BG111" s="369"/>
      <c r="BH111" s="369"/>
      <c r="BI111" s="369"/>
      <c r="BJ111" s="369"/>
      <c r="BK111" s="369"/>
      <c r="BL111" s="369"/>
      <c r="BM111" s="369"/>
      <c r="BN111" s="87"/>
      <c r="BO111" s="87"/>
      <c r="BP111" s="87"/>
      <c r="BQ111" s="87"/>
      <c r="BR111" s="87"/>
      <c r="BS111" s="87"/>
      <c r="CK111" s="80"/>
    </row>
    <row r="112" spans="1:89" x14ac:dyDescent="0.2">
      <c r="A112" s="88"/>
      <c r="B112" s="88"/>
      <c r="C112" s="88"/>
      <c r="D112" s="88"/>
      <c r="E112" s="88"/>
      <c r="F112" s="88"/>
      <c r="G112" s="88"/>
      <c r="H112" s="88"/>
      <c r="I112" s="88"/>
      <c r="J112" s="88"/>
      <c r="X112" s="88"/>
      <c r="Y112" s="375" t="s">
        <v>10</v>
      </c>
      <c r="Z112" s="375"/>
      <c r="AA112" s="375"/>
      <c r="AB112" s="375"/>
      <c r="AC112" s="375"/>
      <c r="AD112" s="375"/>
      <c r="AE112" s="375"/>
      <c r="AF112" s="375"/>
      <c r="AG112" s="375"/>
      <c r="AH112" s="375"/>
      <c r="AI112" s="375"/>
      <c r="AJ112" s="375"/>
      <c r="AK112" s="88"/>
      <c r="AL112" s="375" t="s">
        <v>11</v>
      </c>
      <c r="AM112" s="375"/>
      <c r="AN112" s="375"/>
      <c r="AO112" s="375"/>
      <c r="AP112" s="375"/>
      <c r="AQ112" s="375"/>
      <c r="AR112" s="375"/>
      <c r="AS112" s="375"/>
      <c r="AT112" s="375"/>
      <c r="AU112" s="375"/>
      <c r="AV112" s="375"/>
      <c r="AW112" s="375"/>
      <c r="AX112" s="375"/>
      <c r="AY112" s="375"/>
      <c r="AZ112" s="375"/>
      <c r="BA112" s="375"/>
      <c r="BB112" s="375"/>
      <c r="BC112" s="375"/>
      <c r="BD112" s="375"/>
      <c r="BE112" s="375"/>
      <c r="BF112" s="375"/>
      <c r="BG112" s="375"/>
      <c r="BH112" s="375"/>
      <c r="BI112" s="375"/>
      <c r="BJ112" s="375"/>
      <c r="BK112" s="375"/>
      <c r="BL112" s="375"/>
      <c r="BM112" s="375"/>
      <c r="BN112" s="87"/>
      <c r="BO112" s="87"/>
      <c r="BP112" s="87"/>
      <c r="BQ112" s="87"/>
      <c r="BR112" s="87"/>
      <c r="BS112" s="87"/>
      <c r="CK112" s="89"/>
    </row>
    <row r="113" spans="1:80" x14ac:dyDescent="0.2">
      <c r="A113" s="1"/>
      <c r="B113" s="87"/>
      <c r="C113" s="87"/>
      <c r="D113" s="87"/>
      <c r="E113" s="87"/>
      <c r="F113" s="87"/>
      <c r="G113" s="87"/>
      <c r="H113" s="87"/>
      <c r="I113" s="87"/>
      <c r="J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8"/>
      <c r="BO113" s="88"/>
      <c r="BP113" s="88"/>
      <c r="BQ113" s="88"/>
      <c r="BR113" s="88"/>
      <c r="BS113" s="88"/>
    </row>
    <row r="114" spans="1:80" ht="15.75" x14ac:dyDescent="0.25">
      <c r="A114" s="72" t="s">
        <v>420</v>
      </c>
      <c r="B114" s="117"/>
      <c r="C114" s="117"/>
      <c r="D114" s="117"/>
      <c r="E114" s="117"/>
      <c r="F114" s="117"/>
      <c r="G114" s="117"/>
      <c r="H114" s="117"/>
      <c r="I114" s="117"/>
      <c r="J114" s="117"/>
      <c r="X114" s="87"/>
      <c r="Y114" s="376"/>
      <c r="Z114" s="376"/>
      <c r="AA114" s="376"/>
      <c r="AB114" s="376"/>
      <c r="AC114" s="376"/>
      <c r="AD114" s="376"/>
      <c r="AE114" s="376"/>
      <c r="AF114" s="376"/>
      <c r="AG114" s="376"/>
      <c r="AH114" s="376"/>
      <c r="AI114" s="376"/>
      <c r="AJ114" s="376"/>
      <c r="AK114" s="87"/>
      <c r="AL114" s="369" t="s">
        <v>568</v>
      </c>
      <c r="AM114" s="369"/>
      <c r="AN114" s="369"/>
      <c r="AO114" s="369"/>
      <c r="AP114" s="369"/>
      <c r="AQ114" s="369"/>
      <c r="AR114" s="369"/>
      <c r="AS114" s="369"/>
      <c r="AT114" s="369"/>
      <c r="AU114" s="369"/>
      <c r="AV114" s="369"/>
      <c r="AW114" s="369"/>
      <c r="AX114" s="369"/>
      <c r="AY114" s="369"/>
      <c r="AZ114" s="369"/>
      <c r="BA114" s="369"/>
      <c r="BB114" s="369"/>
      <c r="BC114" s="369"/>
      <c r="BD114" s="369"/>
      <c r="BE114" s="369"/>
      <c r="BF114" s="369"/>
      <c r="BG114" s="369"/>
      <c r="BH114" s="369"/>
      <c r="BI114" s="369"/>
      <c r="BJ114" s="369"/>
      <c r="BK114" s="369"/>
      <c r="BL114" s="369"/>
      <c r="BM114" s="369"/>
      <c r="BN114" s="87"/>
      <c r="BO114" s="87"/>
      <c r="BP114" s="87"/>
      <c r="BQ114" s="87"/>
      <c r="BR114" s="87"/>
      <c r="BS114" s="87"/>
    </row>
    <row r="115" spans="1:80" x14ac:dyDescent="0.2">
      <c r="A115" s="87"/>
      <c r="B115" s="87"/>
      <c r="C115" s="87"/>
      <c r="D115" s="87"/>
      <c r="E115" s="87"/>
      <c r="F115" s="87"/>
      <c r="G115" s="87"/>
      <c r="H115" s="87"/>
      <c r="I115" s="87"/>
      <c r="J115" s="87"/>
      <c r="X115" s="87"/>
      <c r="Y115" s="148" t="s">
        <v>10</v>
      </c>
      <c r="Z115" s="148"/>
      <c r="AA115" s="148"/>
      <c r="AB115" s="148"/>
      <c r="AC115" s="148"/>
      <c r="AD115" s="148"/>
      <c r="AE115" s="148"/>
      <c r="AF115" s="148"/>
      <c r="AG115" s="148"/>
      <c r="AH115" s="148"/>
      <c r="AI115" s="148"/>
      <c r="AJ115" s="148"/>
      <c r="AK115" s="88"/>
      <c r="AL115" s="148" t="s">
        <v>11</v>
      </c>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87"/>
      <c r="BO115" s="87"/>
      <c r="BP115" s="87"/>
      <c r="BQ115" s="87"/>
      <c r="BR115" s="87"/>
      <c r="BS115" s="87"/>
    </row>
    <row r="116" spans="1:80" ht="15.6" customHeight="1" x14ac:dyDescent="0.25">
      <c r="A116" s="72" t="s">
        <v>507</v>
      </c>
      <c r="B116" s="90"/>
      <c r="C116" s="117"/>
      <c r="D116" s="117"/>
      <c r="E116" s="117"/>
      <c r="F116" s="117"/>
      <c r="G116" s="117"/>
      <c r="H116" s="117"/>
      <c r="I116" s="117"/>
      <c r="J116" s="117"/>
      <c r="O116" s="155" t="s">
        <v>567</v>
      </c>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Q116" s="120"/>
      <c r="AR116" s="120"/>
      <c r="AS116" s="120"/>
      <c r="AT116" s="120"/>
      <c r="AU116" s="120"/>
      <c r="AV116" s="120"/>
      <c r="AW116" s="120"/>
      <c r="AX116" s="120"/>
      <c r="AY116" s="120"/>
      <c r="AZ116" s="87"/>
      <c r="BA116" s="369" t="s">
        <v>568</v>
      </c>
      <c r="BB116" s="369"/>
      <c r="BC116" s="369"/>
      <c r="BD116" s="369"/>
      <c r="BE116" s="369"/>
      <c r="BF116" s="369"/>
      <c r="BG116" s="369"/>
      <c r="BH116" s="369"/>
      <c r="BI116" s="369"/>
      <c r="BJ116" s="369"/>
      <c r="BK116" s="369"/>
      <c r="BL116" s="369"/>
      <c r="BM116" s="369"/>
      <c r="BN116" s="369"/>
      <c r="BO116" s="369"/>
      <c r="BP116" s="369"/>
      <c r="BQ116" s="369"/>
      <c r="BR116" s="369"/>
      <c r="BS116" s="369"/>
      <c r="BT116" s="369"/>
      <c r="BU116" s="369"/>
      <c r="BV116" s="369"/>
      <c r="BZ116" s="5"/>
      <c r="CA116" s="92"/>
      <c r="CB116" s="5"/>
    </row>
    <row r="117" spans="1:80" ht="15.75" x14ac:dyDescent="0.25">
      <c r="A117" s="72" t="s">
        <v>508</v>
      </c>
      <c r="B117" s="90"/>
      <c r="C117" s="117"/>
      <c r="D117" s="117"/>
      <c r="E117" s="117"/>
      <c r="F117" s="117"/>
      <c r="G117" s="117"/>
      <c r="H117" s="117"/>
      <c r="I117" s="117"/>
      <c r="J117" s="117"/>
      <c r="O117" s="148" t="s">
        <v>12</v>
      </c>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Q117" s="148" t="s">
        <v>10</v>
      </c>
      <c r="AR117" s="148"/>
      <c r="AS117" s="148"/>
      <c r="AT117" s="148"/>
      <c r="AU117" s="148"/>
      <c r="AV117" s="148"/>
      <c r="AW117" s="148"/>
      <c r="AX117" s="148"/>
      <c r="AY117" s="148"/>
      <c r="AZ117" s="88"/>
      <c r="BA117" s="148" t="s">
        <v>11</v>
      </c>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Z117" s="5"/>
      <c r="CA117" s="93"/>
      <c r="CB117" s="5"/>
    </row>
    <row r="118" spans="1:80" s="72" customFormat="1" ht="15.75" x14ac:dyDescent="0.25">
      <c r="A118" s="370" t="s">
        <v>9</v>
      </c>
      <c r="B118" s="370"/>
      <c r="C118" s="371" t="s">
        <v>555</v>
      </c>
      <c r="D118" s="371"/>
      <c r="E118" s="371"/>
      <c r="F118" s="372" t="s">
        <v>5</v>
      </c>
      <c r="G118" s="372"/>
      <c r="H118" s="373" t="s">
        <v>556</v>
      </c>
      <c r="I118" s="373"/>
      <c r="J118" s="373"/>
      <c r="K118" s="373"/>
      <c r="L118" s="373"/>
      <c r="M118" s="373"/>
      <c r="N118" s="373"/>
      <c r="O118" s="373"/>
      <c r="P118" s="373"/>
      <c r="Q118" s="373"/>
      <c r="R118" s="373"/>
      <c r="S118" s="373"/>
      <c r="T118" s="373"/>
      <c r="U118" s="373"/>
      <c r="V118" s="373"/>
      <c r="W118" s="373"/>
      <c r="X118" s="373"/>
      <c r="Y118" s="374">
        <v>20</v>
      </c>
      <c r="Z118" s="374"/>
      <c r="AA118" s="374"/>
      <c r="AB118" s="367" t="s">
        <v>557</v>
      </c>
      <c r="AC118" s="367"/>
      <c r="AD118" s="367"/>
      <c r="AE118" s="90"/>
      <c r="AF118" s="72" t="s">
        <v>509</v>
      </c>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row>
  </sheetData>
  <mergeCells count="395">
    <mergeCell ref="AB118:AD118"/>
    <mergeCell ref="E55:BC55"/>
    <mergeCell ref="BD55:BM55"/>
    <mergeCell ref="O116:AN116"/>
    <mergeCell ref="BA116:BV116"/>
    <mergeCell ref="O117:AN117"/>
    <mergeCell ref="AQ117:AY117"/>
    <mergeCell ref="BA117:BV117"/>
    <mergeCell ref="A118:B118"/>
    <mergeCell ref="C118:E118"/>
    <mergeCell ref="F118:G118"/>
    <mergeCell ref="H118:X118"/>
    <mergeCell ref="Y118:AA118"/>
    <mergeCell ref="Y112:AJ112"/>
    <mergeCell ref="AL112:BM112"/>
    <mergeCell ref="Y114:AJ114"/>
    <mergeCell ref="AL114:BM114"/>
    <mergeCell ref="Y115:AJ115"/>
    <mergeCell ref="AL115:BM115"/>
    <mergeCell ref="A108:D108"/>
    <mergeCell ref="E108:AR108"/>
    <mergeCell ref="AS108:BB108"/>
    <mergeCell ref="BC108:BM108"/>
    <mergeCell ref="BN108:CB108"/>
    <mergeCell ref="Y111:AJ111"/>
    <mergeCell ref="AL111:BM111"/>
    <mergeCell ref="A106:D106"/>
    <mergeCell ref="E106:AR106"/>
    <mergeCell ref="AS106:BB106"/>
    <mergeCell ref="BC106:BM106"/>
    <mergeCell ref="BN106:CB106"/>
    <mergeCell ref="A107:D107"/>
    <mergeCell ref="E107:AR107"/>
    <mergeCell ref="AS107:BB107"/>
    <mergeCell ref="BC107:BM107"/>
    <mergeCell ref="BN107:CB107"/>
    <mergeCell ref="A104:D104"/>
    <mergeCell ref="E104:AR104"/>
    <mergeCell ref="AS104:BB104"/>
    <mergeCell ref="BC104:BM104"/>
    <mergeCell ref="BN104:CB104"/>
    <mergeCell ref="A105:D105"/>
    <mergeCell ref="E105:AR105"/>
    <mergeCell ref="AS105:BB105"/>
    <mergeCell ref="BC105:BM105"/>
    <mergeCell ref="BN105:CB105"/>
    <mergeCell ref="AS101:BB101"/>
    <mergeCell ref="BC101:BP101"/>
    <mergeCell ref="A103:D103"/>
    <mergeCell ref="E103:AR103"/>
    <mergeCell ref="AS103:BB103"/>
    <mergeCell ref="BC103:BM103"/>
    <mergeCell ref="BN103:CB103"/>
    <mergeCell ref="A99:D99"/>
    <mergeCell ref="E99:AR99"/>
    <mergeCell ref="AS99:BB99"/>
    <mergeCell ref="BC99:BM99"/>
    <mergeCell ref="BN99:CB99"/>
    <mergeCell ref="CC99:CK99"/>
    <mergeCell ref="A97:D97"/>
    <mergeCell ref="E97:AR97"/>
    <mergeCell ref="AS97:BB97"/>
    <mergeCell ref="BC97:BM97"/>
    <mergeCell ref="BN97:CB97"/>
    <mergeCell ref="A98:D98"/>
    <mergeCell ref="E98:AR98"/>
    <mergeCell ref="AS98:BB98"/>
    <mergeCell ref="BC98:BM98"/>
    <mergeCell ref="BN98:CB98"/>
    <mergeCell ref="A95:D95"/>
    <mergeCell ref="E95:AR95"/>
    <mergeCell ref="AS95:BB95"/>
    <mergeCell ref="BC95:BM95"/>
    <mergeCell ref="BN95:CB95"/>
    <mergeCell ref="A96:D96"/>
    <mergeCell ref="E96:AR96"/>
    <mergeCell ref="AS96:BB96"/>
    <mergeCell ref="BC96:BM96"/>
    <mergeCell ref="BN96:CB96"/>
    <mergeCell ref="A93:D93"/>
    <mergeCell ref="E93:AR93"/>
    <mergeCell ref="AS93:BB93"/>
    <mergeCell ref="BC93:BM93"/>
    <mergeCell ref="BN93:CB93"/>
    <mergeCell ref="A94:D94"/>
    <mergeCell ref="E94:AR94"/>
    <mergeCell ref="AS94:BB94"/>
    <mergeCell ref="BC94:BM94"/>
    <mergeCell ref="BN94:CB94"/>
    <mergeCell ref="A91:D91"/>
    <mergeCell ref="E91:AR91"/>
    <mergeCell ref="AS91:BB91"/>
    <mergeCell ref="BC91:BM91"/>
    <mergeCell ref="BN91:CB91"/>
    <mergeCell ref="A92:D92"/>
    <mergeCell ref="E92:AR92"/>
    <mergeCell ref="AS92:BB92"/>
    <mergeCell ref="BC92:BM92"/>
    <mergeCell ref="BN92:CB92"/>
    <mergeCell ref="A89:D89"/>
    <mergeCell ref="E89:AR89"/>
    <mergeCell ref="AS89:BB89"/>
    <mergeCell ref="BC89:BM89"/>
    <mergeCell ref="BN89:CB89"/>
    <mergeCell ref="A90:D90"/>
    <mergeCell ref="E90:AR90"/>
    <mergeCell ref="AS90:BB90"/>
    <mergeCell ref="BC90:BM90"/>
    <mergeCell ref="BN90:CB90"/>
    <mergeCell ref="A87:D87"/>
    <mergeCell ref="E87:AR87"/>
    <mergeCell ref="AS87:BB87"/>
    <mergeCell ref="BC87:BM87"/>
    <mergeCell ref="BN87:CB87"/>
    <mergeCell ref="A88:D88"/>
    <mergeCell ref="E88:AR88"/>
    <mergeCell ref="AS88:BB88"/>
    <mergeCell ref="BC88:BM88"/>
    <mergeCell ref="BN88:CB88"/>
    <mergeCell ref="A85:D85"/>
    <mergeCell ref="E85:AR85"/>
    <mergeCell ref="AS85:BB85"/>
    <mergeCell ref="BC85:BM85"/>
    <mergeCell ref="BN85:CB85"/>
    <mergeCell ref="A86:D86"/>
    <mergeCell ref="E86:AR86"/>
    <mergeCell ref="AS86:BB86"/>
    <mergeCell ref="BC86:BM86"/>
    <mergeCell ref="BN86:CB86"/>
    <mergeCell ref="A83:D83"/>
    <mergeCell ref="E83:AR83"/>
    <mergeCell ref="AS83:BB83"/>
    <mergeCell ref="BC83:BM83"/>
    <mergeCell ref="BN83:CB83"/>
    <mergeCell ref="A84:D84"/>
    <mergeCell ref="E84:AR84"/>
    <mergeCell ref="AS84:BB84"/>
    <mergeCell ref="BC84:BM84"/>
    <mergeCell ref="BN84:CB84"/>
    <mergeCell ref="A81:D81"/>
    <mergeCell ref="E81:AR81"/>
    <mergeCell ref="AS81:BB81"/>
    <mergeCell ref="BC81:BM81"/>
    <mergeCell ref="BN81:CB81"/>
    <mergeCell ref="A82:D82"/>
    <mergeCell ref="E82:AR82"/>
    <mergeCell ref="AS82:BB82"/>
    <mergeCell ref="BC82:BM82"/>
    <mergeCell ref="BN82:CB82"/>
    <mergeCell ref="A79:D79"/>
    <mergeCell ref="E79:AR79"/>
    <mergeCell ref="AS79:BB79"/>
    <mergeCell ref="BC79:BM79"/>
    <mergeCell ref="BN79:CB79"/>
    <mergeCell ref="A80:D80"/>
    <mergeCell ref="E80:AR80"/>
    <mergeCell ref="AS80:BB80"/>
    <mergeCell ref="BC80:BM80"/>
    <mergeCell ref="BN80:CB80"/>
    <mergeCell ref="A77:D77"/>
    <mergeCell ref="E77:AR77"/>
    <mergeCell ref="AS77:BB77"/>
    <mergeCell ref="BC77:BM77"/>
    <mergeCell ref="BN77:CB77"/>
    <mergeCell ref="A78:D78"/>
    <mergeCell ref="E78:AR78"/>
    <mergeCell ref="AS78:BB78"/>
    <mergeCell ref="BC78:BM78"/>
    <mergeCell ref="BN78:CB78"/>
    <mergeCell ref="A75:D75"/>
    <mergeCell ref="E75:AR75"/>
    <mergeCell ref="AS75:BB75"/>
    <mergeCell ref="BC75:BM75"/>
    <mergeCell ref="BN75:CB75"/>
    <mergeCell ref="A76:D76"/>
    <mergeCell ref="E76:AR76"/>
    <mergeCell ref="AS76:BB76"/>
    <mergeCell ref="BC76:BM76"/>
    <mergeCell ref="BN76:CB76"/>
    <mergeCell ref="A73:D73"/>
    <mergeCell ref="E73:AR73"/>
    <mergeCell ref="AS73:BB73"/>
    <mergeCell ref="BC73:BM73"/>
    <mergeCell ref="BN73:CB73"/>
    <mergeCell ref="A74:D74"/>
    <mergeCell ref="E74:AR74"/>
    <mergeCell ref="AS74:BB74"/>
    <mergeCell ref="BC74:BM74"/>
    <mergeCell ref="BN74:CB74"/>
    <mergeCell ref="A71:D71"/>
    <mergeCell ref="E71:AR71"/>
    <mergeCell ref="AS71:BB71"/>
    <mergeCell ref="BC71:BM71"/>
    <mergeCell ref="BN71:CB71"/>
    <mergeCell ref="A72:D72"/>
    <mergeCell ref="E72:AR72"/>
    <mergeCell ref="AS72:BB72"/>
    <mergeCell ref="BC72:BM72"/>
    <mergeCell ref="BN72:CB72"/>
    <mergeCell ref="A69:D69"/>
    <mergeCell ref="E69:AR69"/>
    <mergeCell ref="AS69:BB69"/>
    <mergeCell ref="BC69:BM69"/>
    <mergeCell ref="BN69:CB69"/>
    <mergeCell ref="A70:D70"/>
    <mergeCell ref="E70:AR70"/>
    <mergeCell ref="AS70:BB70"/>
    <mergeCell ref="BC70:BM70"/>
    <mergeCell ref="BN70:CB70"/>
    <mergeCell ref="A67:D67"/>
    <mergeCell ref="E67:AR67"/>
    <mergeCell ref="AS67:BB67"/>
    <mergeCell ref="BC67:BM67"/>
    <mergeCell ref="BN67:CB67"/>
    <mergeCell ref="A68:D68"/>
    <mergeCell ref="E68:AR68"/>
    <mergeCell ref="AS68:BB68"/>
    <mergeCell ref="BC68:BM68"/>
    <mergeCell ref="BN68:CB68"/>
    <mergeCell ref="A65:D65"/>
    <mergeCell ref="E65:AR65"/>
    <mergeCell ref="AS65:BB65"/>
    <mergeCell ref="BC65:BM65"/>
    <mergeCell ref="BN65:CB65"/>
    <mergeCell ref="A66:D66"/>
    <mergeCell ref="E66:AR66"/>
    <mergeCell ref="AS66:BB66"/>
    <mergeCell ref="BC66:BM66"/>
    <mergeCell ref="BN66:CB66"/>
    <mergeCell ref="A63:D63"/>
    <mergeCell ref="E63:AR63"/>
    <mergeCell ref="AS63:BB63"/>
    <mergeCell ref="BC63:BM63"/>
    <mergeCell ref="BN63:CB63"/>
    <mergeCell ref="A64:D64"/>
    <mergeCell ref="E64:AR64"/>
    <mergeCell ref="AS64:BB64"/>
    <mergeCell ref="BC64:BM64"/>
    <mergeCell ref="BN64:CB64"/>
    <mergeCell ref="A61:D61"/>
    <mergeCell ref="E61:AR61"/>
    <mergeCell ref="AS61:BB61"/>
    <mergeCell ref="BC61:BM61"/>
    <mergeCell ref="BN61:CB61"/>
    <mergeCell ref="A62:D62"/>
    <mergeCell ref="E62:AR62"/>
    <mergeCell ref="AS62:BB62"/>
    <mergeCell ref="BC62:BM62"/>
    <mergeCell ref="BN62:CB62"/>
    <mergeCell ref="AS58:BB58"/>
    <mergeCell ref="BC58:BP58"/>
    <mergeCell ref="A60:D60"/>
    <mergeCell ref="E60:AR60"/>
    <mergeCell ref="AS60:BB60"/>
    <mergeCell ref="BC60:BM60"/>
    <mergeCell ref="BN60:CB60"/>
    <mergeCell ref="A54:D54"/>
    <mergeCell ref="E54:BC54"/>
    <mergeCell ref="BD54:BM54"/>
    <mergeCell ref="BN54:CB54"/>
    <mergeCell ref="A56:D56"/>
    <mergeCell ref="E56:BC56"/>
    <mergeCell ref="BD56:BM56"/>
    <mergeCell ref="BN56:CB56"/>
    <mergeCell ref="A52:D52"/>
    <mergeCell ref="E52:BC52"/>
    <mergeCell ref="BD52:BM52"/>
    <mergeCell ref="BN52:CB52"/>
    <mergeCell ref="A53:D53"/>
    <mergeCell ref="E53:BC53"/>
    <mergeCell ref="BD53:BM53"/>
    <mergeCell ref="BN53:CB53"/>
    <mergeCell ref="A50:D50"/>
    <mergeCell ref="E50:BC50"/>
    <mergeCell ref="BD50:BM50"/>
    <mergeCell ref="BN50:CB50"/>
    <mergeCell ref="A51:D51"/>
    <mergeCell ref="E51:BC51"/>
    <mergeCell ref="BD51:BM51"/>
    <mergeCell ref="BN51:CB51"/>
    <mergeCell ref="A49:D49"/>
    <mergeCell ref="E49:BC49"/>
    <mergeCell ref="BD49:BM49"/>
    <mergeCell ref="BN49:CB49"/>
    <mergeCell ref="A46:D46"/>
    <mergeCell ref="E46:BC46"/>
    <mergeCell ref="BD46:BM46"/>
    <mergeCell ref="BN46:CB46"/>
    <mergeCell ref="A47:D47"/>
    <mergeCell ref="E47:BC47"/>
    <mergeCell ref="BD47:BM47"/>
    <mergeCell ref="BN47:CB47"/>
    <mergeCell ref="BN42:CB42"/>
    <mergeCell ref="A43:D43"/>
    <mergeCell ref="E43:BC43"/>
    <mergeCell ref="BD43:BM43"/>
    <mergeCell ref="BN43:CB43"/>
    <mergeCell ref="A48:D48"/>
    <mergeCell ref="E48:BC48"/>
    <mergeCell ref="BD48:BM48"/>
    <mergeCell ref="BN48:CB48"/>
    <mergeCell ref="A38:CB38"/>
    <mergeCell ref="AS39:BB39"/>
    <mergeCell ref="BC39:BP39"/>
    <mergeCell ref="A41:D41"/>
    <mergeCell ref="E41:BC41"/>
    <mergeCell ref="BD41:BM41"/>
    <mergeCell ref="BN41:CB41"/>
    <mergeCell ref="A55:D55"/>
    <mergeCell ref="A36:D36"/>
    <mergeCell ref="E36:AM36"/>
    <mergeCell ref="AN36:AV36"/>
    <mergeCell ref="AW36:BI36"/>
    <mergeCell ref="BJ36:CB36"/>
    <mergeCell ref="A44:D44"/>
    <mergeCell ref="E44:BC44"/>
    <mergeCell ref="BD44:BM44"/>
    <mergeCell ref="BN44:CB44"/>
    <mergeCell ref="A45:D45"/>
    <mergeCell ref="E45:BC45"/>
    <mergeCell ref="BD45:BM45"/>
    <mergeCell ref="BN45:CB45"/>
    <mergeCell ref="A42:D42"/>
    <mergeCell ref="E42:BC42"/>
    <mergeCell ref="BD42:BM42"/>
    <mergeCell ref="A34:D34"/>
    <mergeCell ref="E34:AM34"/>
    <mergeCell ref="AN34:AV34"/>
    <mergeCell ref="AW34:BI34"/>
    <mergeCell ref="BJ34:CB34"/>
    <mergeCell ref="A35:D35"/>
    <mergeCell ref="E35:AM35"/>
    <mergeCell ref="AN35:AV35"/>
    <mergeCell ref="AW35:BI35"/>
    <mergeCell ref="BJ35:CB35"/>
    <mergeCell ref="E32:AM32"/>
    <mergeCell ref="AN32:AV32"/>
    <mergeCell ref="AW32:BI32"/>
    <mergeCell ref="BJ32:CB32"/>
    <mergeCell ref="A33:D33"/>
    <mergeCell ref="E33:AM33"/>
    <mergeCell ref="AN33:AV33"/>
    <mergeCell ref="AW33:BI33"/>
    <mergeCell ref="BJ33:CB33"/>
    <mergeCell ref="A24:CB24"/>
    <mergeCell ref="BN55:CB55"/>
    <mergeCell ref="A22:D22"/>
    <mergeCell ref="E22:BA22"/>
    <mergeCell ref="BB22:BM22"/>
    <mergeCell ref="BN22:CB22"/>
    <mergeCell ref="A20:D20"/>
    <mergeCell ref="E20:BA20"/>
    <mergeCell ref="BB20:BM20"/>
    <mergeCell ref="BN20:CB20"/>
    <mergeCell ref="A21:D21"/>
    <mergeCell ref="E21:BA21"/>
    <mergeCell ref="BB21:BM21"/>
    <mergeCell ref="BN21:CB21"/>
    <mergeCell ref="A28:CB28"/>
    <mergeCell ref="AS29:BB29"/>
    <mergeCell ref="BC29:BP29"/>
    <mergeCell ref="A31:D31"/>
    <mergeCell ref="E31:AM31"/>
    <mergeCell ref="AN31:AV31"/>
    <mergeCell ref="AW31:BI31"/>
    <mergeCell ref="BJ31:CB31"/>
    <mergeCell ref="S26:CB26"/>
    <mergeCell ref="A32:D32"/>
    <mergeCell ref="A18:D18"/>
    <mergeCell ref="E18:BA18"/>
    <mergeCell ref="BB18:BM18"/>
    <mergeCell ref="BN18:CB18"/>
    <mergeCell ref="A19:D19"/>
    <mergeCell ref="E19:BA19"/>
    <mergeCell ref="BB19:BM19"/>
    <mergeCell ref="BN19:CB19"/>
    <mergeCell ref="A16:D16"/>
    <mergeCell ref="E16:BA16"/>
    <mergeCell ref="BB16:BM16"/>
    <mergeCell ref="BN16:CB16"/>
    <mergeCell ref="A17:D17"/>
    <mergeCell ref="BB17:BM17"/>
    <mergeCell ref="BN17:CB17"/>
    <mergeCell ref="A13:CB13"/>
    <mergeCell ref="A15:D15"/>
    <mergeCell ref="E15:BA15"/>
    <mergeCell ref="BB15:BM15"/>
    <mergeCell ref="BN15:CB15"/>
    <mergeCell ref="AV2:CB2"/>
    <mergeCell ref="A4:CB4"/>
    <mergeCell ref="A6:CB6"/>
    <mergeCell ref="A7:CB7"/>
    <mergeCell ref="A9:CB9"/>
    <mergeCell ref="A11:AG11"/>
    <mergeCell ref="AH11:CB11"/>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Q136"/>
  <sheetViews>
    <sheetView view="pageBreakPreview" topLeftCell="A56" zoomScaleSheetLayoutView="100" workbookViewId="0">
      <selection activeCell="AW33" sqref="AW33:BI33"/>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3" width="1.140625" style="4"/>
    <col min="94" max="94" width="3.5703125" style="4" bestFit="1" customWidth="1"/>
    <col min="95" max="95" width="12.5703125" style="4" bestFit="1" customWidth="1"/>
    <col min="96" max="16384" width="1.140625" style="4"/>
  </cols>
  <sheetData>
    <row r="1" spans="1:95"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5"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5"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5"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5" ht="7.5" customHeight="1" x14ac:dyDescent="0.2"/>
    <row r="6" spans="1:95"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5"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5" ht="12" customHeight="1" x14ac:dyDescent="0.2"/>
    <row r="9" spans="1:95"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5" ht="12" customHeight="1" x14ac:dyDescent="0.2"/>
    <row r="11" spans="1:95" ht="47.2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680</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95" ht="12" customHeight="1" x14ac:dyDescent="0.2"/>
    <row r="13" spans="1:95"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P13" s="4">
        <v>244</v>
      </c>
      <c r="CQ13" s="80">
        <f>BJ34+BN54+BN66+BN110+BN126</f>
        <v>5500000</v>
      </c>
    </row>
    <row r="14" spans="1:95" ht="12" customHeight="1" x14ac:dyDescent="0.2"/>
    <row r="15" spans="1:95"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95"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80" ht="69.75" customHeight="1" x14ac:dyDescent="0.2">
      <c r="A19" s="413">
        <v>1</v>
      </c>
      <c r="B19" s="414"/>
      <c r="C19" s="414"/>
      <c r="D19" s="415"/>
      <c r="E19" s="589" t="s">
        <v>681</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580">
        <v>938205</v>
      </c>
      <c r="BC19" s="581"/>
      <c r="BD19" s="581"/>
      <c r="BE19" s="581"/>
      <c r="BF19" s="581"/>
      <c r="BG19" s="581"/>
      <c r="BH19" s="581"/>
      <c r="BI19" s="581"/>
      <c r="BJ19" s="581"/>
      <c r="BK19" s="581"/>
      <c r="BL19" s="581"/>
      <c r="BM19" s="582"/>
      <c r="BN19" s="237">
        <v>5500000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5500000</v>
      </c>
      <c r="BO20" s="546"/>
      <c r="BP20" s="546"/>
      <c r="BQ20" s="546"/>
      <c r="BR20" s="546"/>
      <c r="BS20" s="546"/>
      <c r="BT20" s="546"/>
      <c r="BU20" s="546"/>
      <c r="BV20" s="546"/>
      <c r="BW20" s="546"/>
      <c r="BX20" s="546"/>
      <c r="BY20" s="546"/>
      <c r="BZ20" s="546"/>
      <c r="CA20" s="546"/>
      <c r="CB20" s="547"/>
    </row>
    <row r="21" spans="1:80" ht="12" customHeight="1" x14ac:dyDescent="0.2"/>
    <row r="22" spans="1:80" ht="15.75" x14ac:dyDescent="0.25">
      <c r="A22" s="428" t="s">
        <v>539</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row>
    <row r="24" spans="1:80" ht="15.75" x14ac:dyDescent="0.25">
      <c r="A24" s="7" t="s">
        <v>406</v>
      </c>
      <c r="B24" s="119"/>
      <c r="C24" s="119"/>
      <c r="D24" s="119"/>
      <c r="E24" s="119"/>
      <c r="F24" s="119"/>
      <c r="G24" s="119"/>
      <c r="H24" s="119"/>
      <c r="I24" s="119"/>
      <c r="J24" s="119"/>
      <c r="K24" s="119"/>
      <c r="L24" s="119"/>
      <c r="M24" s="119"/>
      <c r="N24" s="119"/>
      <c r="O24" s="119"/>
      <c r="P24" s="119"/>
      <c r="Q24" s="119"/>
      <c r="R24" s="119"/>
      <c r="S24" s="434" t="s">
        <v>129</v>
      </c>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row>
    <row r="25" spans="1:80" x14ac:dyDescent="0.2">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row>
    <row r="26" spans="1:80" ht="15.75" x14ac:dyDescent="0.25">
      <c r="A26" s="428" t="s">
        <v>541</v>
      </c>
      <c r="B26" s="428"/>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row>
    <row r="27" spans="1:80" ht="15.75" x14ac:dyDescent="0.25">
      <c r="A27" s="119"/>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410" t="s">
        <v>511</v>
      </c>
      <c r="AT27" s="410"/>
      <c r="AU27" s="410"/>
      <c r="AV27" s="410"/>
      <c r="AW27" s="410"/>
      <c r="AX27" s="410"/>
      <c r="AY27" s="410"/>
      <c r="AZ27" s="410"/>
      <c r="BA27" s="410"/>
      <c r="BB27" s="410"/>
      <c r="BC27" s="434" t="s">
        <v>280</v>
      </c>
      <c r="BD27" s="434"/>
      <c r="BE27" s="434"/>
      <c r="BF27" s="434"/>
      <c r="BG27" s="434"/>
      <c r="BH27" s="434"/>
      <c r="BI27" s="434"/>
      <c r="BJ27" s="434"/>
      <c r="BK27" s="434"/>
      <c r="BL27" s="434"/>
      <c r="BM27" s="434"/>
      <c r="BN27" s="434"/>
      <c r="BO27" s="434"/>
      <c r="BP27" s="434"/>
      <c r="BQ27" s="119"/>
      <c r="BR27" s="119"/>
      <c r="BS27" s="119"/>
      <c r="BT27" s="119"/>
      <c r="BU27" s="119"/>
      <c r="BV27" s="119"/>
      <c r="BW27" s="119"/>
      <c r="BX27" s="119"/>
      <c r="BY27" s="119"/>
      <c r="BZ27" s="119"/>
      <c r="CA27" s="119"/>
      <c r="CB27" s="119"/>
    </row>
    <row r="29" spans="1:80" x14ac:dyDescent="0.2">
      <c r="A29" s="157" t="s">
        <v>142</v>
      </c>
      <c r="B29" s="158"/>
      <c r="C29" s="158"/>
      <c r="D29" s="159"/>
      <c r="E29" s="157" t="s">
        <v>422</v>
      </c>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9"/>
      <c r="AN29" s="157" t="s">
        <v>424</v>
      </c>
      <c r="AO29" s="158"/>
      <c r="AP29" s="158"/>
      <c r="AQ29" s="158"/>
      <c r="AR29" s="158"/>
      <c r="AS29" s="158"/>
      <c r="AT29" s="158"/>
      <c r="AU29" s="158"/>
      <c r="AV29" s="159"/>
      <c r="AW29" s="157" t="s">
        <v>482</v>
      </c>
      <c r="AX29" s="158"/>
      <c r="AY29" s="158"/>
      <c r="AZ29" s="158"/>
      <c r="BA29" s="158"/>
      <c r="BB29" s="158"/>
      <c r="BC29" s="158"/>
      <c r="BD29" s="158"/>
      <c r="BE29" s="158"/>
      <c r="BF29" s="158"/>
      <c r="BG29" s="158"/>
      <c r="BH29" s="158"/>
      <c r="BI29" s="159"/>
      <c r="BJ29" s="157" t="s">
        <v>425</v>
      </c>
      <c r="BK29" s="158"/>
      <c r="BL29" s="158"/>
      <c r="BM29" s="158"/>
      <c r="BN29" s="158"/>
      <c r="BO29" s="158"/>
      <c r="BP29" s="158"/>
      <c r="BQ29" s="158"/>
      <c r="BR29" s="158"/>
      <c r="BS29" s="158"/>
      <c r="BT29" s="158"/>
      <c r="BU29" s="158"/>
      <c r="BV29" s="158"/>
      <c r="BW29" s="158"/>
      <c r="BX29" s="158"/>
      <c r="BY29" s="158"/>
      <c r="BZ29" s="158"/>
      <c r="CA29" s="158"/>
      <c r="CB29" s="159"/>
    </row>
    <row r="30" spans="1:80" x14ac:dyDescent="0.2">
      <c r="A30" s="407" t="s">
        <v>143</v>
      </c>
      <c r="B30" s="408"/>
      <c r="C30" s="408"/>
      <c r="D30" s="409"/>
      <c r="E30" s="407"/>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9"/>
      <c r="AN30" s="407" t="s">
        <v>483</v>
      </c>
      <c r="AO30" s="408"/>
      <c r="AP30" s="408"/>
      <c r="AQ30" s="408"/>
      <c r="AR30" s="408"/>
      <c r="AS30" s="408"/>
      <c r="AT30" s="408"/>
      <c r="AU30" s="408"/>
      <c r="AV30" s="409"/>
      <c r="AW30" s="407" t="s">
        <v>484</v>
      </c>
      <c r="AX30" s="408"/>
      <c r="AY30" s="408"/>
      <c r="AZ30" s="408"/>
      <c r="BA30" s="408"/>
      <c r="BB30" s="408"/>
      <c r="BC30" s="408"/>
      <c r="BD30" s="408"/>
      <c r="BE30" s="408"/>
      <c r="BF30" s="408"/>
      <c r="BG30" s="408"/>
      <c r="BH30" s="408"/>
      <c r="BI30" s="409"/>
      <c r="BJ30" s="407" t="s">
        <v>439</v>
      </c>
      <c r="BK30" s="408"/>
      <c r="BL30" s="408"/>
      <c r="BM30" s="408"/>
      <c r="BN30" s="408"/>
      <c r="BO30" s="408"/>
      <c r="BP30" s="408"/>
      <c r="BQ30" s="408"/>
      <c r="BR30" s="408"/>
      <c r="BS30" s="408"/>
      <c r="BT30" s="408"/>
      <c r="BU30" s="408"/>
      <c r="BV30" s="408"/>
      <c r="BW30" s="408"/>
      <c r="BX30" s="408"/>
      <c r="BY30" s="408"/>
      <c r="BZ30" s="408"/>
      <c r="CA30" s="408"/>
      <c r="CB30" s="409"/>
    </row>
    <row r="31" spans="1:80" x14ac:dyDescent="0.2">
      <c r="A31" s="407"/>
      <c r="B31" s="408"/>
      <c r="C31" s="408"/>
      <c r="D31" s="409"/>
      <c r="E31" s="407"/>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c r="AN31" s="407" t="s">
        <v>485</v>
      </c>
      <c r="AO31" s="408"/>
      <c r="AP31" s="408"/>
      <c r="AQ31" s="408"/>
      <c r="AR31" s="408"/>
      <c r="AS31" s="408"/>
      <c r="AT31" s="408"/>
      <c r="AU31" s="408"/>
      <c r="AV31" s="409"/>
      <c r="AW31" s="407" t="s">
        <v>432</v>
      </c>
      <c r="AX31" s="408"/>
      <c r="AY31" s="408"/>
      <c r="AZ31" s="408"/>
      <c r="BA31" s="408"/>
      <c r="BB31" s="408"/>
      <c r="BC31" s="408"/>
      <c r="BD31" s="408"/>
      <c r="BE31" s="408"/>
      <c r="BF31" s="408"/>
      <c r="BG31" s="408"/>
      <c r="BH31" s="408"/>
      <c r="BI31" s="409"/>
      <c r="BJ31" s="407"/>
      <c r="BK31" s="408"/>
      <c r="BL31" s="408"/>
      <c r="BM31" s="408"/>
      <c r="BN31" s="408"/>
      <c r="BO31" s="408"/>
      <c r="BP31" s="408"/>
      <c r="BQ31" s="408"/>
      <c r="BR31" s="408"/>
      <c r="BS31" s="408"/>
      <c r="BT31" s="408"/>
      <c r="BU31" s="408"/>
      <c r="BV31" s="408"/>
      <c r="BW31" s="408"/>
      <c r="BX31" s="408"/>
      <c r="BY31" s="408"/>
      <c r="BZ31" s="408"/>
      <c r="CA31" s="408"/>
      <c r="CB31" s="409"/>
    </row>
    <row r="32" spans="1:80" x14ac:dyDescent="0.2">
      <c r="A32" s="400">
        <v>1</v>
      </c>
      <c r="B32" s="401"/>
      <c r="C32" s="401"/>
      <c r="D32" s="402"/>
      <c r="E32" s="400">
        <v>2</v>
      </c>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2"/>
      <c r="AN32" s="400">
        <v>3</v>
      </c>
      <c r="AO32" s="401"/>
      <c r="AP32" s="401"/>
      <c r="AQ32" s="401"/>
      <c r="AR32" s="401"/>
      <c r="AS32" s="401"/>
      <c r="AT32" s="401"/>
      <c r="AU32" s="401"/>
      <c r="AV32" s="402"/>
      <c r="AW32" s="400">
        <v>4</v>
      </c>
      <c r="AX32" s="401"/>
      <c r="AY32" s="401"/>
      <c r="AZ32" s="401"/>
      <c r="BA32" s="401"/>
      <c r="BB32" s="401"/>
      <c r="BC32" s="401"/>
      <c r="BD32" s="401"/>
      <c r="BE32" s="401"/>
      <c r="BF32" s="401"/>
      <c r="BG32" s="401"/>
      <c r="BH32" s="401"/>
      <c r="BI32" s="402"/>
      <c r="BJ32" s="400">
        <v>5</v>
      </c>
      <c r="BK32" s="401"/>
      <c r="BL32" s="401"/>
      <c r="BM32" s="401"/>
      <c r="BN32" s="401"/>
      <c r="BO32" s="401"/>
      <c r="BP32" s="401"/>
      <c r="BQ32" s="401"/>
      <c r="BR32" s="401"/>
      <c r="BS32" s="401"/>
      <c r="BT32" s="401"/>
      <c r="BU32" s="401"/>
      <c r="BV32" s="401"/>
      <c r="BW32" s="401"/>
      <c r="BX32" s="401"/>
      <c r="BY32" s="401"/>
      <c r="BZ32" s="401"/>
      <c r="CA32" s="401"/>
      <c r="CB32" s="402"/>
    </row>
    <row r="33" spans="1:80" ht="26.25" customHeight="1" x14ac:dyDescent="0.2">
      <c r="A33" s="413">
        <v>1</v>
      </c>
      <c r="B33" s="414"/>
      <c r="C33" s="414"/>
      <c r="D33" s="415"/>
      <c r="E33" s="227" t="s">
        <v>673</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435"/>
      <c r="AN33" s="416">
        <v>231</v>
      </c>
      <c r="AO33" s="417"/>
      <c r="AP33" s="417"/>
      <c r="AQ33" s="417"/>
      <c r="AR33" s="417"/>
      <c r="AS33" s="417"/>
      <c r="AT33" s="417"/>
      <c r="AU33" s="417"/>
      <c r="AV33" s="418"/>
      <c r="AW33" s="392">
        <v>6480.5194799999999</v>
      </c>
      <c r="AX33" s="393"/>
      <c r="AY33" s="393"/>
      <c r="AZ33" s="393"/>
      <c r="BA33" s="393"/>
      <c r="BB33" s="393"/>
      <c r="BC33" s="393"/>
      <c r="BD33" s="393"/>
      <c r="BE33" s="393"/>
      <c r="BF33" s="393"/>
      <c r="BG33" s="393"/>
      <c r="BH33" s="393"/>
      <c r="BI33" s="394"/>
      <c r="BJ33" s="392">
        <f>ROUND(AN33*AW33,2)</f>
        <v>1497000</v>
      </c>
      <c r="BK33" s="393"/>
      <c r="BL33" s="393"/>
      <c r="BM33" s="393"/>
      <c r="BN33" s="393"/>
      <c r="BO33" s="393"/>
      <c r="BP33" s="393"/>
      <c r="BQ33" s="393"/>
      <c r="BR33" s="393"/>
      <c r="BS33" s="393"/>
      <c r="BT33" s="393"/>
      <c r="BU33" s="393"/>
      <c r="BV33" s="393"/>
      <c r="BW33" s="393"/>
      <c r="BX33" s="393"/>
      <c r="BY33" s="393"/>
      <c r="BZ33" s="393"/>
      <c r="CA33" s="393"/>
      <c r="CB33" s="394"/>
    </row>
    <row r="34" spans="1:80" x14ac:dyDescent="0.2">
      <c r="A34" s="377"/>
      <c r="B34" s="378"/>
      <c r="C34" s="378"/>
      <c r="D34" s="379"/>
      <c r="E34" s="380" t="s">
        <v>421</v>
      </c>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2"/>
      <c r="AN34" s="386" t="s">
        <v>52</v>
      </c>
      <c r="AO34" s="387"/>
      <c r="AP34" s="387"/>
      <c r="AQ34" s="387"/>
      <c r="AR34" s="387"/>
      <c r="AS34" s="387"/>
      <c r="AT34" s="387"/>
      <c r="AU34" s="387"/>
      <c r="AV34" s="388"/>
      <c r="AW34" s="386" t="s">
        <v>52</v>
      </c>
      <c r="AX34" s="387"/>
      <c r="AY34" s="387"/>
      <c r="AZ34" s="387"/>
      <c r="BA34" s="387"/>
      <c r="BB34" s="387"/>
      <c r="BC34" s="387"/>
      <c r="BD34" s="387"/>
      <c r="BE34" s="387"/>
      <c r="BF34" s="387"/>
      <c r="BG34" s="387"/>
      <c r="BH34" s="387"/>
      <c r="BI34" s="388"/>
      <c r="BJ34" s="389">
        <f>SUM(BJ33:CB33)</f>
        <v>1497000</v>
      </c>
      <c r="BK34" s="390"/>
      <c r="BL34" s="390"/>
      <c r="BM34" s="390"/>
      <c r="BN34" s="390"/>
      <c r="BO34" s="390"/>
      <c r="BP34" s="390"/>
      <c r="BQ34" s="390"/>
      <c r="BR34" s="390"/>
      <c r="BS34" s="390"/>
      <c r="BT34" s="390"/>
      <c r="BU34" s="390"/>
      <c r="BV34" s="390"/>
      <c r="BW34" s="390"/>
      <c r="BX34" s="390"/>
      <c r="BY34" s="390"/>
      <c r="BZ34" s="390"/>
      <c r="CA34" s="390"/>
      <c r="CB34" s="391"/>
    </row>
    <row r="35" spans="1:80" ht="15.75" customHeight="1" x14ac:dyDescent="0.25">
      <c r="A35" s="7"/>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ht="15.75" x14ac:dyDescent="0.25">
      <c r="A36" s="428" t="s">
        <v>545</v>
      </c>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row>
    <row r="37" spans="1:80" ht="15.75" x14ac:dyDescent="0.25">
      <c r="A37" s="119"/>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410" t="s">
        <v>511</v>
      </c>
      <c r="AT37" s="410"/>
      <c r="AU37" s="410"/>
      <c r="AV37" s="410"/>
      <c r="AW37" s="410"/>
      <c r="AX37" s="410"/>
      <c r="AY37" s="410"/>
      <c r="AZ37" s="410"/>
      <c r="BA37" s="410"/>
      <c r="BB37" s="410"/>
      <c r="BC37" s="434" t="s">
        <v>281</v>
      </c>
      <c r="BD37" s="434"/>
      <c r="BE37" s="434"/>
      <c r="BF37" s="434"/>
      <c r="BG37" s="434"/>
      <c r="BH37" s="434"/>
      <c r="BI37" s="434"/>
      <c r="BJ37" s="434"/>
      <c r="BK37" s="434"/>
      <c r="BL37" s="434"/>
      <c r="BM37" s="434"/>
      <c r="BN37" s="434"/>
      <c r="BO37" s="434"/>
      <c r="BP37" s="434"/>
      <c r="BQ37" s="119"/>
      <c r="BR37" s="119"/>
      <c r="BS37" s="119"/>
      <c r="BT37" s="119"/>
      <c r="BU37" s="119"/>
      <c r="BV37" s="119"/>
      <c r="BW37" s="119"/>
      <c r="BX37" s="119"/>
      <c r="BY37" s="119"/>
      <c r="BZ37" s="119"/>
      <c r="CA37" s="119"/>
      <c r="CB37" s="119"/>
    </row>
    <row r="38" spans="1:80" x14ac:dyDescent="0.2">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row>
    <row r="39" spans="1:80" x14ac:dyDescent="0.2">
      <c r="A39" s="157" t="s">
        <v>142</v>
      </c>
      <c r="B39" s="158"/>
      <c r="C39" s="158"/>
      <c r="D39" s="159"/>
      <c r="E39" s="157" t="s">
        <v>422</v>
      </c>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9"/>
      <c r="BD39" s="157" t="s">
        <v>424</v>
      </c>
      <c r="BE39" s="158"/>
      <c r="BF39" s="158"/>
      <c r="BG39" s="158"/>
      <c r="BH39" s="158"/>
      <c r="BI39" s="158"/>
      <c r="BJ39" s="158"/>
      <c r="BK39" s="158"/>
      <c r="BL39" s="158"/>
      <c r="BM39" s="159"/>
      <c r="BN39" s="157" t="s">
        <v>477</v>
      </c>
      <c r="BO39" s="158"/>
      <c r="BP39" s="158"/>
      <c r="BQ39" s="158"/>
      <c r="BR39" s="158"/>
      <c r="BS39" s="158"/>
      <c r="BT39" s="158"/>
      <c r="BU39" s="158"/>
      <c r="BV39" s="158"/>
      <c r="BW39" s="158"/>
      <c r="BX39" s="158"/>
      <c r="BY39" s="158"/>
      <c r="BZ39" s="158"/>
      <c r="CA39" s="158"/>
      <c r="CB39" s="159"/>
    </row>
    <row r="40" spans="1:80" x14ac:dyDescent="0.2">
      <c r="A40" s="407" t="s">
        <v>143</v>
      </c>
      <c r="B40" s="408"/>
      <c r="C40" s="408"/>
      <c r="D40" s="409"/>
      <c r="E40" s="407"/>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9"/>
      <c r="BD40" s="407" t="s">
        <v>503</v>
      </c>
      <c r="BE40" s="408"/>
      <c r="BF40" s="408"/>
      <c r="BG40" s="408"/>
      <c r="BH40" s="408"/>
      <c r="BI40" s="408"/>
      <c r="BJ40" s="408"/>
      <c r="BK40" s="408"/>
      <c r="BL40" s="408"/>
      <c r="BM40" s="409"/>
      <c r="BN40" s="407" t="s">
        <v>504</v>
      </c>
      <c r="BO40" s="408"/>
      <c r="BP40" s="408"/>
      <c r="BQ40" s="408"/>
      <c r="BR40" s="408"/>
      <c r="BS40" s="408"/>
      <c r="BT40" s="408"/>
      <c r="BU40" s="408"/>
      <c r="BV40" s="408"/>
      <c r="BW40" s="408"/>
      <c r="BX40" s="408"/>
      <c r="BY40" s="408"/>
      <c r="BZ40" s="408"/>
      <c r="CA40" s="408"/>
      <c r="CB40" s="409"/>
    </row>
    <row r="41" spans="1:80" x14ac:dyDescent="0.2">
      <c r="A41" s="400">
        <v>1</v>
      </c>
      <c r="B41" s="401"/>
      <c r="C41" s="401"/>
      <c r="D41" s="402"/>
      <c r="E41" s="400">
        <v>2</v>
      </c>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2"/>
      <c r="BD41" s="400">
        <v>3</v>
      </c>
      <c r="BE41" s="401"/>
      <c r="BF41" s="401"/>
      <c r="BG41" s="401"/>
      <c r="BH41" s="401"/>
      <c r="BI41" s="401"/>
      <c r="BJ41" s="401"/>
      <c r="BK41" s="401"/>
      <c r="BL41" s="401"/>
      <c r="BM41" s="402"/>
      <c r="BN41" s="400">
        <v>4</v>
      </c>
      <c r="BO41" s="401"/>
      <c r="BP41" s="401"/>
      <c r="BQ41" s="401"/>
      <c r="BR41" s="401"/>
      <c r="BS41" s="401"/>
      <c r="BT41" s="401"/>
      <c r="BU41" s="401"/>
      <c r="BV41" s="401"/>
      <c r="BW41" s="401"/>
      <c r="BX41" s="401"/>
      <c r="BY41" s="401"/>
      <c r="BZ41" s="401"/>
      <c r="CA41" s="401"/>
      <c r="CB41" s="402"/>
    </row>
    <row r="42" spans="1:80" x14ac:dyDescent="0.2">
      <c r="A42" s="395" t="s">
        <v>155</v>
      </c>
      <c r="B42" s="151"/>
      <c r="C42" s="151"/>
      <c r="D42" s="396"/>
      <c r="E42" s="361" t="s">
        <v>682</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3"/>
      <c r="BD42" s="416">
        <v>1</v>
      </c>
      <c r="BE42" s="417"/>
      <c r="BF42" s="417"/>
      <c r="BG42" s="417"/>
      <c r="BH42" s="417"/>
      <c r="BI42" s="417"/>
      <c r="BJ42" s="417"/>
      <c r="BK42" s="417"/>
      <c r="BL42" s="417"/>
      <c r="BM42" s="418"/>
      <c r="BN42" s="392">
        <v>192000</v>
      </c>
      <c r="BO42" s="393"/>
      <c r="BP42" s="393"/>
      <c r="BQ42" s="393"/>
      <c r="BR42" s="393"/>
      <c r="BS42" s="393"/>
      <c r="BT42" s="393"/>
      <c r="BU42" s="393"/>
      <c r="BV42" s="393"/>
      <c r="BW42" s="393"/>
      <c r="BX42" s="393"/>
      <c r="BY42" s="393"/>
      <c r="BZ42" s="393"/>
      <c r="CA42" s="393"/>
      <c r="CB42" s="394"/>
    </row>
    <row r="43" spans="1:80" x14ac:dyDescent="0.2">
      <c r="A43" s="395" t="s">
        <v>583</v>
      </c>
      <c r="B43" s="151"/>
      <c r="C43" s="151"/>
      <c r="D43" s="396"/>
      <c r="E43" s="361" t="s">
        <v>683</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3"/>
      <c r="BD43" s="364">
        <v>1</v>
      </c>
      <c r="BE43" s="365"/>
      <c r="BF43" s="365"/>
      <c r="BG43" s="365"/>
      <c r="BH43" s="365"/>
      <c r="BI43" s="365"/>
      <c r="BJ43" s="365"/>
      <c r="BK43" s="365"/>
      <c r="BL43" s="365"/>
      <c r="BM43" s="366"/>
      <c r="BN43" s="364">
        <v>288000</v>
      </c>
      <c r="BO43" s="365"/>
      <c r="BP43" s="365"/>
      <c r="BQ43" s="365"/>
      <c r="BR43" s="365"/>
      <c r="BS43" s="365"/>
      <c r="BT43" s="365"/>
      <c r="BU43" s="365"/>
      <c r="BV43" s="365"/>
      <c r="BW43" s="365"/>
      <c r="BX43" s="365"/>
      <c r="BY43" s="365"/>
      <c r="BZ43" s="365"/>
      <c r="CA43" s="365"/>
      <c r="CB43" s="366"/>
    </row>
    <row r="44" spans="1:80" ht="38.25" customHeight="1" x14ac:dyDescent="0.2">
      <c r="A44" s="395" t="s">
        <v>605</v>
      </c>
      <c r="B44" s="151"/>
      <c r="C44" s="151"/>
      <c r="D44" s="396"/>
      <c r="E44" s="583" t="s">
        <v>674</v>
      </c>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c r="AG44" s="584"/>
      <c r="AH44" s="584"/>
      <c r="AI44" s="584"/>
      <c r="AJ44" s="584"/>
      <c r="AK44" s="584"/>
      <c r="AL44" s="584"/>
      <c r="AM44" s="584"/>
      <c r="AN44" s="584"/>
      <c r="AO44" s="584"/>
      <c r="AP44" s="584"/>
      <c r="AQ44" s="584"/>
      <c r="AR44" s="584"/>
      <c r="AS44" s="584"/>
      <c r="AT44" s="584"/>
      <c r="AU44" s="584"/>
      <c r="AV44" s="584"/>
      <c r="AW44" s="584"/>
      <c r="AX44" s="584"/>
      <c r="AY44" s="584"/>
      <c r="AZ44" s="584"/>
      <c r="BA44" s="584"/>
      <c r="BB44" s="584"/>
      <c r="BC44" s="585"/>
      <c r="BD44" s="364">
        <v>25</v>
      </c>
      <c r="BE44" s="365"/>
      <c r="BF44" s="365"/>
      <c r="BG44" s="365"/>
      <c r="BH44" s="365"/>
      <c r="BI44" s="365"/>
      <c r="BJ44" s="365"/>
      <c r="BK44" s="365"/>
      <c r="BL44" s="365"/>
      <c r="BM44" s="366"/>
      <c r="BN44" s="364">
        <v>22000</v>
      </c>
      <c r="BO44" s="365"/>
      <c r="BP44" s="365"/>
      <c r="BQ44" s="365"/>
      <c r="BR44" s="365"/>
      <c r="BS44" s="365"/>
      <c r="BT44" s="365"/>
      <c r="BU44" s="365"/>
      <c r="BV44" s="365"/>
      <c r="BW44" s="365"/>
      <c r="BX44" s="365"/>
      <c r="BY44" s="365"/>
      <c r="BZ44" s="365"/>
      <c r="CA44" s="365"/>
      <c r="CB44" s="366"/>
    </row>
    <row r="45" spans="1:80" hidden="1" x14ac:dyDescent="0.2">
      <c r="A45" s="395"/>
      <c r="B45" s="151"/>
      <c r="C45" s="151"/>
      <c r="D45" s="396"/>
      <c r="E45" s="361"/>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3"/>
      <c r="BD45" s="364"/>
      <c r="BE45" s="365"/>
      <c r="BF45" s="365"/>
      <c r="BG45" s="365"/>
      <c r="BH45" s="365"/>
      <c r="BI45" s="365"/>
      <c r="BJ45" s="365"/>
      <c r="BK45" s="365"/>
      <c r="BL45" s="365"/>
      <c r="BM45" s="366"/>
      <c r="BN45" s="442"/>
      <c r="BO45" s="443"/>
      <c r="BP45" s="443"/>
      <c r="BQ45" s="443"/>
      <c r="BR45" s="443"/>
      <c r="BS45" s="443"/>
      <c r="BT45" s="443"/>
      <c r="BU45" s="443"/>
      <c r="BV45" s="443"/>
      <c r="BW45" s="443"/>
      <c r="BX45" s="443"/>
      <c r="BY45" s="443"/>
      <c r="BZ45" s="443"/>
      <c r="CA45" s="443"/>
      <c r="CB45" s="444"/>
    </row>
    <row r="46" spans="1:80" hidden="1" x14ac:dyDescent="0.2">
      <c r="A46" s="439"/>
      <c r="B46" s="440"/>
      <c r="C46" s="440"/>
      <c r="D46" s="441"/>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3"/>
      <c r="BD46" s="364"/>
      <c r="BE46" s="365"/>
      <c r="BF46" s="365"/>
      <c r="BG46" s="365"/>
      <c r="BH46" s="365"/>
      <c r="BI46" s="365"/>
      <c r="BJ46" s="365"/>
      <c r="BK46" s="365"/>
      <c r="BL46" s="365"/>
      <c r="BM46" s="366"/>
      <c r="BN46" s="442"/>
      <c r="BO46" s="443"/>
      <c r="BP46" s="443"/>
      <c r="BQ46" s="443"/>
      <c r="BR46" s="443"/>
      <c r="BS46" s="443"/>
      <c r="BT46" s="443"/>
      <c r="BU46" s="443"/>
      <c r="BV46" s="443"/>
      <c r="BW46" s="443"/>
      <c r="BX46" s="443"/>
      <c r="BY46" s="443"/>
      <c r="BZ46" s="443"/>
      <c r="CA46" s="443"/>
      <c r="CB46" s="444"/>
    </row>
    <row r="47" spans="1:80" hidden="1" x14ac:dyDescent="0.2">
      <c r="A47" s="439"/>
      <c r="B47" s="440"/>
      <c r="C47" s="440"/>
      <c r="D47" s="441"/>
      <c r="E47" s="361"/>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3"/>
      <c r="BD47" s="364"/>
      <c r="BE47" s="365"/>
      <c r="BF47" s="365"/>
      <c r="BG47" s="365"/>
      <c r="BH47" s="365"/>
      <c r="BI47" s="365"/>
      <c r="BJ47" s="365"/>
      <c r="BK47" s="365"/>
      <c r="BL47" s="365"/>
      <c r="BM47" s="366"/>
      <c r="BN47" s="442"/>
      <c r="BO47" s="443"/>
      <c r="BP47" s="443"/>
      <c r="BQ47" s="443"/>
      <c r="BR47" s="443"/>
      <c r="BS47" s="443"/>
      <c r="BT47" s="443"/>
      <c r="BU47" s="443"/>
      <c r="BV47" s="443"/>
      <c r="BW47" s="443"/>
      <c r="BX47" s="443"/>
      <c r="BY47" s="443"/>
      <c r="BZ47" s="443"/>
      <c r="CA47" s="443"/>
      <c r="CB47" s="444"/>
    </row>
    <row r="48" spans="1:80" hidden="1" x14ac:dyDescent="0.2">
      <c r="A48" s="439"/>
      <c r="B48" s="440"/>
      <c r="C48" s="440"/>
      <c r="D48" s="441"/>
      <c r="E48" s="397"/>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9"/>
      <c r="BD48" s="442"/>
      <c r="BE48" s="443"/>
      <c r="BF48" s="443"/>
      <c r="BG48" s="443"/>
      <c r="BH48" s="443"/>
      <c r="BI48" s="443"/>
      <c r="BJ48" s="443"/>
      <c r="BK48" s="443"/>
      <c r="BL48" s="443"/>
      <c r="BM48" s="444"/>
      <c r="BN48" s="442"/>
      <c r="BO48" s="443"/>
      <c r="BP48" s="443"/>
      <c r="BQ48" s="443"/>
      <c r="BR48" s="443"/>
      <c r="BS48" s="443"/>
      <c r="BT48" s="443"/>
      <c r="BU48" s="443"/>
      <c r="BV48" s="443"/>
      <c r="BW48" s="443"/>
      <c r="BX48" s="443"/>
      <c r="BY48" s="443"/>
      <c r="BZ48" s="443"/>
      <c r="CA48" s="443"/>
      <c r="CB48" s="444"/>
    </row>
    <row r="49" spans="1:80" hidden="1" x14ac:dyDescent="0.2">
      <c r="A49" s="439"/>
      <c r="B49" s="440"/>
      <c r="C49" s="440"/>
      <c r="D49" s="441"/>
      <c r="E49" s="397"/>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9"/>
      <c r="BD49" s="442"/>
      <c r="BE49" s="443"/>
      <c r="BF49" s="443"/>
      <c r="BG49" s="443"/>
      <c r="BH49" s="443"/>
      <c r="BI49" s="443"/>
      <c r="BJ49" s="443"/>
      <c r="BK49" s="443"/>
      <c r="BL49" s="443"/>
      <c r="BM49" s="444"/>
      <c r="BN49" s="442"/>
      <c r="BO49" s="443"/>
      <c r="BP49" s="443"/>
      <c r="BQ49" s="443"/>
      <c r="BR49" s="443"/>
      <c r="BS49" s="443"/>
      <c r="BT49" s="443"/>
      <c r="BU49" s="443"/>
      <c r="BV49" s="443"/>
      <c r="BW49" s="443"/>
      <c r="BX49" s="443"/>
      <c r="BY49" s="443"/>
      <c r="BZ49" s="443"/>
      <c r="CA49" s="443"/>
      <c r="CB49" s="444"/>
    </row>
    <row r="50" spans="1:80" hidden="1" x14ac:dyDescent="0.2">
      <c r="A50" s="439"/>
      <c r="B50" s="440"/>
      <c r="C50" s="440"/>
      <c r="D50" s="441"/>
      <c r="E50" s="397"/>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9"/>
      <c r="BD50" s="442"/>
      <c r="BE50" s="443"/>
      <c r="BF50" s="443"/>
      <c r="BG50" s="443"/>
      <c r="BH50" s="443"/>
      <c r="BI50" s="443"/>
      <c r="BJ50" s="443"/>
      <c r="BK50" s="443"/>
      <c r="BL50" s="443"/>
      <c r="BM50" s="444"/>
      <c r="BN50" s="442"/>
      <c r="BO50" s="443"/>
      <c r="BP50" s="443"/>
      <c r="BQ50" s="443"/>
      <c r="BR50" s="443"/>
      <c r="BS50" s="443"/>
      <c r="BT50" s="443"/>
      <c r="BU50" s="443"/>
      <c r="BV50" s="443"/>
      <c r="BW50" s="443"/>
      <c r="BX50" s="443"/>
      <c r="BY50" s="443"/>
      <c r="BZ50" s="443"/>
      <c r="CA50" s="443"/>
      <c r="CB50" s="444"/>
    </row>
    <row r="51" spans="1:80" hidden="1" x14ac:dyDescent="0.2">
      <c r="A51" s="439"/>
      <c r="B51" s="440"/>
      <c r="C51" s="440"/>
      <c r="D51" s="441"/>
      <c r="E51" s="397"/>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9"/>
      <c r="BD51" s="442"/>
      <c r="BE51" s="443"/>
      <c r="BF51" s="443"/>
      <c r="BG51" s="443"/>
      <c r="BH51" s="443"/>
      <c r="BI51" s="443"/>
      <c r="BJ51" s="443"/>
      <c r="BK51" s="443"/>
      <c r="BL51" s="443"/>
      <c r="BM51" s="444"/>
      <c r="BN51" s="442"/>
      <c r="BO51" s="443"/>
      <c r="BP51" s="443"/>
      <c r="BQ51" s="443"/>
      <c r="BR51" s="443"/>
      <c r="BS51" s="443"/>
      <c r="BT51" s="443"/>
      <c r="BU51" s="443"/>
      <c r="BV51" s="443"/>
      <c r="BW51" s="443"/>
      <c r="BX51" s="443"/>
      <c r="BY51" s="443"/>
      <c r="BZ51" s="443"/>
      <c r="CA51" s="443"/>
      <c r="CB51" s="444"/>
    </row>
    <row r="52" spans="1:80" hidden="1" x14ac:dyDescent="0.2">
      <c r="A52" s="395"/>
      <c r="B52" s="151"/>
      <c r="C52" s="151"/>
      <c r="D52" s="396"/>
      <c r="E52" s="397"/>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9"/>
      <c r="BD52" s="442"/>
      <c r="BE52" s="443"/>
      <c r="BF52" s="443"/>
      <c r="BG52" s="443"/>
      <c r="BH52" s="443"/>
      <c r="BI52" s="443"/>
      <c r="BJ52" s="443"/>
      <c r="BK52" s="443"/>
      <c r="BL52" s="443"/>
      <c r="BM52" s="444"/>
      <c r="BN52" s="442"/>
      <c r="BO52" s="443"/>
      <c r="BP52" s="443"/>
      <c r="BQ52" s="443"/>
      <c r="BR52" s="443"/>
      <c r="BS52" s="443"/>
      <c r="BT52" s="443"/>
      <c r="BU52" s="443"/>
      <c r="BV52" s="443"/>
      <c r="BW52" s="443"/>
      <c r="BX52" s="443"/>
      <c r="BY52" s="443"/>
      <c r="BZ52" s="443"/>
      <c r="CA52" s="443"/>
      <c r="CB52" s="444"/>
    </row>
    <row r="53" spans="1:80" x14ac:dyDescent="0.2">
      <c r="A53" s="395" t="s">
        <v>606</v>
      </c>
      <c r="B53" s="151"/>
      <c r="C53" s="151"/>
      <c r="D53" s="396"/>
      <c r="E53" s="361" t="s">
        <v>684</v>
      </c>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3"/>
      <c r="BD53" s="364">
        <v>1</v>
      </c>
      <c r="BE53" s="365"/>
      <c r="BF53" s="365"/>
      <c r="BG53" s="365"/>
      <c r="BH53" s="365"/>
      <c r="BI53" s="365"/>
      <c r="BJ53" s="365"/>
      <c r="BK53" s="365"/>
      <c r="BL53" s="365"/>
      <c r="BM53" s="366"/>
      <c r="BN53" s="364">
        <v>80000</v>
      </c>
      <c r="BO53" s="365"/>
      <c r="BP53" s="365"/>
      <c r="BQ53" s="365"/>
      <c r="BR53" s="365"/>
      <c r="BS53" s="365"/>
      <c r="BT53" s="365"/>
      <c r="BU53" s="365"/>
      <c r="BV53" s="365"/>
      <c r="BW53" s="365"/>
      <c r="BX53" s="365"/>
      <c r="BY53" s="365"/>
      <c r="BZ53" s="365"/>
      <c r="CA53" s="365"/>
      <c r="CB53" s="366"/>
    </row>
    <row r="54" spans="1:80" x14ac:dyDescent="0.2">
      <c r="A54" s="395"/>
      <c r="B54" s="151"/>
      <c r="C54" s="151"/>
      <c r="D54" s="396"/>
      <c r="E54" s="380" t="s">
        <v>421</v>
      </c>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81"/>
      <c r="AO54" s="381"/>
      <c r="AP54" s="381"/>
      <c r="AQ54" s="381"/>
      <c r="AR54" s="381"/>
      <c r="AS54" s="381"/>
      <c r="AT54" s="381"/>
      <c r="AU54" s="381"/>
      <c r="AV54" s="381"/>
      <c r="AW54" s="381"/>
      <c r="AX54" s="381"/>
      <c r="AY54" s="381"/>
      <c r="AZ54" s="381"/>
      <c r="BA54" s="381"/>
      <c r="BB54" s="381"/>
      <c r="BC54" s="382"/>
      <c r="BD54" s="386" t="s">
        <v>52</v>
      </c>
      <c r="BE54" s="387"/>
      <c r="BF54" s="387"/>
      <c r="BG54" s="387"/>
      <c r="BH54" s="387"/>
      <c r="BI54" s="387"/>
      <c r="BJ54" s="387"/>
      <c r="BK54" s="387"/>
      <c r="BL54" s="387"/>
      <c r="BM54" s="388"/>
      <c r="BN54" s="445">
        <f>SUM(BN42:BN53)</f>
        <v>582000</v>
      </c>
      <c r="BO54" s="446"/>
      <c r="BP54" s="446"/>
      <c r="BQ54" s="446"/>
      <c r="BR54" s="446"/>
      <c r="BS54" s="446"/>
      <c r="BT54" s="446"/>
      <c r="BU54" s="446"/>
      <c r="BV54" s="446"/>
      <c r="BW54" s="446"/>
      <c r="BX54" s="446"/>
      <c r="BY54" s="446"/>
      <c r="BZ54" s="446"/>
      <c r="CA54" s="446"/>
      <c r="CB54" s="447"/>
    </row>
    <row r="55" spans="1:80" ht="12.75" customHeight="1" x14ac:dyDescent="0.25">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row>
    <row r="56" spans="1:80" ht="15.75" x14ac:dyDescent="0.25">
      <c r="A56" s="428" t="s">
        <v>547</v>
      </c>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row>
    <row r="57" spans="1:80" ht="15.75" x14ac:dyDescent="0.25">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410" t="s">
        <v>511</v>
      </c>
      <c r="AT57" s="410"/>
      <c r="AU57" s="410"/>
      <c r="AV57" s="410"/>
      <c r="AW57" s="410"/>
      <c r="AX57" s="410"/>
      <c r="AY57" s="410"/>
      <c r="AZ57" s="410"/>
      <c r="BA57" s="410"/>
      <c r="BB57" s="410"/>
      <c r="BC57" s="434" t="s">
        <v>343</v>
      </c>
      <c r="BD57" s="434"/>
      <c r="BE57" s="434"/>
      <c r="BF57" s="434"/>
      <c r="BG57" s="434"/>
      <c r="BH57" s="434"/>
      <c r="BI57" s="434"/>
      <c r="BJ57" s="434"/>
      <c r="BK57" s="434"/>
      <c r="BL57" s="434"/>
      <c r="BM57" s="434"/>
      <c r="BN57" s="434"/>
      <c r="BO57" s="434"/>
      <c r="BP57" s="434"/>
      <c r="BQ57" s="119"/>
      <c r="BR57" s="119"/>
      <c r="BS57" s="119"/>
      <c r="BT57" s="119"/>
      <c r="BU57" s="119"/>
      <c r="BV57" s="119"/>
      <c r="BW57" s="119"/>
      <c r="BX57" s="119"/>
      <c r="BY57" s="119"/>
      <c r="BZ57" s="119"/>
      <c r="CA57" s="119"/>
      <c r="CB57" s="119"/>
    </row>
    <row r="58" spans="1:80"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row>
    <row r="59" spans="1:80" x14ac:dyDescent="0.2">
      <c r="A59" s="157" t="s">
        <v>142</v>
      </c>
      <c r="B59" s="158"/>
      <c r="C59" s="158"/>
      <c r="D59" s="159"/>
      <c r="E59" s="157" t="s">
        <v>422</v>
      </c>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9"/>
      <c r="AS59" s="157" t="s">
        <v>424</v>
      </c>
      <c r="AT59" s="158"/>
      <c r="AU59" s="158"/>
      <c r="AV59" s="158"/>
      <c r="AW59" s="158"/>
      <c r="AX59" s="158"/>
      <c r="AY59" s="158"/>
      <c r="AZ59" s="158"/>
      <c r="BA59" s="158"/>
      <c r="BB59" s="159"/>
      <c r="BC59" s="157" t="s">
        <v>505</v>
      </c>
      <c r="BD59" s="158"/>
      <c r="BE59" s="158"/>
      <c r="BF59" s="158"/>
      <c r="BG59" s="158"/>
      <c r="BH59" s="158"/>
      <c r="BI59" s="158"/>
      <c r="BJ59" s="158"/>
      <c r="BK59" s="158"/>
      <c r="BL59" s="158"/>
      <c r="BM59" s="159"/>
      <c r="BN59" s="157" t="s">
        <v>425</v>
      </c>
      <c r="BO59" s="158"/>
      <c r="BP59" s="158"/>
      <c r="BQ59" s="158"/>
      <c r="BR59" s="158"/>
      <c r="BS59" s="158"/>
      <c r="BT59" s="158"/>
      <c r="BU59" s="158"/>
      <c r="BV59" s="158"/>
      <c r="BW59" s="158"/>
      <c r="BX59" s="158"/>
      <c r="BY59" s="158"/>
      <c r="BZ59" s="158"/>
      <c r="CA59" s="158"/>
      <c r="CB59" s="159"/>
    </row>
    <row r="60" spans="1:80" x14ac:dyDescent="0.2">
      <c r="A60" s="407" t="s">
        <v>143</v>
      </c>
      <c r="B60" s="408"/>
      <c r="C60" s="408"/>
      <c r="D60" s="409"/>
      <c r="E60" s="407"/>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9"/>
      <c r="AS60" s="407"/>
      <c r="AT60" s="408"/>
      <c r="AU60" s="408"/>
      <c r="AV60" s="408"/>
      <c r="AW60" s="408"/>
      <c r="AX60" s="408"/>
      <c r="AY60" s="408"/>
      <c r="AZ60" s="408"/>
      <c r="BA60" s="408"/>
      <c r="BB60" s="409"/>
      <c r="BC60" s="407" t="s">
        <v>506</v>
      </c>
      <c r="BD60" s="408"/>
      <c r="BE60" s="408"/>
      <c r="BF60" s="408"/>
      <c r="BG60" s="408"/>
      <c r="BH60" s="408"/>
      <c r="BI60" s="408"/>
      <c r="BJ60" s="408"/>
      <c r="BK60" s="408"/>
      <c r="BL60" s="408"/>
      <c r="BM60" s="409"/>
      <c r="BN60" s="407" t="s">
        <v>439</v>
      </c>
      <c r="BO60" s="408"/>
      <c r="BP60" s="408"/>
      <c r="BQ60" s="408"/>
      <c r="BR60" s="408"/>
      <c r="BS60" s="408"/>
      <c r="BT60" s="408"/>
      <c r="BU60" s="408"/>
      <c r="BV60" s="408"/>
      <c r="BW60" s="408"/>
      <c r="BX60" s="408"/>
      <c r="BY60" s="408"/>
      <c r="BZ60" s="408"/>
      <c r="CA60" s="408"/>
      <c r="CB60" s="409"/>
    </row>
    <row r="61" spans="1:80" x14ac:dyDescent="0.2">
      <c r="A61" s="407"/>
      <c r="B61" s="408"/>
      <c r="C61" s="408"/>
      <c r="D61" s="409"/>
      <c r="E61" s="407"/>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c r="AG61" s="408"/>
      <c r="AH61" s="408"/>
      <c r="AI61" s="408"/>
      <c r="AJ61" s="408"/>
      <c r="AK61" s="408"/>
      <c r="AL61" s="408"/>
      <c r="AM61" s="408"/>
      <c r="AN61" s="408"/>
      <c r="AO61" s="408"/>
      <c r="AP61" s="408"/>
      <c r="AQ61" s="408"/>
      <c r="AR61" s="409"/>
      <c r="AS61" s="407"/>
      <c r="AT61" s="408"/>
      <c r="AU61" s="408"/>
      <c r="AV61" s="408"/>
      <c r="AW61" s="408"/>
      <c r="AX61" s="408"/>
      <c r="AY61" s="408"/>
      <c r="AZ61" s="408"/>
      <c r="BA61" s="408"/>
      <c r="BB61" s="409"/>
      <c r="BC61" s="407" t="s">
        <v>432</v>
      </c>
      <c r="BD61" s="408"/>
      <c r="BE61" s="408"/>
      <c r="BF61" s="408"/>
      <c r="BG61" s="408"/>
      <c r="BH61" s="408"/>
      <c r="BI61" s="408"/>
      <c r="BJ61" s="408"/>
      <c r="BK61" s="408"/>
      <c r="BL61" s="408"/>
      <c r="BM61" s="409"/>
      <c r="BN61" s="407"/>
      <c r="BO61" s="408"/>
      <c r="BP61" s="408"/>
      <c r="BQ61" s="408"/>
      <c r="BR61" s="408"/>
      <c r="BS61" s="408"/>
      <c r="BT61" s="408"/>
      <c r="BU61" s="408"/>
      <c r="BV61" s="408"/>
      <c r="BW61" s="408"/>
      <c r="BX61" s="408"/>
      <c r="BY61" s="408"/>
      <c r="BZ61" s="408"/>
      <c r="CA61" s="408"/>
      <c r="CB61" s="409"/>
    </row>
    <row r="62" spans="1:80" x14ac:dyDescent="0.2">
      <c r="A62" s="400">
        <v>1</v>
      </c>
      <c r="B62" s="401"/>
      <c r="C62" s="401"/>
      <c r="D62" s="402"/>
      <c r="E62" s="400">
        <v>2</v>
      </c>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2"/>
      <c r="AS62" s="400">
        <v>3</v>
      </c>
      <c r="AT62" s="401"/>
      <c r="AU62" s="401"/>
      <c r="AV62" s="401"/>
      <c r="AW62" s="401"/>
      <c r="AX62" s="401"/>
      <c r="AY62" s="401"/>
      <c r="AZ62" s="401"/>
      <c r="BA62" s="401"/>
      <c r="BB62" s="402"/>
      <c r="BC62" s="400">
        <v>4</v>
      </c>
      <c r="BD62" s="401"/>
      <c r="BE62" s="401"/>
      <c r="BF62" s="401"/>
      <c r="BG62" s="401"/>
      <c r="BH62" s="401"/>
      <c r="BI62" s="401"/>
      <c r="BJ62" s="401"/>
      <c r="BK62" s="401"/>
      <c r="BL62" s="401"/>
      <c r="BM62" s="402"/>
      <c r="BN62" s="400">
        <v>5</v>
      </c>
      <c r="BO62" s="401"/>
      <c r="BP62" s="401"/>
      <c r="BQ62" s="401"/>
      <c r="BR62" s="401"/>
      <c r="BS62" s="401"/>
      <c r="BT62" s="401"/>
      <c r="BU62" s="401"/>
      <c r="BV62" s="401"/>
      <c r="BW62" s="401"/>
      <c r="BX62" s="401"/>
      <c r="BY62" s="401"/>
      <c r="BZ62" s="401"/>
      <c r="CA62" s="401"/>
      <c r="CB62" s="402"/>
    </row>
    <row r="63" spans="1:80" ht="25.5" customHeight="1" x14ac:dyDescent="0.2">
      <c r="A63" s="400">
        <v>1</v>
      </c>
      <c r="B63" s="401"/>
      <c r="C63" s="401"/>
      <c r="D63" s="402"/>
      <c r="E63" s="592" t="s">
        <v>685</v>
      </c>
      <c r="F63" s="593"/>
      <c r="G63" s="593"/>
      <c r="H63" s="593"/>
      <c r="I63" s="593"/>
      <c r="J63" s="593"/>
      <c r="K63" s="593"/>
      <c r="L63" s="593"/>
      <c r="M63" s="593"/>
      <c r="N63" s="593"/>
      <c r="O63" s="593"/>
      <c r="P63" s="593"/>
      <c r="Q63" s="593"/>
      <c r="R63" s="593"/>
      <c r="S63" s="593"/>
      <c r="T63" s="593"/>
      <c r="U63" s="593"/>
      <c r="V63" s="593"/>
      <c r="W63" s="593"/>
      <c r="X63" s="593"/>
      <c r="Y63" s="593"/>
      <c r="Z63" s="593"/>
      <c r="AA63" s="593"/>
      <c r="AB63" s="593"/>
      <c r="AC63" s="593"/>
      <c r="AD63" s="593"/>
      <c r="AE63" s="593"/>
      <c r="AF63" s="593"/>
      <c r="AG63" s="593"/>
      <c r="AH63" s="593"/>
      <c r="AI63" s="593"/>
      <c r="AJ63" s="593"/>
      <c r="AK63" s="593"/>
      <c r="AL63" s="593"/>
      <c r="AM63" s="593"/>
      <c r="AN63" s="593"/>
      <c r="AO63" s="593"/>
      <c r="AP63" s="593"/>
      <c r="AQ63" s="593"/>
      <c r="AR63" s="594"/>
      <c r="AS63" s="364">
        <v>12</v>
      </c>
      <c r="AT63" s="365"/>
      <c r="AU63" s="365"/>
      <c r="AV63" s="365"/>
      <c r="AW63" s="365"/>
      <c r="AX63" s="365"/>
      <c r="AY63" s="365"/>
      <c r="AZ63" s="365"/>
      <c r="BA63" s="365"/>
      <c r="BB63" s="365"/>
      <c r="BC63" s="436">
        <v>200000</v>
      </c>
      <c r="BD63" s="437"/>
      <c r="BE63" s="437"/>
      <c r="BF63" s="437"/>
      <c r="BG63" s="437"/>
      <c r="BH63" s="437"/>
      <c r="BI63" s="437"/>
      <c r="BJ63" s="437"/>
      <c r="BK63" s="437"/>
      <c r="BL63" s="437"/>
      <c r="BM63" s="438"/>
      <c r="BN63" s="404">
        <f>AS63*BC63</f>
        <v>2400000</v>
      </c>
      <c r="BO63" s="405"/>
      <c r="BP63" s="405"/>
      <c r="BQ63" s="405"/>
      <c r="BR63" s="405"/>
      <c r="BS63" s="405"/>
      <c r="BT63" s="405"/>
      <c r="BU63" s="405"/>
      <c r="BV63" s="405"/>
      <c r="BW63" s="405"/>
      <c r="BX63" s="405"/>
      <c r="BY63" s="405"/>
      <c r="BZ63" s="405"/>
      <c r="CA63" s="405"/>
      <c r="CB63" s="406"/>
    </row>
    <row r="64" spans="1:80" ht="12.95" hidden="1" customHeight="1" x14ac:dyDescent="0.2">
      <c r="A64" s="400"/>
      <c r="B64" s="401"/>
      <c r="C64" s="401"/>
      <c r="D64" s="402"/>
      <c r="E64" s="227"/>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435"/>
      <c r="AS64" s="436"/>
      <c r="AT64" s="437"/>
      <c r="AU64" s="437"/>
      <c r="AV64" s="437"/>
      <c r="AW64" s="437"/>
      <c r="AX64" s="437"/>
      <c r="AY64" s="437"/>
      <c r="AZ64" s="437"/>
      <c r="BA64" s="437"/>
      <c r="BB64" s="438"/>
      <c r="BC64" s="364"/>
      <c r="BD64" s="365"/>
      <c r="BE64" s="365"/>
      <c r="BF64" s="365"/>
      <c r="BG64" s="365"/>
      <c r="BH64" s="365"/>
      <c r="BI64" s="365"/>
      <c r="BJ64" s="365"/>
      <c r="BK64" s="365"/>
      <c r="BL64" s="365"/>
      <c r="BM64" s="366"/>
      <c r="BN64" s="404">
        <f t="shared" ref="BN64:BN65" si="0">AS64*BC64</f>
        <v>0</v>
      </c>
      <c r="BO64" s="405"/>
      <c r="BP64" s="405"/>
      <c r="BQ64" s="405"/>
      <c r="BR64" s="405"/>
      <c r="BS64" s="405"/>
      <c r="BT64" s="405"/>
      <c r="BU64" s="405"/>
      <c r="BV64" s="405"/>
      <c r="BW64" s="405"/>
      <c r="BX64" s="405"/>
      <c r="BY64" s="405"/>
      <c r="BZ64" s="405"/>
      <c r="CA64" s="405"/>
      <c r="CB64" s="406"/>
    </row>
    <row r="65" spans="1:80" hidden="1" x14ac:dyDescent="0.2">
      <c r="A65" s="400"/>
      <c r="B65" s="401"/>
      <c r="C65" s="401"/>
      <c r="D65" s="402"/>
      <c r="E65" s="227"/>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435"/>
      <c r="AS65" s="436"/>
      <c r="AT65" s="437"/>
      <c r="AU65" s="437"/>
      <c r="AV65" s="437"/>
      <c r="AW65" s="437"/>
      <c r="AX65" s="437"/>
      <c r="AY65" s="437"/>
      <c r="AZ65" s="437"/>
      <c r="BA65" s="437"/>
      <c r="BB65" s="438"/>
      <c r="BC65" s="364"/>
      <c r="BD65" s="365"/>
      <c r="BE65" s="365"/>
      <c r="BF65" s="365"/>
      <c r="BG65" s="365"/>
      <c r="BH65" s="365"/>
      <c r="BI65" s="365"/>
      <c r="BJ65" s="365"/>
      <c r="BK65" s="365"/>
      <c r="BL65" s="365"/>
      <c r="BM65" s="366"/>
      <c r="BN65" s="404">
        <f t="shared" si="0"/>
        <v>0</v>
      </c>
      <c r="BO65" s="405"/>
      <c r="BP65" s="405"/>
      <c r="BQ65" s="405"/>
      <c r="BR65" s="405"/>
      <c r="BS65" s="405"/>
      <c r="BT65" s="405"/>
      <c r="BU65" s="405"/>
      <c r="BV65" s="405"/>
      <c r="BW65" s="405"/>
      <c r="BX65" s="405"/>
      <c r="BY65" s="405"/>
      <c r="BZ65" s="405"/>
      <c r="CA65" s="405"/>
      <c r="CB65" s="406"/>
    </row>
    <row r="66" spans="1:80" x14ac:dyDescent="0.2">
      <c r="A66" s="377"/>
      <c r="B66" s="378"/>
      <c r="C66" s="378"/>
      <c r="D66" s="379"/>
      <c r="E66" s="380" t="s">
        <v>421</v>
      </c>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2"/>
      <c r="AS66" s="383" t="s">
        <v>52</v>
      </c>
      <c r="AT66" s="384"/>
      <c r="AU66" s="384"/>
      <c r="AV66" s="384"/>
      <c r="AW66" s="384"/>
      <c r="AX66" s="384"/>
      <c r="AY66" s="384"/>
      <c r="AZ66" s="384"/>
      <c r="BA66" s="384"/>
      <c r="BB66" s="385"/>
      <c r="BC66" s="386" t="s">
        <v>52</v>
      </c>
      <c r="BD66" s="387"/>
      <c r="BE66" s="387"/>
      <c r="BF66" s="387"/>
      <c r="BG66" s="387"/>
      <c r="BH66" s="387"/>
      <c r="BI66" s="387"/>
      <c r="BJ66" s="387"/>
      <c r="BK66" s="387"/>
      <c r="BL66" s="387"/>
      <c r="BM66" s="388"/>
      <c r="BN66" s="389">
        <f>SUM(BN63:CB65)</f>
        <v>2400000</v>
      </c>
      <c r="BO66" s="390"/>
      <c r="BP66" s="390"/>
      <c r="BQ66" s="390"/>
      <c r="BR66" s="390"/>
      <c r="BS66" s="390"/>
      <c r="BT66" s="390"/>
      <c r="BU66" s="390"/>
      <c r="BV66" s="390"/>
      <c r="BW66" s="390"/>
      <c r="BX66" s="390"/>
      <c r="BY66" s="390"/>
      <c r="BZ66" s="390"/>
      <c r="CA66" s="390"/>
      <c r="CB66" s="391"/>
    </row>
    <row r="67" spans="1:80" ht="12.75" customHeight="1" x14ac:dyDescent="0.25">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8"/>
      <c r="AT67" s="118"/>
      <c r="AU67" s="118"/>
      <c r="AV67" s="118"/>
      <c r="AW67" s="118"/>
      <c r="AX67" s="118"/>
      <c r="AY67" s="118"/>
      <c r="AZ67" s="118"/>
      <c r="BA67" s="118"/>
      <c r="BB67" s="118"/>
      <c r="BC67" s="86"/>
      <c r="BD67" s="86"/>
      <c r="BE67" s="86"/>
      <c r="BF67" s="86"/>
      <c r="BG67" s="86"/>
      <c r="BH67" s="86"/>
      <c r="BI67" s="86"/>
      <c r="BJ67" s="86"/>
      <c r="BK67" s="86"/>
      <c r="BL67" s="86"/>
      <c r="BM67" s="86"/>
      <c r="BN67" s="86"/>
      <c r="BO67" s="86"/>
      <c r="BP67" s="86"/>
      <c r="BQ67" s="119"/>
      <c r="BR67" s="119"/>
      <c r="BS67" s="119"/>
      <c r="BT67" s="119"/>
      <c r="BU67" s="119"/>
      <c r="BV67" s="119"/>
      <c r="BW67" s="119"/>
      <c r="BX67" s="119"/>
      <c r="BY67" s="119"/>
      <c r="BZ67" s="119"/>
      <c r="CA67" s="119"/>
      <c r="CB67" s="119"/>
    </row>
    <row r="68" spans="1:80" ht="15.75" x14ac:dyDescent="0.25">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410" t="s">
        <v>511</v>
      </c>
      <c r="AT68" s="410"/>
      <c r="AU68" s="410"/>
      <c r="AV68" s="410"/>
      <c r="AW68" s="410"/>
      <c r="AX68" s="410"/>
      <c r="AY68" s="410"/>
      <c r="AZ68" s="410"/>
      <c r="BA68" s="410"/>
      <c r="BB68" s="410"/>
      <c r="BC68" s="411" t="s">
        <v>361</v>
      </c>
      <c r="BD68" s="411"/>
      <c r="BE68" s="411"/>
      <c r="BF68" s="411"/>
      <c r="BG68" s="411"/>
      <c r="BH68" s="411"/>
      <c r="BI68" s="411"/>
      <c r="BJ68" s="411"/>
      <c r="BK68" s="411"/>
      <c r="BL68" s="411"/>
      <c r="BM68" s="411"/>
      <c r="BN68" s="411"/>
      <c r="BO68" s="411"/>
      <c r="BP68" s="411"/>
      <c r="BQ68" s="119"/>
      <c r="BR68" s="119"/>
      <c r="BS68" s="119"/>
      <c r="BT68" s="119"/>
      <c r="BU68" s="119"/>
      <c r="BV68" s="119"/>
      <c r="BW68" s="119"/>
      <c r="BX68" s="119"/>
      <c r="BY68" s="119"/>
      <c r="BZ68" s="119"/>
      <c r="CA68" s="119"/>
      <c r="CB68" s="119"/>
    </row>
    <row r="69" spans="1:80" ht="15.75" x14ac:dyDescent="0.25">
      <c r="A69" s="119"/>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8"/>
      <c r="AT69" s="118"/>
      <c r="AU69" s="118"/>
      <c r="AV69" s="118"/>
      <c r="AW69" s="118"/>
      <c r="AX69" s="118"/>
      <c r="AY69" s="118"/>
      <c r="AZ69" s="118"/>
      <c r="BA69" s="118"/>
      <c r="BB69" s="118"/>
      <c r="BC69" s="86"/>
      <c r="BD69" s="86"/>
      <c r="BE69" s="86"/>
      <c r="BF69" s="86"/>
      <c r="BG69" s="86"/>
      <c r="BH69" s="86"/>
      <c r="BI69" s="86"/>
      <c r="BJ69" s="86"/>
      <c r="BK69" s="86"/>
      <c r="BL69" s="86"/>
      <c r="BM69" s="86"/>
      <c r="BN69" s="86"/>
      <c r="BO69" s="86"/>
      <c r="BP69" s="86"/>
      <c r="BQ69" s="119"/>
      <c r="BR69" s="119"/>
      <c r="BS69" s="119"/>
      <c r="BT69" s="119"/>
      <c r="BU69" s="119"/>
      <c r="BV69" s="119"/>
      <c r="BW69" s="119"/>
      <c r="BX69" s="119"/>
      <c r="BY69" s="119"/>
      <c r="BZ69" s="119"/>
      <c r="CA69" s="119"/>
      <c r="CB69" s="119"/>
    </row>
    <row r="70" spans="1:80" x14ac:dyDescent="0.2">
      <c r="A70" s="157" t="s">
        <v>142</v>
      </c>
      <c r="B70" s="158"/>
      <c r="C70" s="158"/>
      <c r="D70" s="159"/>
      <c r="E70" s="157" t="s">
        <v>422</v>
      </c>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9"/>
      <c r="AS70" s="157" t="s">
        <v>424</v>
      </c>
      <c r="AT70" s="158"/>
      <c r="AU70" s="158"/>
      <c r="AV70" s="158"/>
      <c r="AW70" s="158"/>
      <c r="AX70" s="158"/>
      <c r="AY70" s="158"/>
      <c r="AZ70" s="158"/>
      <c r="BA70" s="158"/>
      <c r="BB70" s="159"/>
      <c r="BC70" s="157" t="s">
        <v>505</v>
      </c>
      <c r="BD70" s="158"/>
      <c r="BE70" s="158"/>
      <c r="BF70" s="158"/>
      <c r="BG70" s="158"/>
      <c r="BH70" s="158"/>
      <c r="BI70" s="158"/>
      <c r="BJ70" s="158"/>
      <c r="BK70" s="158"/>
      <c r="BL70" s="158"/>
      <c r="BM70" s="159"/>
      <c r="BN70" s="157" t="s">
        <v>425</v>
      </c>
      <c r="BO70" s="158"/>
      <c r="BP70" s="158"/>
      <c r="BQ70" s="158"/>
      <c r="BR70" s="158"/>
      <c r="BS70" s="158"/>
      <c r="BT70" s="158"/>
      <c r="BU70" s="158"/>
      <c r="BV70" s="158"/>
      <c r="BW70" s="158"/>
      <c r="BX70" s="158"/>
      <c r="BY70" s="158"/>
      <c r="BZ70" s="158"/>
      <c r="CA70" s="158"/>
      <c r="CB70" s="159"/>
    </row>
    <row r="71" spans="1:80" x14ac:dyDescent="0.2">
      <c r="A71" s="407" t="s">
        <v>143</v>
      </c>
      <c r="B71" s="408"/>
      <c r="C71" s="408"/>
      <c r="D71" s="409"/>
      <c r="E71" s="407"/>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9"/>
      <c r="AS71" s="407"/>
      <c r="AT71" s="408"/>
      <c r="AU71" s="408"/>
      <c r="AV71" s="408"/>
      <c r="AW71" s="408"/>
      <c r="AX71" s="408"/>
      <c r="AY71" s="408"/>
      <c r="AZ71" s="408"/>
      <c r="BA71" s="408"/>
      <c r="BB71" s="409"/>
      <c r="BC71" s="407" t="s">
        <v>506</v>
      </c>
      <c r="BD71" s="408"/>
      <c r="BE71" s="408"/>
      <c r="BF71" s="408"/>
      <c r="BG71" s="408"/>
      <c r="BH71" s="408"/>
      <c r="BI71" s="408"/>
      <c r="BJ71" s="408"/>
      <c r="BK71" s="408"/>
      <c r="BL71" s="408"/>
      <c r="BM71" s="409"/>
      <c r="BN71" s="407" t="s">
        <v>439</v>
      </c>
      <c r="BO71" s="408"/>
      <c r="BP71" s="408"/>
      <c r="BQ71" s="408"/>
      <c r="BR71" s="408"/>
      <c r="BS71" s="408"/>
      <c r="BT71" s="408"/>
      <c r="BU71" s="408"/>
      <c r="BV71" s="408"/>
      <c r="BW71" s="408"/>
      <c r="BX71" s="408"/>
      <c r="BY71" s="408"/>
      <c r="BZ71" s="408"/>
      <c r="CA71" s="408"/>
      <c r="CB71" s="409"/>
    </row>
    <row r="72" spans="1:80" x14ac:dyDescent="0.2">
      <c r="A72" s="407"/>
      <c r="B72" s="408"/>
      <c r="C72" s="408"/>
      <c r="D72" s="409"/>
      <c r="E72" s="407"/>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08"/>
      <c r="AG72" s="408"/>
      <c r="AH72" s="408"/>
      <c r="AI72" s="408"/>
      <c r="AJ72" s="408"/>
      <c r="AK72" s="408"/>
      <c r="AL72" s="408"/>
      <c r="AM72" s="408"/>
      <c r="AN72" s="408"/>
      <c r="AO72" s="408"/>
      <c r="AP72" s="408"/>
      <c r="AQ72" s="408"/>
      <c r="AR72" s="409"/>
      <c r="AS72" s="407"/>
      <c r="AT72" s="408"/>
      <c r="AU72" s="408"/>
      <c r="AV72" s="408"/>
      <c r="AW72" s="408"/>
      <c r="AX72" s="408"/>
      <c r="AY72" s="408"/>
      <c r="AZ72" s="408"/>
      <c r="BA72" s="408"/>
      <c r="BB72" s="409"/>
      <c r="BC72" s="407" t="s">
        <v>432</v>
      </c>
      <c r="BD72" s="408"/>
      <c r="BE72" s="408"/>
      <c r="BF72" s="408"/>
      <c r="BG72" s="408"/>
      <c r="BH72" s="408"/>
      <c r="BI72" s="408"/>
      <c r="BJ72" s="408"/>
      <c r="BK72" s="408"/>
      <c r="BL72" s="408"/>
      <c r="BM72" s="409"/>
      <c r="BN72" s="407"/>
      <c r="BO72" s="408"/>
      <c r="BP72" s="408"/>
      <c r="BQ72" s="408"/>
      <c r="BR72" s="408"/>
      <c r="BS72" s="408"/>
      <c r="BT72" s="408"/>
      <c r="BU72" s="408"/>
      <c r="BV72" s="408"/>
      <c r="BW72" s="408"/>
      <c r="BX72" s="408"/>
      <c r="BY72" s="408"/>
      <c r="BZ72" s="408"/>
      <c r="CA72" s="408"/>
      <c r="CB72" s="409"/>
    </row>
    <row r="73" spans="1:80" x14ac:dyDescent="0.2">
      <c r="A73" s="400">
        <v>1</v>
      </c>
      <c r="B73" s="401"/>
      <c r="C73" s="401"/>
      <c r="D73" s="402"/>
      <c r="E73" s="400">
        <v>2</v>
      </c>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2"/>
      <c r="AS73" s="400">
        <v>3</v>
      </c>
      <c r="AT73" s="401"/>
      <c r="AU73" s="401"/>
      <c r="AV73" s="401"/>
      <c r="AW73" s="401"/>
      <c r="AX73" s="401"/>
      <c r="AY73" s="401"/>
      <c r="AZ73" s="401"/>
      <c r="BA73" s="401"/>
      <c r="BB73" s="402"/>
      <c r="BC73" s="400">
        <v>4</v>
      </c>
      <c r="BD73" s="401"/>
      <c r="BE73" s="401"/>
      <c r="BF73" s="401"/>
      <c r="BG73" s="401"/>
      <c r="BH73" s="401"/>
      <c r="BI73" s="401"/>
      <c r="BJ73" s="401"/>
      <c r="BK73" s="401"/>
      <c r="BL73" s="401"/>
      <c r="BM73" s="402"/>
      <c r="BN73" s="400">
        <v>5</v>
      </c>
      <c r="BO73" s="401"/>
      <c r="BP73" s="401"/>
      <c r="BQ73" s="401"/>
      <c r="BR73" s="401"/>
      <c r="BS73" s="401"/>
      <c r="BT73" s="401"/>
      <c r="BU73" s="401"/>
      <c r="BV73" s="401"/>
      <c r="BW73" s="401"/>
      <c r="BX73" s="401"/>
      <c r="BY73" s="401"/>
      <c r="BZ73" s="401"/>
      <c r="CA73" s="401"/>
      <c r="CB73" s="402"/>
    </row>
    <row r="74" spans="1:80" ht="12.75" customHeight="1" x14ac:dyDescent="0.2">
      <c r="A74" s="400">
        <v>1</v>
      </c>
      <c r="B74" s="401"/>
      <c r="C74" s="401"/>
      <c r="D74" s="402"/>
      <c r="E74" s="583" t="s">
        <v>794</v>
      </c>
      <c r="F74" s="584"/>
      <c r="G74" s="584"/>
      <c r="H74" s="584"/>
      <c r="I74" s="584"/>
      <c r="J74" s="584"/>
      <c r="K74" s="584"/>
      <c r="L74" s="584"/>
      <c r="M74" s="584"/>
      <c r="N74" s="584"/>
      <c r="O74" s="584"/>
      <c r="P74" s="584"/>
      <c r="Q74" s="584"/>
      <c r="R74" s="584"/>
      <c r="S74" s="584"/>
      <c r="T74" s="584"/>
      <c r="U74" s="584"/>
      <c r="V74" s="584"/>
      <c r="W74" s="584"/>
      <c r="X74" s="584"/>
      <c r="Y74" s="584"/>
      <c r="Z74" s="584"/>
      <c r="AA74" s="584"/>
      <c r="AB74" s="584"/>
      <c r="AC74" s="584"/>
      <c r="AD74" s="584"/>
      <c r="AE74" s="584"/>
      <c r="AF74" s="584"/>
      <c r="AG74" s="584"/>
      <c r="AH74" s="584"/>
      <c r="AI74" s="584"/>
      <c r="AJ74" s="584"/>
      <c r="AK74" s="584"/>
      <c r="AL74" s="584"/>
      <c r="AM74" s="584"/>
      <c r="AN74" s="584"/>
      <c r="AO74" s="584"/>
      <c r="AP74" s="584"/>
      <c r="AQ74" s="584"/>
      <c r="AR74" s="585"/>
      <c r="AS74" s="364">
        <v>140</v>
      </c>
      <c r="AT74" s="365"/>
      <c r="AU74" s="365"/>
      <c r="AV74" s="365"/>
      <c r="AW74" s="365"/>
      <c r="AX74" s="365"/>
      <c r="AY74" s="365"/>
      <c r="AZ74" s="365"/>
      <c r="BA74" s="365"/>
      <c r="BB74" s="366"/>
      <c r="BC74" s="364">
        <v>2200</v>
      </c>
      <c r="BD74" s="365"/>
      <c r="BE74" s="365"/>
      <c r="BF74" s="365"/>
      <c r="BG74" s="365"/>
      <c r="BH74" s="365"/>
      <c r="BI74" s="365"/>
      <c r="BJ74" s="365"/>
      <c r="BK74" s="365"/>
      <c r="BL74" s="365"/>
      <c r="BM74" s="366"/>
      <c r="BN74" s="404">
        <f>ROUND(AS74*BC74,2)</f>
        <v>308000</v>
      </c>
      <c r="BO74" s="405"/>
      <c r="BP74" s="405"/>
      <c r="BQ74" s="405"/>
      <c r="BR74" s="405"/>
      <c r="BS74" s="405"/>
      <c r="BT74" s="405"/>
      <c r="BU74" s="405"/>
      <c r="BV74" s="405"/>
      <c r="BW74" s="405"/>
      <c r="BX74" s="405"/>
      <c r="BY74" s="405"/>
      <c r="BZ74" s="405"/>
      <c r="CA74" s="405"/>
      <c r="CB74" s="406"/>
    </row>
    <row r="75" spans="1:80" ht="12.75" customHeight="1" x14ac:dyDescent="0.2">
      <c r="A75" s="400">
        <v>2</v>
      </c>
      <c r="B75" s="401"/>
      <c r="C75" s="401"/>
      <c r="D75" s="402"/>
      <c r="E75" s="583" t="s">
        <v>686</v>
      </c>
      <c r="F75" s="584"/>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84"/>
      <c r="AL75" s="584"/>
      <c r="AM75" s="584"/>
      <c r="AN75" s="584"/>
      <c r="AO75" s="584"/>
      <c r="AP75" s="584"/>
      <c r="AQ75" s="584"/>
      <c r="AR75" s="585"/>
      <c r="AS75" s="364">
        <v>100</v>
      </c>
      <c r="AT75" s="365"/>
      <c r="AU75" s="365"/>
      <c r="AV75" s="365"/>
      <c r="AW75" s="365"/>
      <c r="AX75" s="365"/>
      <c r="AY75" s="365"/>
      <c r="AZ75" s="365"/>
      <c r="BA75" s="365"/>
      <c r="BB75" s="366"/>
      <c r="BC75" s="364">
        <v>200</v>
      </c>
      <c r="BD75" s="365"/>
      <c r="BE75" s="365"/>
      <c r="BF75" s="365"/>
      <c r="BG75" s="365"/>
      <c r="BH75" s="365"/>
      <c r="BI75" s="365"/>
      <c r="BJ75" s="365"/>
      <c r="BK75" s="365"/>
      <c r="BL75" s="365"/>
      <c r="BM75" s="366"/>
      <c r="BN75" s="392">
        <f>AS75*BC75</f>
        <v>20000</v>
      </c>
      <c r="BO75" s="393"/>
      <c r="BP75" s="393"/>
      <c r="BQ75" s="393"/>
      <c r="BR75" s="393"/>
      <c r="BS75" s="393"/>
      <c r="BT75" s="393"/>
      <c r="BU75" s="393"/>
      <c r="BV75" s="393"/>
      <c r="BW75" s="393"/>
      <c r="BX75" s="393"/>
      <c r="BY75" s="393"/>
      <c r="BZ75" s="393"/>
      <c r="CA75" s="393"/>
      <c r="CB75" s="394"/>
    </row>
    <row r="76" spans="1:80" hidden="1" x14ac:dyDescent="0.2">
      <c r="A76" s="400"/>
      <c r="B76" s="401"/>
      <c r="C76" s="401"/>
      <c r="D76" s="402"/>
      <c r="E76" s="361"/>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3"/>
      <c r="AS76" s="364"/>
      <c r="AT76" s="365"/>
      <c r="AU76" s="365"/>
      <c r="AV76" s="365"/>
      <c r="AW76" s="365"/>
      <c r="AX76" s="365"/>
      <c r="AY76" s="365"/>
      <c r="AZ76" s="365"/>
      <c r="BA76" s="365"/>
      <c r="BB76" s="366"/>
      <c r="BC76" s="364"/>
      <c r="BD76" s="365"/>
      <c r="BE76" s="365"/>
      <c r="BF76" s="365"/>
      <c r="BG76" s="365"/>
      <c r="BH76" s="365"/>
      <c r="BI76" s="365"/>
      <c r="BJ76" s="365"/>
      <c r="BK76" s="365"/>
      <c r="BL76" s="365"/>
      <c r="BM76" s="366"/>
      <c r="BN76" s="364">
        <f t="shared" ref="BN76:BN109" si="1">ROUND(AS76*BC76,2)</f>
        <v>0</v>
      </c>
      <c r="BO76" s="365"/>
      <c r="BP76" s="365"/>
      <c r="BQ76" s="365"/>
      <c r="BR76" s="365"/>
      <c r="BS76" s="365"/>
      <c r="BT76" s="365"/>
      <c r="BU76" s="365"/>
      <c r="BV76" s="365"/>
      <c r="BW76" s="365"/>
      <c r="BX76" s="365"/>
      <c r="BY76" s="365"/>
      <c r="BZ76" s="365"/>
      <c r="CA76" s="365"/>
      <c r="CB76" s="366"/>
    </row>
    <row r="77" spans="1:80" hidden="1" x14ac:dyDescent="0.2">
      <c r="A77" s="400"/>
      <c r="B77" s="401"/>
      <c r="C77" s="401"/>
      <c r="D77" s="402"/>
      <c r="E77" s="361"/>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3"/>
      <c r="AS77" s="364"/>
      <c r="AT77" s="365"/>
      <c r="AU77" s="365"/>
      <c r="AV77" s="365"/>
      <c r="AW77" s="365"/>
      <c r="AX77" s="365"/>
      <c r="AY77" s="365"/>
      <c r="AZ77" s="365"/>
      <c r="BA77" s="365"/>
      <c r="BB77" s="366"/>
      <c r="BC77" s="364"/>
      <c r="BD77" s="365"/>
      <c r="BE77" s="365"/>
      <c r="BF77" s="365"/>
      <c r="BG77" s="365"/>
      <c r="BH77" s="365"/>
      <c r="BI77" s="365"/>
      <c r="BJ77" s="365"/>
      <c r="BK77" s="365"/>
      <c r="BL77" s="365"/>
      <c r="BM77" s="366"/>
      <c r="BN77" s="364">
        <f t="shared" si="1"/>
        <v>0</v>
      </c>
      <c r="BO77" s="365"/>
      <c r="BP77" s="365"/>
      <c r="BQ77" s="365"/>
      <c r="BR77" s="365"/>
      <c r="BS77" s="365"/>
      <c r="BT77" s="365"/>
      <c r="BU77" s="365"/>
      <c r="BV77" s="365"/>
      <c r="BW77" s="365"/>
      <c r="BX77" s="365"/>
      <c r="BY77" s="365"/>
      <c r="BZ77" s="365"/>
      <c r="CA77" s="365"/>
      <c r="CB77" s="366"/>
    </row>
    <row r="78" spans="1:80" hidden="1" x14ac:dyDescent="0.2">
      <c r="A78" s="400"/>
      <c r="B78" s="401"/>
      <c r="C78" s="401"/>
      <c r="D78" s="402"/>
      <c r="E78" s="361"/>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3"/>
      <c r="AS78" s="364"/>
      <c r="AT78" s="365"/>
      <c r="AU78" s="365"/>
      <c r="AV78" s="365"/>
      <c r="AW78" s="365"/>
      <c r="AX78" s="365"/>
      <c r="AY78" s="365"/>
      <c r="AZ78" s="365"/>
      <c r="BA78" s="365"/>
      <c r="BB78" s="366"/>
      <c r="BC78" s="364"/>
      <c r="BD78" s="365"/>
      <c r="BE78" s="365"/>
      <c r="BF78" s="365"/>
      <c r="BG78" s="365"/>
      <c r="BH78" s="365"/>
      <c r="BI78" s="365"/>
      <c r="BJ78" s="365"/>
      <c r="BK78" s="365"/>
      <c r="BL78" s="365"/>
      <c r="BM78" s="366"/>
      <c r="BN78" s="364">
        <f t="shared" si="1"/>
        <v>0</v>
      </c>
      <c r="BO78" s="365"/>
      <c r="BP78" s="365"/>
      <c r="BQ78" s="365"/>
      <c r="BR78" s="365"/>
      <c r="BS78" s="365"/>
      <c r="BT78" s="365"/>
      <c r="BU78" s="365"/>
      <c r="BV78" s="365"/>
      <c r="BW78" s="365"/>
      <c r="BX78" s="365"/>
      <c r="BY78" s="365"/>
      <c r="BZ78" s="365"/>
      <c r="CA78" s="365"/>
      <c r="CB78" s="366"/>
    </row>
    <row r="79" spans="1:80" hidden="1" x14ac:dyDescent="0.2">
      <c r="A79" s="400"/>
      <c r="B79" s="401"/>
      <c r="C79" s="401"/>
      <c r="D79" s="402"/>
      <c r="E79" s="361"/>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3"/>
      <c r="AS79" s="364"/>
      <c r="AT79" s="365"/>
      <c r="AU79" s="365"/>
      <c r="AV79" s="365"/>
      <c r="AW79" s="365"/>
      <c r="AX79" s="365"/>
      <c r="AY79" s="365"/>
      <c r="AZ79" s="365"/>
      <c r="BA79" s="365"/>
      <c r="BB79" s="366"/>
      <c r="BC79" s="364"/>
      <c r="BD79" s="365"/>
      <c r="BE79" s="365"/>
      <c r="BF79" s="365"/>
      <c r="BG79" s="365"/>
      <c r="BH79" s="365"/>
      <c r="BI79" s="365"/>
      <c r="BJ79" s="365"/>
      <c r="BK79" s="365"/>
      <c r="BL79" s="365"/>
      <c r="BM79" s="366"/>
      <c r="BN79" s="364">
        <f t="shared" si="1"/>
        <v>0</v>
      </c>
      <c r="BO79" s="365"/>
      <c r="BP79" s="365"/>
      <c r="BQ79" s="365"/>
      <c r="BR79" s="365"/>
      <c r="BS79" s="365"/>
      <c r="BT79" s="365"/>
      <c r="BU79" s="365"/>
      <c r="BV79" s="365"/>
      <c r="BW79" s="365"/>
      <c r="BX79" s="365"/>
      <c r="BY79" s="365"/>
      <c r="BZ79" s="365"/>
      <c r="CA79" s="365"/>
      <c r="CB79" s="366"/>
    </row>
    <row r="80" spans="1:80" hidden="1" x14ac:dyDescent="0.2">
      <c r="A80" s="400"/>
      <c r="B80" s="401"/>
      <c r="C80" s="401"/>
      <c r="D80" s="402"/>
      <c r="E80" s="422"/>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3"/>
      <c r="AR80" s="424"/>
      <c r="AS80" s="364"/>
      <c r="AT80" s="365"/>
      <c r="AU80" s="365"/>
      <c r="AV80" s="365"/>
      <c r="AW80" s="365"/>
      <c r="AX80" s="365"/>
      <c r="AY80" s="365"/>
      <c r="AZ80" s="365"/>
      <c r="BA80" s="365"/>
      <c r="BB80" s="366"/>
      <c r="BC80" s="364"/>
      <c r="BD80" s="365"/>
      <c r="BE80" s="365"/>
      <c r="BF80" s="365"/>
      <c r="BG80" s="365"/>
      <c r="BH80" s="365"/>
      <c r="BI80" s="365"/>
      <c r="BJ80" s="365"/>
      <c r="BK80" s="365"/>
      <c r="BL80" s="365"/>
      <c r="BM80" s="366"/>
      <c r="BN80" s="364">
        <f t="shared" si="1"/>
        <v>0</v>
      </c>
      <c r="BO80" s="365"/>
      <c r="BP80" s="365"/>
      <c r="BQ80" s="365"/>
      <c r="BR80" s="365"/>
      <c r="BS80" s="365"/>
      <c r="BT80" s="365"/>
      <c r="BU80" s="365"/>
      <c r="BV80" s="365"/>
      <c r="BW80" s="365"/>
      <c r="BX80" s="365"/>
      <c r="BY80" s="365"/>
      <c r="BZ80" s="365"/>
      <c r="CA80" s="365"/>
      <c r="CB80" s="366"/>
    </row>
    <row r="81" spans="1:80" hidden="1" x14ac:dyDescent="0.2">
      <c r="A81" s="400"/>
      <c r="B81" s="401"/>
      <c r="C81" s="401"/>
      <c r="D81" s="402"/>
      <c r="E81" s="422"/>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4"/>
      <c r="AS81" s="364"/>
      <c r="AT81" s="365"/>
      <c r="AU81" s="365"/>
      <c r="AV81" s="365"/>
      <c r="AW81" s="365"/>
      <c r="AX81" s="365"/>
      <c r="AY81" s="365"/>
      <c r="AZ81" s="365"/>
      <c r="BA81" s="365"/>
      <c r="BB81" s="366"/>
      <c r="BC81" s="364"/>
      <c r="BD81" s="365"/>
      <c r="BE81" s="365"/>
      <c r="BF81" s="365"/>
      <c r="BG81" s="365"/>
      <c r="BH81" s="365"/>
      <c r="BI81" s="365"/>
      <c r="BJ81" s="365"/>
      <c r="BK81" s="365"/>
      <c r="BL81" s="365"/>
      <c r="BM81" s="366"/>
      <c r="BN81" s="364">
        <f t="shared" si="1"/>
        <v>0</v>
      </c>
      <c r="BO81" s="365"/>
      <c r="BP81" s="365"/>
      <c r="BQ81" s="365"/>
      <c r="BR81" s="365"/>
      <c r="BS81" s="365"/>
      <c r="BT81" s="365"/>
      <c r="BU81" s="365"/>
      <c r="BV81" s="365"/>
      <c r="BW81" s="365"/>
      <c r="BX81" s="365"/>
      <c r="BY81" s="365"/>
      <c r="BZ81" s="365"/>
      <c r="CA81" s="365"/>
      <c r="CB81" s="366"/>
    </row>
    <row r="82" spans="1:80" hidden="1" x14ac:dyDescent="0.2">
      <c r="A82" s="400"/>
      <c r="B82" s="401"/>
      <c r="C82" s="401"/>
      <c r="D82" s="402"/>
      <c r="E82" s="422"/>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3"/>
      <c r="AR82" s="424"/>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364">
        <f t="shared" si="1"/>
        <v>0</v>
      </c>
      <c r="BO82" s="365"/>
      <c r="BP82" s="365"/>
      <c r="BQ82" s="365"/>
      <c r="BR82" s="365"/>
      <c r="BS82" s="365"/>
      <c r="BT82" s="365"/>
      <c r="BU82" s="365"/>
      <c r="BV82" s="365"/>
      <c r="BW82" s="365"/>
      <c r="BX82" s="365"/>
      <c r="BY82" s="365"/>
      <c r="BZ82" s="365"/>
      <c r="CA82" s="365"/>
      <c r="CB82" s="366"/>
    </row>
    <row r="83" spans="1:80" hidden="1" x14ac:dyDescent="0.2">
      <c r="A83" s="400"/>
      <c r="B83" s="401"/>
      <c r="C83" s="401"/>
      <c r="D83" s="402"/>
      <c r="E83" s="422"/>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3"/>
      <c r="AR83" s="424"/>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364">
        <f t="shared" si="1"/>
        <v>0</v>
      </c>
      <c r="BO83" s="365"/>
      <c r="BP83" s="365"/>
      <c r="BQ83" s="365"/>
      <c r="BR83" s="365"/>
      <c r="BS83" s="365"/>
      <c r="BT83" s="365"/>
      <c r="BU83" s="365"/>
      <c r="BV83" s="365"/>
      <c r="BW83" s="365"/>
      <c r="BX83" s="365"/>
      <c r="BY83" s="365"/>
      <c r="BZ83" s="365"/>
      <c r="CA83" s="365"/>
      <c r="CB83" s="366"/>
    </row>
    <row r="84" spans="1:80" hidden="1" x14ac:dyDescent="0.2">
      <c r="A84" s="400"/>
      <c r="B84" s="401"/>
      <c r="C84" s="401"/>
      <c r="D84" s="402"/>
      <c r="E84" s="422"/>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4"/>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1"/>
        <v>0</v>
      </c>
      <c r="BO84" s="365"/>
      <c r="BP84" s="365"/>
      <c r="BQ84" s="365"/>
      <c r="BR84" s="365"/>
      <c r="BS84" s="365"/>
      <c r="BT84" s="365"/>
      <c r="BU84" s="365"/>
      <c r="BV84" s="365"/>
      <c r="BW84" s="365"/>
      <c r="BX84" s="365"/>
      <c r="BY84" s="365"/>
      <c r="BZ84" s="365"/>
      <c r="CA84" s="365"/>
      <c r="CB84" s="366"/>
    </row>
    <row r="85" spans="1:80" hidden="1" x14ac:dyDescent="0.2">
      <c r="A85" s="400"/>
      <c r="B85" s="401"/>
      <c r="C85" s="401"/>
      <c r="D85" s="402"/>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3"/>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1"/>
        <v>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422"/>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4"/>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1"/>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422"/>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4"/>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1"/>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361"/>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3"/>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1"/>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361"/>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3"/>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1"/>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361"/>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3"/>
      <c r="AS90" s="364"/>
      <c r="AT90" s="365"/>
      <c r="AU90" s="365"/>
      <c r="AV90" s="365"/>
      <c r="AW90" s="365"/>
      <c r="AX90" s="365"/>
      <c r="AY90" s="365"/>
      <c r="AZ90" s="365"/>
      <c r="BA90" s="365"/>
      <c r="BB90" s="366"/>
      <c r="BC90" s="364"/>
      <c r="BD90" s="365"/>
      <c r="BE90" s="365"/>
      <c r="BF90" s="365"/>
      <c r="BG90" s="365"/>
      <c r="BH90" s="365"/>
      <c r="BI90" s="365"/>
      <c r="BJ90" s="365"/>
      <c r="BK90" s="365"/>
      <c r="BL90" s="365"/>
      <c r="BM90" s="366"/>
      <c r="BN90" s="364">
        <f t="shared" si="1"/>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361"/>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3"/>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364">
        <f t="shared" si="1"/>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361"/>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3"/>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364">
        <f t="shared" si="1"/>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61"/>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3"/>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364">
        <f t="shared" si="1"/>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361"/>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3"/>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364">
        <f t="shared" si="1"/>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422"/>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4"/>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364">
        <f t="shared" si="1"/>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422"/>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c r="AI96" s="423"/>
      <c r="AJ96" s="423"/>
      <c r="AK96" s="423"/>
      <c r="AL96" s="423"/>
      <c r="AM96" s="423"/>
      <c r="AN96" s="423"/>
      <c r="AO96" s="423"/>
      <c r="AP96" s="423"/>
      <c r="AQ96" s="423"/>
      <c r="AR96" s="424"/>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364">
        <f t="shared" si="1"/>
        <v>0</v>
      </c>
      <c r="BO96" s="365"/>
      <c r="BP96" s="365"/>
      <c r="BQ96" s="365"/>
      <c r="BR96" s="365"/>
      <c r="BS96" s="365"/>
      <c r="BT96" s="365"/>
      <c r="BU96" s="365"/>
      <c r="BV96" s="365"/>
      <c r="BW96" s="365"/>
      <c r="BX96" s="365"/>
      <c r="BY96" s="365"/>
      <c r="BZ96" s="365"/>
      <c r="CA96" s="365"/>
      <c r="CB96" s="366"/>
    </row>
    <row r="97" spans="1:89" hidden="1" x14ac:dyDescent="0.2">
      <c r="A97" s="400"/>
      <c r="B97" s="401"/>
      <c r="C97" s="401"/>
      <c r="D97" s="402"/>
      <c r="E97" s="422"/>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3"/>
      <c r="AR97" s="424"/>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364">
        <f t="shared" si="1"/>
        <v>0</v>
      </c>
      <c r="BO97" s="365"/>
      <c r="BP97" s="365"/>
      <c r="BQ97" s="365"/>
      <c r="BR97" s="365"/>
      <c r="BS97" s="365"/>
      <c r="BT97" s="365"/>
      <c r="BU97" s="365"/>
      <c r="BV97" s="365"/>
      <c r="BW97" s="365"/>
      <c r="BX97" s="365"/>
      <c r="BY97" s="365"/>
      <c r="BZ97" s="365"/>
      <c r="CA97" s="365"/>
      <c r="CB97" s="366"/>
    </row>
    <row r="98" spans="1:89" hidden="1" x14ac:dyDescent="0.2">
      <c r="A98" s="400"/>
      <c r="B98" s="401"/>
      <c r="C98" s="401"/>
      <c r="D98" s="402"/>
      <c r="E98" s="397"/>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c r="AI98" s="398"/>
      <c r="AJ98" s="398"/>
      <c r="AK98" s="398"/>
      <c r="AL98" s="398"/>
      <c r="AM98" s="398"/>
      <c r="AN98" s="398"/>
      <c r="AO98" s="398"/>
      <c r="AP98" s="398"/>
      <c r="AQ98" s="398"/>
      <c r="AR98" s="399"/>
      <c r="AS98" s="419"/>
      <c r="AT98" s="420"/>
      <c r="AU98" s="420"/>
      <c r="AV98" s="420"/>
      <c r="AW98" s="420"/>
      <c r="AX98" s="420"/>
      <c r="AY98" s="420"/>
      <c r="AZ98" s="420"/>
      <c r="BA98" s="420"/>
      <c r="BB98" s="421"/>
      <c r="BC98" s="419"/>
      <c r="BD98" s="420"/>
      <c r="BE98" s="420"/>
      <c r="BF98" s="420"/>
      <c r="BG98" s="420"/>
      <c r="BH98" s="420"/>
      <c r="BI98" s="420"/>
      <c r="BJ98" s="420"/>
      <c r="BK98" s="420"/>
      <c r="BL98" s="420"/>
      <c r="BM98" s="421"/>
      <c r="BN98" s="364">
        <f t="shared" si="1"/>
        <v>0</v>
      </c>
      <c r="BO98" s="365"/>
      <c r="BP98" s="365"/>
      <c r="BQ98" s="365"/>
      <c r="BR98" s="365"/>
      <c r="BS98" s="365"/>
      <c r="BT98" s="365"/>
      <c r="BU98" s="365"/>
      <c r="BV98" s="365"/>
      <c r="BW98" s="365"/>
      <c r="BX98" s="365"/>
      <c r="BY98" s="365"/>
      <c r="BZ98" s="365"/>
      <c r="CA98" s="365"/>
      <c r="CB98" s="366"/>
    </row>
    <row r="99" spans="1:89" hidden="1" x14ac:dyDescent="0.2">
      <c r="A99" s="400"/>
      <c r="B99" s="401"/>
      <c r="C99" s="401"/>
      <c r="D99" s="402"/>
      <c r="E99" s="397"/>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c r="AI99" s="398"/>
      <c r="AJ99" s="398"/>
      <c r="AK99" s="398"/>
      <c r="AL99" s="398"/>
      <c r="AM99" s="398"/>
      <c r="AN99" s="398"/>
      <c r="AO99" s="398"/>
      <c r="AP99" s="398"/>
      <c r="AQ99" s="398"/>
      <c r="AR99" s="399"/>
      <c r="AS99" s="419"/>
      <c r="AT99" s="420"/>
      <c r="AU99" s="420"/>
      <c r="AV99" s="420"/>
      <c r="AW99" s="420"/>
      <c r="AX99" s="420"/>
      <c r="AY99" s="420"/>
      <c r="AZ99" s="420"/>
      <c r="BA99" s="420"/>
      <c r="BB99" s="421"/>
      <c r="BC99" s="419"/>
      <c r="BD99" s="420"/>
      <c r="BE99" s="420"/>
      <c r="BF99" s="420"/>
      <c r="BG99" s="420"/>
      <c r="BH99" s="420"/>
      <c r="BI99" s="420"/>
      <c r="BJ99" s="420"/>
      <c r="BK99" s="420"/>
      <c r="BL99" s="420"/>
      <c r="BM99" s="421"/>
      <c r="BN99" s="364">
        <f t="shared" si="1"/>
        <v>0</v>
      </c>
      <c r="BO99" s="365"/>
      <c r="BP99" s="365"/>
      <c r="BQ99" s="365"/>
      <c r="BR99" s="365"/>
      <c r="BS99" s="365"/>
      <c r="BT99" s="365"/>
      <c r="BU99" s="365"/>
      <c r="BV99" s="365"/>
      <c r="BW99" s="365"/>
      <c r="BX99" s="365"/>
      <c r="BY99" s="365"/>
      <c r="BZ99" s="365"/>
      <c r="CA99" s="365"/>
      <c r="CB99" s="366"/>
    </row>
    <row r="100" spans="1:89" hidden="1" x14ac:dyDescent="0.2">
      <c r="A100" s="400"/>
      <c r="B100" s="401"/>
      <c r="C100" s="401"/>
      <c r="D100" s="402"/>
      <c r="E100" s="397"/>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c r="AH100" s="398"/>
      <c r="AI100" s="398"/>
      <c r="AJ100" s="398"/>
      <c r="AK100" s="398"/>
      <c r="AL100" s="398"/>
      <c r="AM100" s="398"/>
      <c r="AN100" s="398"/>
      <c r="AO100" s="398"/>
      <c r="AP100" s="398"/>
      <c r="AQ100" s="398"/>
      <c r="AR100" s="399"/>
      <c r="AS100" s="419"/>
      <c r="AT100" s="420"/>
      <c r="AU100" s="420"/>
      <c r="AV100" s="420"/>
      <c r="AW100" s="420"/>
      <c r="AX100" s="420"/>
      <c r="AY100" s="420"/>
      <c r="AZ100" s="420"/>
      <c r="BA100" s="420"/>
      <c r="BB100" s="421"/>
      <c r="BC100" s="419"/>
      <c r="BD100" s="420"/>
      <c r="BE100" s="420"/>
      <c r="BF100" s="420"/>
      <c r="BG100" s="420"/>
      <c r="BH100" s="420"/>
      <c r="BI100" s="420"/>
      <c r="BJ100" s="420"/>
      <c r="BK100" s="420"/>
      <c r="BL100" s="420"/>
      <c r="BM100" s="421"/>
      <c r="BN100" s="364">
        <f t="shared" si="1"/>
        <v>0</v>
      </c>
      <c r="BO100" s="365"/>
      <c r="BP100" s="365"/>
      <c r="BQ100" s="365"/>
      <c r="BR100" s="365"/>
      <c r="BS100" s="365"/>
      <c r="BT100" s="365"/>
      <c r="BU100" s="365"/>
      <c r="BV100" s="365"/>
      <c r="BW100" s="365"/>
      <c r="BX100" s="365"/>
      <c r="BY100" s="365"/>
      <c r="BZ100" s="365"/>
      <c r="CA100" s="365"/>
      <c r="CB100" s="366"/>
    </row>
    <row r="101" spans="1:89" hidden="1" x14ac:dyDescent="0.2">
      <c r="A101" s="400"/>
      <c r="B101" s="401"/>
      <c r="C101" s="401"/>
      <c r="D101" s="402"/>
      <c r="E101" s="397"/>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c r="AH101" s="398"/>
      <c r="AI101" s="398"/>
      <c r="AJ101" s="398"/>
      <c r="AK101" s="398"/>
      <c r="AL101" s="398"/>
      <c r="AM101" s="398"/>
      <c r="AN101" s="398"/>
      <c r="AO101" s="398"/>
      <c r="AP101" s="398"/>
      <c r="AQ101" s="398"/>
      <c r="AR101" s="399"/>
      <c r="AS101" s="419"/>
      <c r="AT101" s="420"/>
      <c r="AU101" s="420"/>
      <c r="AV101" s="420"/>
      <c r="AW101" s="420"/>
      <c r="AX101" s="420"/>
      <c r="AY101" s="420"/>
      <c r="AZ101" s="420"/>
      <c r="BA101" s="420"/>
      <c r="BB101" s="421"/>
      <c r="BC101" s="419"/>
      <c r="BD101" s="420"/>
      <c r="BE101" s="420"/>
      <c r="BF101" s="420"/>
      <c r="BG101" s="420"/>
      <c r="BH101" s="420"/>
      <c r="BI101" s="420"/>
      <c r="BJ101" s="420"/>
      <c r="BK101" s="420"/>
      <c r="BL101" s="420"/>
      <c r="BM101" s="421"/>
      <c r="BN101" s="364">
        <f t="shared" si="1"/>
        <v>0</v>
      </c>
      <c r="BO101" s="365"/>
      <c r="BP101" s="365"/>
      <c r="BQ101" s="365"/>
      <c r="BR101" s="365"/>
      <c r="BS101" s="365"/>
      <c r="BT101" s="365"/>
      <c r="BU101" s="365"/>
      <c r="BV101" s="365"/>
      <c r="BW101" s="365"/>
      <c r="BX101" s="365"/>
      <c r="BY101" s="365"/>
      <c r="BZ101" s="365"/>
      <c r="CA101" s="365"/>
      <c r="CB101" s="366"/>
    </row>
    <row r="102" spans="1:89" hidden="1" x14ac:dyDescent="0.2">
      <c r="A102" s="400"/>
      <c r="B102" s="401"/>
      <c r="C102" s="401"/>
      <c r="D102" s="402"/>
      <c r="E102" s="397"/>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c r="AH102" s="398"/>
      <c r="AI102" s="398"/>
      <c r="AJ102" s="398"/>
      <c r="AK102" s="398"/>
      <c r="AL102" s="398"/>
      <c r="AM102" s="398"/>
      <c r="AN102" s="398"/>
      <c r="AO102" s="398"/>
      <c r="AP102" s="398"/>
      <c r="AQ102" s="398"/>
      <c r="AR102" s="399"/>
      <c r="AS102" s="419"/>
      <c r="AT102" s="420"/>
      <c r="AU102" s="420"/>
      <c r="AV102" s="420"/>
      <c r="AW102" s="420"/>
      <c r="AX102" s="420"/>
      <c r="AY102" s="420"/>
      <c r="AZ102" s="420"/>
      <c r="BA102" s="420"/>
      <c r="BB102" s="421"/>
      <c r="BC102" s="419"/>
      <c r="BD102" s="420"/>
      <c r="BE102" s="420"/>
      <c r="BF102" s="420"/>
      <c r="BG102" s="420"/>
      <c r="BH102" s="420"/>
      <c r="BI102" s="420"/>
      <c r="BJ102" s="420"/>
      <c r="BK102" s="420"/>
      <c r="BL102" s="420"/>
      <c r="BM102" s="421"/>
      <c r="BN102" s="364">
        <f t="shared" si="1"/>
        <v>0</v>
      </c>
      <c r="BO102" s="365"/>
      <c r="BP102" s="365"/>
      <c r="BQ102" s="365"/>
      <c r="BR102" s="365"/>
      <c r="BS102" s="365"/>
      <c r="BT102" s="365"/>
      <c r="BU102" s="365"/>
      <c r="BV102" s="365"/>
      <c r="BW102" s="365"/>
      <c r="BX102" s="365"/>
      <c r="BY102" s="365"/>
      <c r="BZ102" s="365"/>
      <c r="CA102" s="365"/>
      <c r="CB102" s="366"/>
    </row>
    <row r="103" spans="1:89" hidden="1" x14ac:dyDescent="0.2">
      <c r="A103" s="400"/>
      <c r="B103" s="401"/>
      <c r="C103" s="401"/>
      <c r="D103" s="402"/>
      <c r="E103" s="397"/>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c r="AI103" s="398"/>
      <c r="AJ103" s="398"/>
      <c r="AK103" s="398"/>
      <c r="AL103" s="398"/>
      <c r="AM103" s="398"/>
      <c r="AN103" s="398"/>
      <c r="AO103" s="398"/>
      <c r="AP103" s="398"/>
      <c r="AQ103" s="398"/>
      <c r="AR103" s="399"/>
      <c r="AS103" s="419"/>
      <c r="AT103" s="420"/>
      <c r="AU103" s="420"/>
      <c r="AV103" s="420"/>
      <c r="AW103" s="420"/>
      <c r="AX103" s="420"/>
      <c r="AY103" s="420"/>
      <c r="AZ103" s="420"/>
      <c r="BA103" s="420"/>
      <c r="BB103" s="421"/>
      <c r="BC103" s="419"/>
      <c r="BD103" s="420"/>
      <c r="BE103" s="420"/>
      <c r="BF103" s="420"/>
      <c r="BG103" s="420"/>
      <c r="BH103" s="420"/>
      <c r="BI103" s="420"/>
      <c r="BJ103" s="420"/>
      <c r="BK103" s="420"/>
      <c r="BL103" s="420"/>
      <c r="BM103" s="421"/>
      <c r="BN103" s="364">
        <f t="shared" si="1"/>
        <v>0</v>
      </c>
      <c r="BO103" s="365"/>
      <c r="BP103" s="365"/>
      <c r="BQ103" s="365"/>
      <c r="BR103" s="365"/>
      <c r="BS103" s="365"/>
      <c r="BT103" s="365"/>
      <c r="BU103" s="365"/>
      <c r="BV103" s="365"/>
      <c r="BW103" s="365"/>
      <c r="BX103" s="365"/>
      <c r="BY103" s="365"/>
      <c r="BZ103" s="365"/>
      <c r="CA103" s="365"/>
      <c r="CB103" s="366"/>
    </row>
    <row r="104" spans="1:89" hidden="1" x14ac:dyDescent="0.2">
      <c r="A104" s="400"/>
      <c r="B104" s="401"/>
      <c r="C104" s="401"/>
      <c r="D104" s="402"/>
      <c r="E104" s="397"/>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c r="AI104" s="398"/>
      <c r="AJ104" s="398"/>
      <c r="AK104" s="398"/>
      <c r="AL104" s="398"/>
      <c r="AM104" s="398"/>
      <c r="AN104" s="398"/>
      <c r="AO104" s="398"/>
      <c r="AP104" s="398"/>
      <c r="AQ104" s="398"/>
      <c r="AR104" s="399"/>
      <c r="AS104" s="419"/>
      <c r="AT104" s="420"/>
      <c r="AU104" s="420"/>
      <c r="AV104" s="420"/>
      <c r="AW104" s="420"/>
      <c r="AX104" s="420"/>
      <c r="AY104" s="420"/>
      <c r="AZ104" s="420"/>
      <c r="BA104" s="420"/>
      <c r="BB104" s="421"/>
      <c r="BC104" s="419"/>
      <c r="BD104" s="420"/>
      <c r="BE104" s="420"/>
      <c r="BF104" s="420"/>
      <c r="BG104" s="420"/>
      <c r="BH104" s="420"/>
      <c r="BI104" s="420"/>
      <c r="BJ104" s="420"/>
      <c r="BK104" s="420"/>
      <c r="BL104" s="420"/>
      <c r="BM104" s="421"/>
      <c r="BN104" s="364">
        <f t="shared" si="1"/>
        <v>0</v>
      </c>
      <c r="BO104" s="365"/>
      <c r="BP104" s="365"/>
      <c r="BQ104" s="365"/>
      <c r="BR104" s="365"/>
      <c r="BS104" s="365"/>
      <c r="BT104" s="365"/>
      <c r="BU104" s="365"/>
      <c r="BV104" s="365"/>
      <c r="BW104" s="365"/>
      <c r="BX104" s="365"/>
      <c r="BY104" s="365"/>
      <c r="BZ104" s="365"/>
      <c r="CA104" s="365"/>
      <c r="CB104" s="366"/>
    </row>
    <row r="105" spans="1:89" hidden="1" x14ac:dyDescent="0.2">
      <c r="A105" s="400"/>
      <c r="B105" s="401"/>
      <c r="C105" s="401"/>
      <c r="D105" s="402"/>
      <c r="E105" s="397"/>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c r="AI105" s="398"/>
      <c r="AJ105" s="398"/>
      <c r="AK105" s="398"/>
      <c r="AL105" s="398"/>
      <c r="AM105" s="398"/>
      <c r="AN105" s="398"/>
      <c r="AO105" s="398"/>
      <c r="AP105" s="398"/>
      <c r="AQ105" s="398"/>
      <c r="AR105" s="399"/>
      <c r="AS105" s="419"/>
      <c r="AT105" s="420"/>
      <c r="AU105" s="420"/>
      <c r="AV105" s="420"/>
      <c r="AW105" s="420"/>
      <c r="AX105" s="420"/>
      <c r="AY105" s="420"/>
      <c r="AZ105" s="420"/>
      <c r="BA105" s="420"/>
      <c r="BB105" s="421"/>
      <c r="BC105" s="419"/>
      <c r="BD105" s="420"/>
      <c r="BE105" s="420"/>
      <c r="BF105" s="420"/>
      <c r="BG105" s="420"/>
      <c r="BH105" s="420"/>
      <c r="BI105" s="420"/>
      <c r="BJ105" s="420"/>
      <c r="BK105" s="420"/>
      <c r="BL105" s="420"/>
      <c r="BM105" s="421"/>
      <c r="BN105" s="364">
        <f t="shared" si="1"/>
        <v>0</v>
      </c>
      <c r="BO105" s="365"/>
      <c r="BP105" s="365"/>
      <c r="BQ105" s="365"/>
      <c r="BR105" s="365"/>
      <c r="BS105" s="365"/>
      <c r="BT105" s="365"/>
      <c r="BU105" s="365"/>
      <c r="BV105" s="365"/>
      <c r="BW105" s="365"/>
      <c r="BX105" s="365"/>
      <c r="BY105" s="365"/>
      <c r="BZ105" s="365"/>
      <c r="CA105" s="365"/>
      <c r="CB105" s="366"/>
    </row>
    <row r="106" spans="1:89" hidden="1" x14ac:dyDescent="0.2">
      <c r="A106" s="400"/>
      <c r="B106" s="401"/>
      <c r="C106" s="401"/>
      <c r="D106" s="402"/>
      <c r="E106" s="397"/>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c r="AI106" s="398"/>
      <c r="AJ106" s="398"/>
      <c r="AK106" s="398"/>
      <c r="AL106" s="398"/>
      <c r="AM106" s="398"/>
      <c r="AN106" s="398"/>
      <c r="AO106" s="398"/>
      <c r="AP106" s="398"/>
      <c r="AQ106" s="398"/>
      <c r="AR106" s="399"/>
      <c r="AS106" s="419"/>
      <c r="AT106" s="420"/>
      <c r="AU106" s="420"/>
      <c r="AV106" s="420"/>
      <c r="AW106" s="420"/>
      <c r="AX106" s="420"/>
      <c r="AY106" s="420"/>
      <c r="AZ106" s="420"/>
      <c r="BA106" s="420"/>
      <c r="BB106" s="421"/>
      <c r="BC106" s="419"/>
      <c r="BD106" s="420"/>
      <c r="BE106" s="420"/>
      <c r="BF106" s="420"/>
      <c r="BG106" s="420"/>
      <c r="BH106" s="420"/>
      <c r="BI106" s="420"/>
      <c r="BJ106" s="420"/>
      <c r="BK106" s="420"/>
      <c r="BL106" s="420"/>
      <c r="BM106" s="421"/>
      <c r="BN106" s="364">
        <f t="shared" si="1"/>
        <v>0</v>
      </c>
      <c r="BO106" s="365"/>
      <c r="BP106" s="365"/>
      <c r="BQ106" s="365"/>
      <c r="BR106" s="365"/>
      <c r="BS106" s="365"/>
      <c r="BT106" s="365"/>
      <c r="BU106" s="365"/>
      <c r="BV106" s="365"/>
      <c r="BW106" s="365"/>
      <c r="BX106" s="365"/>
      <c r="BY106" s="365"/>
      <c r="BZ106" s="365"/>
      <c r="CA106" s="365"/>
      <c r="CB106" s="366"/>
    </row>
    <row r="107" spans="1:89" hidden="1" x14ac:dyDescent="0.2">
      <c r="A107" s="233"/>
      <c r="B107" s="231"/>
      <c r="C107" s="231"/>
      <c r="D107" s="232"/>
      <c r="E107" s="413"/>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414"/>
      <c r="AF107" s="414"/>
      <c r="AG107" s="414"/>
      <c r="AH107" s="414"/>
      <c r="AI107" s="414"/>
      <c r="AJ107" s="414"/>
      <c r="AK107" s="414"/>
      <c r="AL107" s="414"/>
      <c r="AM107" s="414"/>
      <c r="AN107" s="414"/>
      <c r="AO107" s="414"/>
      <c r="AP107" s="414"/>
      <c r="AQ107" s="414"/>
      <c r="AR107" s="415"/>
      <c r="AS107" s="400"/>
      <c r="AT107" s="401"/>
      <c r="AU107" s="401"/>
      <c r="AV107" s="401"/>
      <c r="AW107" s="401"/>
      <c r="AX107" s="401"/>
      <c r="AY107" s="401"/>
      <c r="AZ107" s="401"/>
      <c r="BA107" s="401"/>
      <c r="BB107" s="402"/>
      <c r="BC107" s="416"/>
      <c r="BD107" s="417"/>
      <c r="BE107" s="417"/>
      <c r="BF107" s="417"/>
      <c r="BG107" s="417"/>
      <c r="BH107" s="417"/>
      <c r="BI107" s="417"/>
      <c r="BJ107" s="417"/>
      <c r="BK107" s="417"/>
      <c r="BL107" s="417"/>
      <c r="BM107" s="418"/>
      <c r="BN107" s="364">
        <f t="shared" si="1"/>
        <v>0</v>
      </c>
      <c r="BO107" s="365"/>
      <c r="BP107" s="365"/>
      <c r="BQ107" s="365"/>
      <c r="BR107" s="365"/>
      <c r="BS107" s="365"/>
      <c r="BT107" s="365"/>
      <c r="BU107" s="365"/>
      <c r="BV107" s="365"/>
      <c r="BW107" s="365"/>
      <c r="BX107" s="365"/>
      <c r="BY107" s="365"/>
      <c r="BZ107" s="365"/>
      <c r="CA107" s="365"/>
      <c r="CB107" s="366"/>
    </row>
    <row r="108" spans="1:89" hidden="1" x14ac:dyDescent="0.2">
      <c r="A108" s="233"/>
      <c r="B108" s="231"/>
      <c r="C108" s="231"/>
      <c r="D108" s="232"/>
      <c r="E108" s="413"/>
      <c r="F108" s="414"/>
      <c r="G108" s="414"/>
      <c r="H108" s="414"/>
      <c r="I108" s="414"/>
      <c r="J108" s="414"/>
      <c r="K108" s="414"/>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14"/>
      <c r="AK108" s="414"/>
      <c r="AL108" s="414"/>
      <c r="AM108" s="414"/>
      <c r="AN108" s="414"/>
      <c r="AO108" s="414"/>
      <c r="AP108" s="414"/>
      <c r="AQ108" s="414"/>
      <c r="AR108" s="415"/>
      <c r="AS108" s="400"/>
      <c r="AT108" s="401"/>
      <c r="AU108" s="401"/>
      <c r="AV108" s="401"/>
      <c r="AW108" s="401"/>
      <c r="AX108" s="401"/>
      <c r="AY108" s="401"/>
      <c r="AZ108" s="401"/>
      <c r="BA108" s="401"/>
      <c r="BB108" s="402"/>
      <c r="BC108" s="416"/>
      <c r="BD108" s="417"/>
      <c r="BE108" s="417"/>
      <c r="BF108" s="417"/>
      <c r="BG108" s="417"/>
      <c r="BH108" s="417"/>
      <c r="BI108" s="417"/>
      <c r="BJ108" s="417"/>
      <c r="BK108" s="417"/>
      <c r="BL108" s="417"/>
      <c r="BM108" s="418"/>
      <c r="BN108" s="364">
        <f t="shared" si="1"/>
        <v>0</v>
      </c>
      <c r="BO108" s="365"/>
      <c r="BP108" s="365"/>
      <c r="BQ108" s="365"/>
      <c r="BR108" s="365"/>
      <c r="BS108" s="365"/>
      <c r="BT108" s="365"/>
      <c r="BU108" s="365"/>
      <c r="BV108" s="365"/>
      <c r="BW108" s="365"/>
      <c r="BX108" s="365"/>
      <c r="BY108" s="365"/>
      <c r="BZ108" s="365"/>
      <c r="CA108" s="365"/>
      <c r="CB108" s="366"/>
    </row>
    <row r="109" spans="1:89" hidden="1" x14ac:dyDescent="0.2">
      <c r="A109" s="395"/>
      <c r="B109" s="151"/>
      <c r="C109" s="151"/>
      <c r="D109" s="396"/>
      <c r="E109" s="413"/>
      <c r="F109" s="414"/>
      <c r="G109" s="414"/>
      <c r="H109" s="414"/>
      <c r="I109" s="414"/>
      <c r="J109" s="414"/>
      <c r="K109" s="414"/>
      <c r="L109" s="414"/>
      <c r="M109" s="414"/>
      <c r="N109" s="414"/>
      <c r="O109" s="414"/>
      <c r="P109" s="414"/>
      <c r="Q109" s="414"/>
      <c r="R109" s="414"/>
      <c r="S109" s="414"/>
      <c r="T109" s="414"/>
      <c r="U109" s="414"/>
      <c r="V109" s="414"/>
      <c r="W109" s="414"/>
      <c r="X109" s="414"/>
      <c r="Y109" s="414"/>
      <c r="Z109" s="414"/>
      <c r="AA109" s="414"/>
      <c r="AB109" s="414"/>
      <c r="AC109" s="414"/>
      <c r="AD109" s="414"/>
      <c r="AE109" s="414"/>
      <c r="AF109" s="414"/>
      <c r="AG109" s="414"/>
      <c r="AH109" s="414"/>
      <c r="AI109" s="414"/>
      <c r="AJ109" s="414"/>
      <c r="AK109" s="414"/>
      <c r="AL109" s="414"/>
      <c r="AM109" s="414"/>
      <c r="AN109" s="414"/>
      <c r="AO109" s="414"/>
      <c r="AP109" s="414"/>
      <c r="AQ109" s="414"/>
      <c r="AR109" s="415"/>
      <c r="AS109" s="392"/>
      <c r="AT109" s="393"/>
      <c r="AU109" s="393"/>
      <c r="AV109" s="393"/>
      <c r="AW109" s="393"/>
      <c r="AX109" s="393"/>
      <c r="AY109" s="393"/>
      <c r="AZ109" s="393"/>
      <c r="BA109" s="393"/>
      <c r="BB109" s="394"/>
      <c r="BC109" s="416"/>
      <c r="BD109" s="417"/>
      <c r="BE109" s="417"/>
      <c r="BF109" s="417"/>
      <c r="BG109" s="417"/>
      <c r="BH109" s="417"/>
      <c r="BI109" s="417"/>
      <c r="BJ109" s="417"/>
      <c r="BK109" s="417"/>
      <c r="BL109" s="417"/>
      <c r="BM109" s="418"/>
      <c r="BN109" s="364">
        <f t="shared" si="1"/>
        <v>0</v>
      </c>
      <c r="BO109" s="365"/>
      <c r="BP109" s="365"/>
      <c r="BQ109" s="365"/>
      <c r="BR109" s="365"/>
      <c r="BS109" s="365"/>
      <c r="BT109" s="365"/>
      <c r="BU109" s="365"/>
      <c r="BV109" s="365"/>
      <c r="BW109" s="365"/>
      <c r="BX109" s="365"/>
      <c r="BY109" s="365"/>
      <c r="BZ109" s="365"/>
      <c r="CA109" s="365"/>
      <c r="CB109" s="366"/>
    </row>
    <row r="110" spans="1:89" x14ac:dyDescent="0.2">
      <c r="A110" s="377"/>
      <c r="B110" s="378"/>
      <c r="C110" s="378"/>
      <c r="D110" s="379"/>
      <c r="E110" s="380" t="s">
        <v>421</v>
      </c>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c r="AG110" s="381"/>
      <c r="AH110" s="381"/>
      <c r="AI110" s="381"/>
      <c r="AJ110" s="381"/>
      <c r="AK110" s="381"/>
      <c r="AL110" s="381"/>
      <c r="AM110" s="381"/>
      <c r="AN110" s="381"/>
      <c r="AO110" s="381"/>
      <c r="AP110" s="381"/>
      <c r="AQ110" s="381"/>
      <c r="AR110" s="382"/>
      <c r="AS110" s="383" t="s">
        <v>52</v>
      </c>
      <c r="AT110" s="384"/>
      <c r="AU110" s="384"/>
      <c r="AV110" s="384"/>
      <c r="AW110" s="384"/>
      <c r="AX110" s="384"/>
      <c r="AY110" s="384"/>
      <c r="AZ110" s="384"/>
      <c r="BA110" s="384"/>
      <c r="BB110" s="385"/>
      <c r="BC110" s="386" t="s">
        <v>52</v>
      </c>
      <c r="BD110" s="387"/>
      <c r="BE110" s="387"/>
      <c r="BF110" s="387"/>
      <c r="BG110" s="387"/>
      <c r="BH110" s="387"/>
      <c r="BI110" s="387"/>
      <c r="BJ110" s="387"/>
      <c r="BK110" s="387"/>
      <c r="BL110" s="387"/>
      <c r="BM110" s="388"/>
      <c r="BN110" s="389">
        <f>SUM(BN74:CB109)</f>
        <v>328000</v>
      </c>
      <c r="BO110" s="390"/>
      <c r="BP110" s="390"/>
      <c r="BQ110" s="390"/>
      <c r="BR110" s="390"/>
      <c r="BS110" s="390"/>
      <c r="BT110" s="390"/>
      <c r="BU110" s="390"/>
      <c r="BV110" s="390"/>
      <c r="BW110" s="390"/>
      <c r="BX110" s="390"/>
      <c r="BY110" s="390"/>
      <c r="BZ110" s="390"/>
      <c r="CA110" s="390"/>
      <c r="CB110" s="391"/>
      <c r="CC110" s="412"/>
      <c r="CD110" s="153"/>
      <c r="CE110" s="153"/>
      <c r="CF110" s="153"/>
      <c r="CG110" s="153"/>
      <c r="CH110" s="153"/>
      <c r="CI110" s="153"/>
      <c r="CJ110" s="153"/>
      <c r="CK110" s="153"/>
    </row>
    <row r="111" spans="1:89" ht="15.75" x14ac:dyDescent="0.25">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8"/>
      <c r="AT111" s="118"/>
      <c r="AU111" s="118"/>
      <c r="AV111" s="118"/>
      <c r="AW111" s="118"/>
      <c r="AX111" s="118"/>
      <c r="AY111" s="118"/>
      <c r="AZ111" s="118"/>
      <c r="BA111" s="118"/>
      <c r="BB111" s="118"/>
      <c r="BC111" s="86"/>
      <c r="BD111" s="86"/>
      <c r="BE111" s="86"/>
      <c r="BF111" s="86"/>
      <c r="BG111" s="86"/>
      <c r="BH111" s="86"/>
      <c r="BI111" s="86"/>
      <c r="BJ111" s="86"/>
      <c r="BK111" s="86"/>
      <c r="BL111" s="86"/>
      <c r="BM111" s="86"/>
      <c r="BN111" s="86"/>
      <c r="BO111" s="86"/>
      <c r="BP111" s="86"/>
      <c r="BQ111" s="119"/>
      <c r="BR111" s="119"/>
      <c r="BS111" s="119"/>
      <c r="BT111" s="119"/>
      <c r="BU111" s="119"/>
      <c r="BV111" s="119"/>
      <c r="BW111" s="119"/>
      <c r="BX111" s="119"/>
      <c r="BY111" s="119"/>
      <c r="BZ111" s="119"/>
      <c r="CA111" s="119"/>
      <c r="CB111" s="119"/>
      <c r="CK111" s="80"/>
    </row>
    <row r="112" spans="1:89" ht="15.75" x14ac:dyDescent="0.25">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410" t="s">
        <v>511</v>
      </c>
      <c r="AT112" s="410"/>
      <c r="AU112" s="410"/>
      <c r="AV112" s="410"/>
      <c r="AW112" s="410"/>
      <c r="AX112" s="410"/>
      <c r="AY112" s="410"/>
      <c r="AZ112" s="410"/>
      <c r="BA112" s="410"/>
      <c r="BB112" s="410"/>
      <c r="BC112" s="411" t="s">
        <v>368</v>
      </c>
      <c r="BD112" s="411"/>
      <c r="BE112" s="411"/>
      <c r="BF112" s="411"/>
      <c r="BG112" s="411"/>
      <c r="BH112" s="411"/>
      <c r="BI112" s="411"/>
      <c r="BJ112" s="411"/>
      <c r="BK112" s="411"/>
      <c r="BL112" s="411"/>
      <c r="BM112" s="411"/>
      <c r="BN112" s="411"/>
      <c r="BO112" s="411"/>
      <c r="BP112" s="411"/>
      <c r="BQ112" s="119"/>
      <c r="BR112" s="119"/>
      <c r="BS112" s="119"/>
      <c r="BT112" s="119"/>
      <c r="BU112" s="119"/>
      <c r="BV112" s="119"/>
      <c r="BW112" s="119"/>
      <c r="BX112" s="119"/>
      <c r="BY112" s="119"/>
      <c r="BZ112" s="119"/>
      <c r="CA112" s="119"/>
      <c r="CB112" s="119"/>
    </row>
    <row r="113" spans="1:89" ht="15.75" x14ac:dyDescent="0.25">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8"/>
      <c r="AT113" s="118"/>
      <c r="AU113" s="118"/>
      <c r="AV113" s="118"/>
      <c r="AW113" s="118"/>
      <c r="AX113" s="118"/>
      <c r="AY113" s="118"/>
      <c r="AZ113" s="118"/>
      <c r="BA113" s="118"/>
      <c r="BB113" s="118"/>
      <c r="BC113" s="86"/>
      <c r="BD113" s="86"/>
      <c r="BE113" s="86"/>
      <c r="BF113" s="86"/>
      <c r="BG113" s="86"/>
      <c r="BH113" s="86"/>
      <c r="BI113" s="86"/>
      <c r="BJ113" s="86"/>
      <c r="BK113" s="86"/>
      <c r="BL113" s="86"/>
      <c r="BM113" s="86"/>
      <c r="BN113" s="86"/>
      <c r="BO113" s="86"/>
      <c r="BP113" s="86"/>
      <c r="BQ113" s="119"/>
      <c r="BR113" s="119"/>
      <c r="BS113" s="119"/>
      <c r="BT113" s="119"/>
      <c r="BU113" s="119"/>
      <c r="BV113" s="119"/>
      <c r="BW113" s="119"/>
      <c r="BX113" s="119"/>
      <c r="BY113" s="119"/>
      <c r="BZ113" s="119"/>
      <c r="CA113" s="119"/>
      <c r="CB113" s="119"/>
    </row>
    <row r="114" spans="1:89" x14ac:dyDescent="0.2">
      <c r="A114" s="157" t="s">
        <v>142</v>
      </c>
      <c r="B114" s="158"/>
      <c r="C114" s="158"/>
      <c r="D114" s="159"/>
      <c r="E114" s="157" t="s">
        <v>422</v>
      </c>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9"/>
      <c r="AS114" s="157" t="s">
        <v>424</v>
      </c>
      <c r="AT114" s="158"/>
      <c r="AU114" s="158"/>
      <c r="AV114" s="158"/>
      <c r="AW114" s="158"/>
      <c r="AX114" s="158"/>
      <c r="AY114" s="158"/>
      <c r="AZ114" s="158"/>
      <c r="BA114" s="158"/>
      <c r="BB114" s="159"/>
      <c r="BC114" s="157" t="s">
        <v>505</v>
      </c>
      <c r="BD114" s="158"/>
      <c r="BE114" s="158"/>
      <c r="BF114" s="158"/>
      <c r="BG114" s="158"/>
      <c r="BH114" s="158"/>
      <c r="BI114" s="158"/>
      <c r="BJ114" s="158"/>
      <c r="BK114" s="158"/>
      <c r="BL114" s="158"/>
      <c r="BM114" s="159"/>
      <c r="BN114" s="157" t="s">
        <v>425</v>
      </c>
      <c r="BO114" s="158"/>
      <c r="BP114" s="158"/>
      <c r="BQ114" s="158"/>
      <c r="BR114" s="158"/>
      <c r="BS114" s="158"/>
      <c r="BT114" s="158"/>
      <c r="BU114" s="158"/>
      <c r="BV114" s="158"/>
      <c r="BW114" s="158"/>
      <c r="BX114" s="158"/>
      <c r="BY114" s="158"/>
      <c r="BZ114" s="158"/>
      <c r="CA114" s="158"/>
      <c r="CB114" s="159"/>
    </row>
    <row r="115" spans="1:89" x14ac:dyDescent="0.2">
      <c r="A115" s="407" t="s">
        <v>143</v>
      </c>
      <c r="B115" s="408"/>
      <c r="C115" s="408"/>
      <c r="D115" s="409"/>
      <c r="E115" s="407"/>
      <c r="F115" s="408"/>
      <c r="G115" s="408"/>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408"/>
      <c r="AF115" s="408"/>
      <c r="AG115" s="408"/>
      <c r="AH115" s="408"/>
      <c r="AI115" s="408"/>
      <c r="AJ115" s="408"/>
      <c r="AK115" s="408"/>
      <c r="AL115" s="408"/>
      <c r="AM115" s="408"/>
      <c r="AN115" s="408"/>
      <c r="AO115" s="408"/>
      <c r="AP115" s="408"/>
      <c r="AQ115" s="408"/>
      <c r="AR115" s="409"/>
      <c r="AS115" s="407"/>
      <c r="AT115" s="408"/>
      <c r="AU115" s="408"/>
      <c r="AV115" s="408"/>
      <c r="AW115" s="408"/>
      <c r="AX115" s="408"/>
      <c r="AY115" s="408"/>
      <c r="AZ115" s="408"/>
      <c r="BA115" s="408"/>
      <c r="BB115" s="409"/>
      <c r="BC115" s="407" t="s">
        <v>506</v>
      </c>
      <c r="BD115" s="408"/>
      <c r="BE115" s="408"/>
      <c r="BF115" s="408"/>
      <c r="BG115" s="408"/>
      <c r="BH115" s="408"/>
      <c r="BI115" s="408"/>
      <c r="BJ115" s="408"/>
      <c r="BK115" s="408"/>
      <c r="BL115" s="408"/>
      <c r="BM115" s="409"/>
      <c r="BN115" s="407" t="s">
        <v>439</v>
      </c>
      <c r="BO115" s="408"/>
      <c r="BP115" s="408"/>
      <c r="BQ115" s="408"/>
      <c r="BR115" s="408"/>
      <c r="BS115" s="408"/>
      <c r="BT115" s="408"/>
      <c r="BU115" s="408"/>
      <c r="BV115" s="408"/>
      <c r="BW115" s="408"/>
      <c r="BX115" s="408"/>
      <c r="BY115" s="408"/>
      <c r="BZ115" s="408"/>
      <c r="CA115" s="408"/>
      <c r="CB115" s="409"/>
    </row>
    <row r="116" spans="1:89" x14ac:dyDescent="0.2">
      <c r="A116" s="407"/>
      <c r="B116" s="408"/>
      <c r="C116" s="408"/>
      <c r="D116" s="409"/>
      <c r="E116" s="407"/>
      <c r="F116" s="408"/>
      <c r="G116" s="408"/>
      <c r="H116" s="408"/>
      <c r="I116" s="408"/>
      <c r="J116" s="408"/>
      <c r="K116" s="408"/>
      <c r="L116" s="408"/>
      <c r="M116" s="408"/>
      <c r="N116" s="408"/>
      <c r="O116" s="408"/>
      <c r="P116" s="408"/>
      <c r="Q116" s="408"/>
      <c r="R116" s="408"/>
      <c r="S116" s="408"/>
      <c r="T116" s="408"/>
      <c r="U116" s="408"/>
      <c r="V116" s="408"/>
      <c r="W116" s="408"/>
      <c r="X116" s="408"/>
      <c r="Y116" s="408"/>
      <c r="Z116" s="408"/>
      <c r="AA116" s="408"/>
      <c r="AB116" s="408"/>
      <c r="AC116" s="408"/>
      <c r="AD116" s="408"/>
      <c r="AE116" s="408"/>
      <c r="AF116" s="408"/>
      <c r="AG116" s="408"/>
      <c r="AH116" s="408"/>
      <c r="AI116" s="408"/>
      <c r="AJ116" s="408"/>
      <c r="AK116" s="408"/>
      <c r="AL116" s="408"/>
      <c r="AM116" s="408"/>
      <c r="AN116" s="408"/>
      <c r="AO116" s="408"/>
      <c r="AP116" s="408"/>
      <c r="AQ116" s="408"/>
      <c r="AR116" s="409"/>
      <c r="AS116" s="407"/>
      <c r="AT116" s="408"/>
      <c r="AU116" s="408"/>
      <c r="AV116" s="408"/>
      <c r="AW116" s="408"/>
      <c r="AX116" s="408"/>
      <c r="AY116" s="408"/>
      <c r="AZ116" s="408"/>
      <c r="BA116" s="408"/>
      <c r="BB116" s="409"/>
      <c r="BC116" s="407" t="s">
        <v>432</v>
      </c>
      <c r="BD116" s="408"/>
      <c r="BE116" s="408"/>
      <c r="BF116" s="408"/>
      <c r="BG116" s="408"/>
      <c r="BH116" s="408"/>
      <c r="BI116" s="408"/>
      <c r="BJ116" s="408"/>
      <c r="BK116" s="408"/>
      <c r="BL116" s="408"/>
      <c r="BM116" s="409"/>
      <c r="BN116" s="407"/>
      <c r="BO116" s="408"/>
      <c r="BP116" s="408"/>
      <c r="BQ116" s="408"/>
      <c r="BR116" s="408"/>
      <c r="BS116" s="408"/>
      <c r="BT116" s="408"/>
      <c r="BU116" s="408"/>
      <c r="BV116" s="408"/>
      <c r="BW116" s="408"/>
      <c r="BX116" s="408"/>
      <c r="BY116" s="408"/>
      <c r="BZ116" s="408"/>
      <c r="CA116" s="408"/>
      <c r="CB116" s="409"/>
    </row>
    <row r="117" spans="1:89" x14ac:dyDescent="0.2">
      <c r="A117" s="400">
        <v>1</v>
      </c>
      <c r="B117" s="401"/>
      <c r="C117" s="401"/>
      <c r="D117" s="402"/>
      <c r="E117" s="400">
        <v>2</v>
      </c>
      <c r="F117" s="401"/>
      <c r="G117" s="401"/>
      <c r="H117" s="401"/>
      <c r="I117" s="401"/>
      <c r="J117" s="401"/>
      <c r="K117" s="401"/>
      <c r="L117" s="401"/>
      <c r="M117" s="401"/>
      <c r="N117" s="401"/>
      <c r="O117" s="401"/>
      <c r="P117" s="401"/>
      <c r="Q117" s="401"/>
      <c r="R117" s="401"/>
      <c r="S117" s="401"/>
      <c r="T117" s="401"/>
      <c r="U117" s="401"/>
      <c r="V117" s="401"/>
      <c r="W117" s="401"/>
      <c r="X117" s="401"/>
      <c r="Y117" s="401"/>
      <c r="Z117" s="401"/>
      <c r="AA117" s="401"/>
      <c r="AB117" s="401"/>
      <c r="AC117" s="401"/>
      <c r="AD117" s="401"/>
      <c r="AE117" s="401"/>
      <c r="AF117" s="401"/>
      <c r="AG117" s="401"/>
      <c r="AH117" s="401"/>
      <c r="AI117" s="401"/>
      <c r="AJ117" s="401"/>
      <c r="AK117" s="401"/>
      <c r="AL117" s="401"/>
      <c r="AM117" s="401"/>
      <c r="AN117" s="401"/>
      <c r="AO117" s="401"/>
      <c r="AP117" s="401"/>
      <c r="AQ117" s="401"/>
      <c r="AR117" s="402"/>
      <c r="AS117" s="400">
        <v>3</v>
      </c>
      <c r="AT117" s="401"/>
      <c r="AU117" s="401"/>
      <c r="AV117" s="401"/>
      <c r="AW117" s="401"/>
      <c r="AX117" s="401"/>
      <c r="AY117" s="401"/>
      <c r="AZ117" s="401"/>
      <c r="BA117" s="401"/>
      <c r="BB117" s="402"/>
      <c r="BC117" s="400">
        <v>4</v>
      </c>
      <c r="BD117" s="401"/>
      <c r="BE117" s="401"/>
      <c r="BF117" s="401"/>
      <c r="BG117" s="401"/>
      <c r="BH117" s="401"/>
      <c r="BI117" s="401"/>
      <c r="BJ117" s="401"/>
      <c r="BK117" s="401"/>
      <c r="BL117" s="401"/>
      <c r="BM117" s="402"/>
      <c r="BN117" s="400">
        <v>5</v>
      </c>
      <c r="BO117" s="401"/>
      <c r="BP117" s="401"/>
      <c r="BQ117" s="401"/>
      <c r="BR117" s="401"/>
      <c r="BS117" s="401"/>
      <c r="BT117" s="401"/>
      <c r="BU117" s="401"/>
      <c r="BV117" s="401"/>
      <c r="BW117" s="401"/>
      <c r="BX117" s="401"/>
      <c r="BY117" s="401"/>
      <c r="BZ117" s="401"/>
      <c r="CA117" s="401"/>
      <c r="CB117" s="402"/>
    </row>
    <row r="118" spans="1:89" x14ac:dyDescent="0.2">
      <c r="A118" s="400">
        <v>1</v>
      </c>
      <c r="B118" s="401"/>
      <c r="C118" s="401"/>
      <c r="D118" s="402"/>
      <c r="E118" s="583" t="s">
        <v>687</v>
      </c>
      <c r="F118" s="584" t="s">
        <v>687</v>
      </c>
      <c r="G118" s="584" t="s">
        <v>687</v>
      </c>
      <c r="H118" s="584" t="s">
        <v>687</v>
      </c>
      <c r="I118" s="584" t="s">
        <v>687</v>
      </c>
      <c r="J118" s="584" t="s">
        <v>687</v>
      </c>
      <c r="K118" s="584" t="s">
        <v>687</v>
      </c>
      <c r="L118" s="584" t="s">
        <v>687</v>
      </c>
      <c r="M118" s="584" t="s">
        <v>687</v>
      </c>
      <c r="N118" s="584" t="s">
        <v>687</v>
      </c>
      <c r="O118" s="584" t="s">
        <v>687</v>
      </c>
      <c r="P118" s="584" t="s">
        <v>687</v>
      </c>
      <c r="Q118" s="584" t="s">
        <v>687</v>
      </c>
      <c r="R118" s="584" t="s">
        <v>687</v>
      </c>
      <c r="S118" s="584" t="s">
        <v>687</v>
      </c>
      <c r="T118" s="584" t="s">
        <v>687</v>
      </c>
      <c r="U118" s="584" t="s">
        <v>687</v>
      </c>
      <c r="V118" s="584" t="s">
        <v>687</v>
      </c>
      <c r="W118" s="584" t="s">
        <v>687</v>
      </c>
      <c r="X118" s="584" t="s">
        <v>687</v>
      </c>
      <c r="Y118" s="584" t="s">
        <v>687</v>
      </c>
      <c r="Z118" s="584" t="s">
        <v>687</v>
      </c>
      <c r="AA118" s="584" t="s">
        <v>687</v>
      </c>
      <c r="AB118" s="584" t="s">
        <v>687</v>
      </c>
      <c r="AC118" s="584" t="s">
        <v>687</v>
      </c>
      <c r="AD118" s="584" t="s">
        <v>687</v>
      </c>
      <c r="AE118" s="584" t="s">
        <v>687</v>
      </c>
      <c r="AF118" s="584" t="s">
        <v>687</v>
      </c>
      <c r="AG118" s="584" t="s">
        <v>687</v>
      </c>
      <c r="AH118" s="584" t="s">
        <v>687</v>
      </c>
      <c r="AI118" s="584" t="s">
        <v>687</v>
      </c>
      <c r="AJ118" s="584" t="s">
        <v>687</v>
      </c>
      <c r="AK118" s="584" t="s">
        <v>687</v>
      </c>
      <c r="AL118" s="584" t="s">
        <v>687</v>
      </c>
      <c r="AM118" s="584" t="s">
        <v>687</v>
      </c>
      <c r="AN118" s="584" t="s">
        <v>687</v>
      </c>
      <c r="AO118" s="584" t="s">
        <v>687</v>
      </c>
      <c r="AP118" s="584" t="s">
        <v>687</v>
      </c>
      <c r="AQ118" s="584" t="s">
        <v>687</v>
      </c>
      <c r="AR118" s="585" t="s">
        <v>687</v>
      </c>
      <c r="AS118" s="364">
        <v>200</v>
      </c>
      <c r="AT118" s="365"/>
      <c r="AU118" s="365"/>
      <c r="AV118" s="365"/>
      <c r="AW118" s="365"/>
      <c r="AX118" s="365"/>
      <c r="AY118" s="365"/>
      <c r="AZ118" s="365"/>
      <c r="BA118" s="365"/>
      <c r="BB118" s="366"/>
      <c r="BC118" s="364">
        <v>100</v>
      </c>
      <c r="BD118" s="365"/>
      <c r="BE118" s="365"/>
      <c r="BF118" s="365"/>
      <c r="BG118" s="365"/>
      <c r="BH118" s="365"/>
      <c r="BI118" s="365"/>
      <c r="BJ118" s="365"/>
      <c r="BK118" s="365"/>
      <c r="BL118" s="365"/>
      <c r="BM118" s="366"/>
      <c r="BN118" s="404">
        <f>ROUND(AS118*BC118,2)</f>
        <v>20000</v>
      </c>
      <c r="BO118" s="405"/>
      <c r="BP118" s="405"/>
      <c r="BQ118" s="405"/>
      <c r="BR118" s="405"/>
      <c r="BS118" s="405"/>
      <c r="BT118" s="405"/>
      <c r="BU118" s="405"/>
      <c r="BV118" s="405"/>
      <c r="BW118" s="405"/>
      <c r="BX118" s="405"/>
      <c r="BY118" s="405"/>
      <c r="BZ118" s="405"/>
      <c r="CA118" s="405"/>
      <c r="CB118" s="406"/>
    </row>
    <row r="119" spans="1:89" ht="13.5" customHeight="1" x14ac:dyDescent="0.2">
      <c r="A119" s="400">
        <v>2</v>
      </c>
      <c r="B119" s="401"/>
      <c r="C119" s="401"/>
      <c r="D119" s="402"/>
      <c r="E119" s="583" t="s">
        <v>688</v>
      </c>
      <c r="F119" s="584" t="s">
        <v>688</v>
      </c>
      <c r="G119" s="584" t="s">
        <v>688</v>
      </c>
      <c r="H119" s="584" t="s">
        <v>688</v>
      </c>
      <c r="I119" s="584" t="s">
        <v>688</v>
      </c>
      <c r="J119" s="584" t="s">
        <v>688</v>
      </c>
      <c r="K119" s="584" t="s">
        <v>688</v>
      </c>
      <c r="L119" s="584" t="s">
        <v>688</v>
      </c>
      <c r="M119" s="584" t="s">
        <v>688</v>
      </c>
      <c r="N119" s="584" t="s">
        <v>688</v>
      </c>
      <c r="O119" s="584" t="s">
        <v>688</v>
      </c>
      <c r="P119" s="584" t="s">
        <v>688</v>
      </c>
      <c r="Q119" s="584" t="s">
        <v>688</v>
      </c>
      <c r="R119" s="584" t="s">
        <v>688</v>
      </c>
      <c r="S119" s="584" t="s">
        <v>688</v>
      </c>
      <c r="T119" s="584" t="s">
        <v>688</v>
      </c>
      <c r="U119" s="584" t="s">
        <v>688</v>
      </c>
      <c r="V119" s="584" t="s">
        <v>688</v>
      </c>
      <c r="W119" s="584" t="s">
        <v>688</v>
      </c>
      <c r="X119" s="584" t="s">
        <v>688</v>
      </c>
      <c r="Y119" s="584" t="s">
        <v>688</v>
      </c>
      <c r="Z119" s="584" t="s">
        <v>688</v>
      </c>
      <c r="AA119" s="584" t="s">
        <v>688</v>
      </c>
      <c r="AB119" s="584" t="s">
        <v>688</v>
      </c>
      <c r="AC119" s="584" t="s">
        <v>688</v>
      </c>
      <c r="AD119" s="584" t="s">
        <v>688</v>
      </c>
      <c r="AE119" s="584" t="s">
        <v>688</v>
      </c>
      <c r="AF119" s="584" t="s">
        <v>688</v>
      </c>
      <c r="AG119" s="584" t="s">
        <v>688</v>
      </c>
      <c r="AH119" s="584" t="s">
        <v>688</v>
      </c>
      <c r="AI119" s="584" t="s">
        <v>688</v>
      </c>
      <c r="AJ119" s="584" t="s">
        <v>688</v>
      </c>
      <c r="AK119" s="584" t="s">
        <v>688</v>
      </c>
      <c r="AL119" s="584" t="s">
        <v>688</v>
      </c>
      <c r="AM119" s="584" t="s">
        <v>688</v>
      </c>
      <c r="AN119" s="584" t="s">
        <v>688</v>
      </c>
      <c r="AO119" s="584" t="s">
        <v>688</v>
      </c>
      <c r="AP119" s="584" t="s">
        <v>688</v>
      </c>
      <c r="AQ119" s="584" t="s">
        <v>688</v>
      </c>
      <c r="AR119" s="585" t="s">
        <v>688</v>
      </c>
      <c r="AS119" s="364">
        <v>2</v>
      </c>
      <c r="AT119" s="365"/>
      <c r="AU119" s="365"/>
      <c r="AV119" s="365"/>
      <c r="AW119" s="365"/>
      <c r="AX119" s="365"/>
      <c r="AY119" s="365"/>
      <c r="AZ119" s="365"/>
      <c r="BA119" s="365"/>
      <c r="BB119" s="366"/>
      <c r="BC119" s="364">
        <v>19000</v>
      </c>
      <c r="BD119" s="365"/>
      <c r="BE119" s="365"/>
      <c r="BF119" s="365"/>
      <c r="BG119" s="365"/>
      <c r="BH119" s="365"/>
      <c r="BI119" s="365"/>
      <c r="BJ119" s="365"/>
      <c r="BK119" s="365"/>
      <c r="BL119" s="365"/>
      <c r="BM119" s="366"/>
      <c r="BN119" s="392">
        <f>AS119*BC119</f>
        <v>38000</v>
      </c>
      <c r="BO119" s="393"/>
      <c r="BP119" s="393"/>
      <c r="BQ119" s="393"/>
      <c r="BR119" s="393"/>
      <c r="BS119" s="393"/>
      <c r="BT119" s="393"/>
      <c r="BU119" s="393"/>
      <c r="BV119" s="393"/>
      <c r="BW119" s="393"/>
      <c r="BX119" s="393"/>
      <c r="BY119" s="393"/>
      <c r="BZ119" s="393"/>
      <c r="CA119" s="393"/>
      <c r="CB119" s="394"/>
    </row>
    <row r="120" spans="1:89" ht="13.5" customHeight="1" x14ac:dyDescent="0.2">
      <c r="A120" s="400">
        <v>3</v>
      </c>
      <c r="B120" s="401"/>
      <c r="C120" s="401"/>
      <c r="D120" s="402"/>
      <c r="E120" s="583" t="s">
        <v>689</v>
      </c>
      <c r="F120" s="584" t="s">
        <v>689</v>
      </c>
      <c r="G120" s="584" t="s">
        <v>689</v>
      </c>
      <c r="H120" s="584" t="s">
        <v>689</v>
      </c>
      <c r="I120" s="584" t="s">
        <v>689</v>
      </c>
      <c r="J120" s="584" t="s">
        <v>689</v>
      </c>
      <c r="K120" s="584" t="s">
        <v>689</v>
      </c>
      <c r="L120" s="584" t="s">
        <v>689</v>
      </c>
      <c r="M120" s="584" t="s">
        <v>689</v>
      </c>
      <c r="N120" s="584" t="s">
        <v>689</v>
      </c>
      <c r="O120" s="584" t="s">
        <v>689</v>
      </c>
      <c r="P120" s="584" t="s">
        <v>689</v>
      </c>
      <c r="Q120" s="584" t="s">
        <v>689</v>
      </c>
      <c r="R120" s="584" t="s">
        <v>689</v>
      </c>
      <c r="S120" s="584" t="s">
        <v>689</v>
      </c>
      <c r="T120" s="584" t="s">
        <v>689</v>
      </c>
      <c r="U120" s="584" t="s">
        <v>689</v>
      </c>
      <c r="V120" s="584" t="s">
        <v>689</v>
      </c>
      <c r="W120" s="584" t="s">
        <v>689</v>
      </c>
      <c r="X120" s="584" t="s">
        <v>689</v>
      </c>
      <c r="Y120" s="584" t="s">
        <v>689</v>
      </c>
      <c r="Z120" s="584" t="s">
        <v>689</v>
      </c>
      <c r="AA120" s="584" t="s">
        <v>689</v>
      </c>
      <c r="AB120" s="584" t="s">
        <v>689</v>
      </c>
      <c r="AC120" s="584" t="s">
        <v>689</v>
      </c>
      <c r="AD120" s="584" t="s">
        <v>689</v>
      </c>
      <c r="AE120" s="584" t="s">
        <v>689</v>
      </c>
      <c r="AF120" s="584" t="s">
        <v>689</v>
      </c>
      <c r="AG120" s="584" t="s">
        <v>689</v>
      </c>
      <c r="AH120" s="584" t="s">
        <v>689</v>
      </c>
      <c r="AI120" s="584" t="s">
        <v>689</v>
      </c>
      <c r="AJ120" s="584" t="s">
        <v>689</v>
      </c>
      <c r="AK120" s="584" t="s">
        <v>689</v>
      </c>
      <c r="AL120" s="584" t="s">
        <v>689</v>
      </c>
      <c r="AM120" s="584" t="s">
        <v>689</v>
      </c>
      <c r="AN120" s="584" t="s">
        <v>689</v>
      </c>
      <c r="AO120" s="584" t="s">
        <v>689</v>
      </c>
      <c r="AP120" s="584" t="s">
        <v>689</v>
      </c>
      <c r="AQ120" s="584" t="s">
        <v>689</v>
      </c>
      <c r="AR120" s="585" t="s">
        <v>689</v>
      </c>
      <c r="AS120" s="364">
        <v>9</v>
      </c>
      <c r="AT120" s="365"/>
      <c r="AU120" s="365"/>
      <c r="AV120" s="365"/>
      <c r="AW120" s="365"/>
      <c r="AX120" s="365"/>
      <c r="AY120" s="365"/>
      <c r="AZ120" s="365"/>
      <c r="BA120" s="365"/>
      <c r="BB120" s="366"/>
      <c r="BC120" s="364">
        <v>3000</v>
      </c>
      <c r="BD120" s="365"/>
      <c r="BE120" s="365"/>
      <c r="BF120" s="365"/>
      <c r="BG120" s="365"/>
      <c r="BH120" s="365"/>
      <c r="BI120" s="365"/>
      <c r="BJ120" s="365"/>
      <c r="BK120" s="365"/>
      <c r="BL120" s="365"/>
      <c r="BM120" s="366"/>
      <c r="BN120" s="404">
        <f>ROUND(AS120*BC120,2)</f>
        <v>27000</v>
      </c>
      <c r="BO120" s="405"/>
      <c r="BP120" s="405"/>
      <c r="BQ120" s="405"/>
      <c r="BR120" s="405"/>
      <c r="BS120" s="405"/>
      <c r="BT120" s="405"/>
      <c r="BU120" s="405"/>
      <c r="BV120" s="405"/>
      <c r="BW120" s="405"/>
      <c r="BX120" s="405"/>
      <c r="BY120" s="405"/>
      <c r="BZ120" s="405"/>
      <c r="CA120" s="405"/>
      <c r="CB120" s="406"/>
    </row>
    <row r="121" spans="1:89" ht="13.5" customHeight="1" x14ac:dyDescent="0.2">
      <c r="A121" s="400">
        <v>4</v>
      </c>
      <c r="B121" s="401"/>
      <c r="C121" s="401"/>
      <c r="D121" s="402"/>
      <c r="E121" s="583" t="s">
        <v>690</v>
      </c>
      <c r="F121" s="584" t="s">
        <v>690</v>
      </c>
      <c r="G121" s="584" t="s">
        <v>690</v>
      </c>
      <c r="H121" s="584" t="s">
        <v>690</v>
      </c>
      <c r="I121" s="584" t="s">
        <v>690</v>
      </c>
      <c r="J121" s="584" t="s">
        <v>690</v>
      </c>
      <c r="K121" s="584" t="s">
        <v>690</v>
      </c>
      <c r="L121" s="584" t="s">
        <v>690</v>
      </c>
      <c r="M121" s="584" t="s">
        <v>690</v>
      </c>
      <c r="N121" s="584" t="s">
        <v>690</v>
      </c>
      <c r="O121" s="584" t="s">
        <v>690</v>
      </c>
      <c r="P121" s="584" t="s">
        <v>690</v>
      </c>
      <c r="Q121" s="584" t="s">
        <v>690</v>
      </c>
      <c r="R121" s="584" t="s">
        <v>690</v>
      </c>
      <c r="S121" s="584" t="s">
        <v>690</v>
      </c>
      <c r="T121" s="584" t="s">
        <v>690</v>
      </c>
      <c r="U121" s="584" t="s">
        <v>690</v>
      </c>
      <c r="V121" s="584" t="s">
        <v>690</v>
      </c>
      <c r="W121" s="584" t="s">
        <v>690</v>
      </c>
      <c r="X121" s="584" t="s">
        <v>690</v>
      </c>
      <c r="Y121" s="584" t="s">
        <v>690</v>
      </c>
      <c r="Z121" s="584" t="s">
        <v>690</v>
      </c>
      <c r="AA121" s="584" t="s">
        <v>690</v>
      </c>
      <c r="AB121" s="584" t="s">
        <v>690</v>
      </c>
      <c r="AC121" s="584" t="s">
        <v>690</v>
      </c>
      <c r="AD121" s="584" t="s">
        <v>690</v>
      </c>
      <c r="AE121" s="584" t="s">
        <v>690</v>
      </c>
      <c r="AF121" s="584" t="s">
        <v>690</v>
      </c>
      <c r="AG121" s="584" t="s">
        <v>690</v>
      </c>
      <c r="AH121" s="584" t="s">
        <v>690</v>
      </c>
      <c r="AI121" s="584" t="s">
        <v>690</v>
      </c>
      <c r="AJ121" s="584" t="s">
        <v>690</v>
      </c>
      <c r="AK121" s="584" t="s">
        <v>690</v>
      </c>
      <c r="AL121" s="584" t="s">
        <v>690</v>
      </c>
      <c r="AM121" s="584" t="s">
        <v>690</v>
      </c>
      <c r="AN121" s="584" t="s">
        <v>690</v>
      </c>
      <c r="AO121" s="584" t="s">
        <v>690</v>
      </c>
      <c r="AP121" s="584" t="s">
        <v>690</v>
      </c>
      <c r="AQ121" s="584" t="s">
        <v>690</v>
      </c>
      <c r="AR121" s="585" t="s">
        <v>690</v>
      </c>
      <c r="AS121" s="364">
        <v>50</v>
      </c>
      <c r="AT121" s="365"/>
      <c r="AU121" s="365"/>
      <c r="AV121" s="365"/>
      <c r="AW121" s="365"/>
      <c r="AX121" s="365"/>
      <c r="AY121" s="365"/>
      <c r="AZ121" s="365"/>
      <c r="BA121" s="365"/>
      <c r="BB121" s="366"/>
      <c r="BC121" s="364">
        <v>400</v>
      </c>
      <c r="BD121" s="365"/>
      <c r="BE121" s="365"/>
      <c r="BF121" s="365"/>
      <c r="BG121" s="365"/>
      <c r="BH121" s="365"/>
      <c r="BI121" s="365"/>
      <c r="BJ121" s="365"/>
      <c r="BK121" s="365"/>
      <c r="BL121" s="365"/>
      <c r="BM121" s="366"/>
      <c r="BN121" s="392">
        <f>AS121*BC121</f>
        <v>20000</v>
      </c>
      <c r="BO121" s="393"/>
      <c r="BP121" s="393"/>
      <c r="BQ121" s="393"/>
      <c r="BR121" s="393"/>
      <c r="BS121" s="393"/>
      <c r="BT121" s="393"/>
      <c r="BU121" s="393"/>
      <c r="BV121" s="393"/>
      <c r="BW121" s="393"/>
      <c r="BX121" s="393"/>
      <c r="BY121" s="393"/>
      <c r="BZ121" s="393"/>
      <c r="CA121" s="393"/>
      <c r="CB121" s="394"/>
    </row>
    <row r="122" spans="1:89" ht="13.5" customHeight="1" x14ac:dyDescent="0.2">
      <c r="A122" s="400">
        <v>5</v>
      </c>
      <c r="B122" s="401"/>
      <c r="C122" s="401"/>
      <c r="D122" s="402"/>
      <c r="E122" s="583" t="s">
        <v>691</v>
      </c>
      <c r="F122" s="584" t="s">
        <v>691</v>
      </c>
      <c r="G122" s="584" t="s">
        <v>691</v>
      </c>
      <c r="H122" s="584" t="s">
        <v>691</v>
      </c>
      <c r="I122" s="584" t="s">
        <v>691</v>
      </c>
      <c r="J122" s="584" t="s">
        <v>691</v>
      </c>
      <c r="K122" s="584" t="s">
        <v>691</v>
      </c>
      <c r="L122" s="584" t="s">
        <v>691</v>
      </c>
      <c r="M122" s="584" t="s">
        <v>691</v>
      </c>
      <c r="N122" s="584" t="s">
        <v>691</v>
      </c>
      <c r="O122" s="584" t="s">
        <v>691</v>
      </c>
      <c r="P122" s="584" t="s">
        <v>691</v>
      </c>
      <c r="Q122" s="584" t="s">
        <v>691</v>
      </c>
      <c r="R122" s="584" t="s">
        <v>691</v>
      </c>
      <c r="S122" s="584" t="s">
        <v>691</v>
      </c>
      <c r="T122" s="584" t="s">
        <v>691</v>
      </c>
      <c r="U122" s="584" t="s">
        <v>691</v>
      </c>
      <c r="V122" s="584" t="s">
        <v>691</v>
      </c>
      <c r="W122" s="584" t="s">
        <v>691</v>
      </c>
      <c r="X122" s="584" t="s">
        <v>691</v>
      </c>
      <c r="Y122" s="584" t="s">
        <v>691</v>
      </c>
      <c r="Z122" s="584" t="s">
        <v>691</v>
      </c>
      <c r="AA122" s="584" t="s">
        <v>691</v>
      </c>
      <c r="AB122" s="584" t="s">
        <v>691</v>
      </c>
      <c r="AC122" s="584" t="s">
        <v>691</v>
      </c>
      <c r="AD122" s="584" t="s">
        <v>691</v>
      </c>
      <c r="AE122" s="584" t="s">
        <v>691</v>
      </c>
      <c r="AF122" s="584" t="s">
        <v>691</v>
      </c>
      <c r="AG122" s="584" t="s">
        <v>691</v>
      </c>
      <c r="AH122" s="584" t="s">
        <v>691</v>
      </c>
      <c r="AI122" s="584" t="s">
        <v>691</v>
      </c>
      <c r="AJ122" s="584" t="s">
        <v>691</v>
      </c>
      <c r="AK122" s="584" t="s">
        <v>691</v>
      </c>
      <c r="AL122" s="584" t="s">
        <v>691</v>
      </c>
      <c r="AM122" s="584" t="s">
        <v>691</v>
      </c>
      <c r="AN122" s="584" t="s">
        <v>691</v>
      </c>
      <c r="AO122" s="584" t="s">
        <v>691</v>
      </c>
      <c r="AP122" s="584" t="s">
        <v>691</v>
      </c>
      <c r="AQ122" s="584" t="s">
        <v>691</v>
      </c>
      <c r="AR122" s="585" t="s">
        <v>691</v>
      </c>
      <c r="AS122" s="364">
        <v>400</v>
      </c>
      <c r="AT122" s="365"/>
      <c r="AU122" s="365"/>
      <c r="AV122" s="365"/>
      <c r="AW122" s="365"/>
      <c r="AX122" s="365"/>
      <c r="AY122" s="365"/>
      <c r="AZ122" s="365"/>
      <c r="BA122" s="365"/>
      <c r="BB122" s="366"/>
      <c r="BC122" s="364">
        <v>70</v>
      </c>
      <c r="BD122" s="365"/>
      <c r="BE122" s="365"/>
      <c r="BF122" s="365"/>
      <c r="BG122" s="365"/>
      <c r="BH122" s="365"/>
      <c r="BI122" s="365"/>
      <c r="BJ122" s="365"/>
      <c r="BK122" s="365"/>
      <c r="BL122" s="365"/>
      <c r="BM122" s="366"/>
      <c r="BN122" s="404">
        <f>ROUND(AS122*BC122,2)</f>
        <v>28000</v>
      </c>
      <c r="BO122" s="405"/>
      <c r="BP122" s="405"/>
      <c r="BQ122" s="405"/>
      <c r="BR122" s="405"/>
      <c r="BS122" s="405"/>
      <c r="BT122" s="405"/>
      <c r="BU122" s="405"/>
      <c r="BV122" s="405"/>
      <c r="BW122" s="405"/>
      <c r="BX122" s="405"/>
      <c r="BY122" s="405"/>
      <c r="BZ122" s="405"/>
      <c r="CA122" s="405"/>
      <c r="CB122" s="406"/>
    </row>
    <row r="123" spans="1:89" ht="13.5" customHeight="1" x14ac:dyDescent="0.2">
      <c r="A123" s="400">
        <v>6</v>
      </c>
      <c r="B123" s="401"/>
      <c r="C123" s="401"/>
      <c r="D123" s="402"/>
      <c r="E123" s="583" t="s">
        <v>692</v>
      </c>
      <c r="F123" s="584" t="s">
        <v>692</v>
      </c>
      <c r="G123" s="584" t="s">
        <v>692</v>
      </c>
      <c r="H123" s="584" t="s">
        <v>692</v>
      </c>
      <c r="I123" s="584" t="s">
        <v>692</v>
      </c>
      <c r="J123" s="584" t="s">
        <v>692</v>
      </c>
      <c r="K123" s="584" t="s">
        <v>692</v>
      </c>
      <c r="L123" s="584" t="s">
        <v>692</v>
      </c>
      <c r="M123" s="584" t="s">
        <v>692</v>
      </c>
      <c r="N123" s="584" t="s">
        <v>692</v>
      </c>
      <c r="O123" s="584" t="s">
        <v>692</v>
      </c>
      <c r="P123" s="584" t="s">
        <v>692</v>
      </c>
      <c r="Q123" s="584" t="s">
        <v>692</v>
      </c>
      <c r="R123" s="584" t="s">
        <v>692</v>
      </c>
      <c r="S123" s="584" t="s">
        <v>692</v>
      </c>
      <c r="T123" s="584" t="s">
        <v>692</v>
      </c>
      <c r="U123" s="584" t="s">
        <v>692</v>
      </c>
      <c r="V123" s="584" t="s">
        <v>692</v>
      </c>
      <c r="W123" s="584" t="s">
        <v>692</v>
      </c>
      <c r="X123" s="584" t="s">
        <v>692</v>
      </c>
      <c r="Y123" s="584" t="s">
        <v>692</v>
      </c>
      <c r="Z123" s="584" t="s">
        <v>692</v>
      </c>
      <c r="AA123" s="584" t="s">
        <v>692</v>
      </c>
      <c r="AB123" s="584" t="s">
        <v>692</v>
      </c>
      <c r="AC123" s="584" t="s">
        <v>692</v>
      </c>
      <c r="AD123" s="584" t="s">
        <v>692</v>
      </c>
      <c r="AE123" s="584" t="s">
        <v>692</v>
      </c>
      <c r="AF123" s="584" t="s">
        <v>692</v>
      </c>
      <c r="AG123" s="584" t="s">
        <v>692</v>
      </c>
      <c r="AH123" s="584" t="s">
        <v>692</v>
      </c>
      <c r="AI123" s="584" t="s">
        <v>692</v>
      </c>
      <c r="AJ123" s="584" t="s">
        <v>692</v>
      </c>
      <c r="AK123" s="584" t="s">
        <v>692</v>
      </c>
      <c r="AL123" s="584" t="s">
        <v>692</v>
      </c>
      <c r="AM123" s="584" t="s">
        <v>692</v>
      </c>
      <c r="AN123" s="584" t="s">
        <v>692</v>
      </c>
      <c r="AO123" s="584" t="s">
        <v>692</v>
      </c>
      <c r="AP123" s="584" t="s">
        <v>692</v>
      </c>
      <c r="AQ123" s="584" t="s">
        <v>692</v>
      </c>
      <c r="AR123" s="585" t="s">
        <v>692</v>
      </c>
      <c r="AS123" s="364">
        <v>400</v>
      </c>
      <c r="AT123" s="365"/>
      <c r="AU123" s="365"/>
      <c r="AV123" s="365"/>
      <c r="AW123" s="365"/>
      <c r="AX123" s="365"/>
      <c r="AY123" s="365"/>
      <c r="AZ123" s="365"/>
      <c r="BA123" s="365"/>
      <c r="BB123" s="366"/>
      <c r="BC123" s="364">
        <v>300</v>
      </c>
      <c r="BD123" s="365"/>
      <c r="BE123" s="365"/>
      <c r="BF123" s="365"/>
      <c r="BG123" s="365"/>
      <c r="BH123" s="365"/>
      <c r="BI123" s="365"/>
      <c r="BJ123" s="365"/>
      <c r="BK123" s="365"/>
      <c r="BL123" s="365"/>
      <c r="BM123" s="366"/>
      <c r="BN123" s="392">
        <f>AS123*BC123</f>
        <v>120000</v>
      </c>
      <c r="BO123" s="393"/>
      <c r="BP123" s="393"/>
      <c r="BQ123" s="393"/>
      <c r="BR123" s="393"/>
      <c r="BS123" s="393"/>
      <c r="BT123" s="393"/>
      <c r="BU123" s="393"/>
      <c r="BV123" s="393"/>
      <c r="BW123" s="393"/>
      <c r="BX123" s="393"/>
      <c r="BY123" s="393"/>
      <c r="BZ123" s="393"/>
      <c r="CA123" s="393"/>
      <c r="CB123" s="394"/>
    </row>
    <row r="124" spans="1:89" ht="13.5" customHeight="1" x14ac:dyDescent="0.2">
      <c r="A124" s="400">
        <v>7</v>
      </c>
      <c r="B124" s="401"/>
      <c r="C124" s="401"/>
      <c r="D124" s="402"/>
      <c r="E124" s="583" t="s">
        <v>693</v>
      </c>
      <c r="F124" s="584" t="s">
        <v>693</v>
      </c>
      <c r="G124" s="584" t="s">
        <v>693</v>
      </c>
      <c r="H124" s="584" t="s">
        <v>693</v>
      </c>
      <c r="I124" s="584" t="s">
        <v>693</v>
      </c>
      <c r="J124" s="584" t="s">
        <v>693</v>
      </c>
      <c r="K124" s="584" t="s">
        <v>693</v>
      </c>
      <c r="L124" s="584" t="s">
        <v>693</v>
      </c>
      <c r="M124" s="584" t="s">
        <v>693</v>
      </c>
      <c r="N124" s="584" t="s">
        <v>693</v>
      </c>
      <c r="O124" s="584" t="s">
        <v>693</v>
      </c>
      <c r="P124" s="584" t="s">
        <v>693</v>
      </c>
      <c r="Q124" s="584" t="s">
        <v>693</v>
      </c>
      <c r="R124" s="584" t="s">
        <v>693</v>
      </c>
      <c r="S124" s="584" t="s">
        <v>693</v>
      </c>
      <c r="T124" s="584" t="s">
        <v>693</v>
      </c>
      <c r="U124" s="584" t="s">
        <v>693</v>
      </c>
      <c r="V124" s="584" t="s">
        <v>693</v>
      </c>
      <c r="W124" s="584" t="s">
        <v>693</v>
      </c>
      <c r="X124" s="584" t="s">
        <v>693</v>
      </c>
      <c r="Y124" s="584" t="s">
        <v>693</v>
      </c>
      <c r="Z124" s="584" t="s">
        <v>693</v>
      </c>
      <c r="AA124" s="584" t="s">
        <v>693</v>
      </c>
      <c r="AB124" s="584" t="s">
        <v>693</v>
      </c>
      <c r="AC124" s="584" t="s">
        <v>693</v>
      </c>
      <c r="AD124" s="584" t="s">
        <v>693</v>
      </c>
      <c r="AE124" s="584" t="s">
        <v>693</v>
      </c>
      <c r="AF124" s="584" t="s">
        <v>693</v>
      </c>
      <c r="AG124" s="584" t="s">
        <v>693</v>
      </c>
      <c r="AH124" s="584" t="s">
        <v>693</v>
      </c>
      <c r="AI124" s="584" t="s">
        <v>693</v>
      </c>
      <c r="AJ124" s="584" t="s">
        <v>693</v>
      </c>
      <c r="AK124" s="584" t="s">
        <v>693</v>
      </c>
      <c r="AL124" s="584" t="s">
        <v>693</v>
      </c>
      <c r="AM124" s="584" t="s">
        <v>693</v>
      </c>
      <c r="AN124" s="584" t="s">
        <v>693</v>
      </c>
      <c r="AO124" s="584" t="s">
        <v>693</v>
      </c>
      <c r="AP124" s="584" t="s">
        <v>693</v>
      </c>
      <c r="AQ124" s="584" t="s">
        <v>693</v>
      </c>
      <c r="AR124" s="585" t="s">
        <v>693</v>
      </c>
      <c r="AS124" s="364">
        <v>400</v>
      </c>
      <c r="AT124" s="365"/>
      <c r="AU124" s="365"/>
      <c r="AV124" s="365"/>
      <c r="AW124" s="365"/>
      <c r="AX124" s="365"/>
      <c r="AY124" s="365"/>
      <c r="AZ124" s="365"/>
      <c r="BA124" s="365"/>
      <c r="BB124" s="366"/>
      <c r="BC124" s="364">
        <v>700</v>
      </c>
      <c r="BD124" s="365"/>
      <c r="BE124" s="365"/>
      <c r="BF124" s="365"/>
      <c r="BG124" s="365"/>
      <c r="BH124" s="365"/>
      <c r="BI124" s="365"/>
      <c r="BJ124" s="365"/>
      <c r="BK124" s="365"/>
      <c r="BL124" s="365"/>
      <c r="BM124" s="366"/>
      <c r="BN124" s="404">
        <f>ROUND(AS124*BC124,2)</f>
        <v>280000</v>
      </c>
      <c r="BO124" s="405"/>
      <c r="BP124" s="405"/>
      <c r="BQ124" s="405"/>
      <c r="BR124" s="405"/>
      <c r="BS124" s="405"/>
      <c r="BT124" s="405"/>
      <c r="BU124" s="405"/>
      <c r="BV124" s="405"/>
      <c r="BW124" s="405"/>
      <c r="BX124" s="405"/>
      <c r="BY124" s="405"/>
      <c r="BZ124" s="405"/>
      <c r="CA124" s="405"/>
      <c r="CB124" s="406"/>
    </row>
    <row r="125" spans="1:89" ht="13.5" customHeight="1" x14ac:dyDescent="0.2">
      <c r="A125" s="400">
        <v>8</v>
      </c>
      <c r="B125" s="401"/>
      <c r="C125" s="401"/>
      <c r="D125" s="402"/>
      <c r="E125" s="583" t="s">
        <v>694</v>
      </c>
      <c r="F125" s="584" t="s">
        <v>694</v>
      </c>
      <c r="G125" s="584" t="s">
        <v>694</v>
      </c>
      <c r="H125" s="584" t="s">
        <v>694</v>
      </c>
      <c r="I125" s="584" t="s">
        <v>694</v>
      </c>
      <c r="J125" s="584" t="s">
        <v>694</v>
      </c>
      <c r="K125" s="584" t="s">
        <v>694</v>
      </c>
      <c r="L125" s="584" t="s">
        <v>694</v>
      </c>
      <c r="M125" s="584" t="s">
        <v>694</v>
      </c>
      <c r="N125" s="584" t="s">
        <v>694</v>
      </c>
      <c r="O125" s="584" t="s">
        <v>694</v>
      </c>
      <c r="P125" s="584" t="s">
        <v>694</v>
      </c>
      <c r="Q125" s="584" t="s">
        <v>694</v>
      </c>
      <c r="R125" s="584" t="s">
        <v>694</v>
      </c>
      <c r="S125" s="584" t="s">
        <v>694</v>
      </c>
      <c r="T125" s="584" t="s">
        <v>694</v>
      </c>
      <c r="U125" s="584" t="s">
        <v>694</v>
      </c>
      <c r="V125" s="584" t="s">
        <v>694</v>
      </c>
      <c r="W125" s="584" t="s">
        <v>694</v>
      </c>
      <c r="X125" s="584" t="s">
        <v>694</v>
      </c>
      <c r="Y125" s="584" t="s">
        <v>694</v>
      </c>
      <c r="Z125" s="584" t="s">
        <v>694</v>
      </c>
      <c r="AA125" s="584" t="s">
        <v>694</v>
      </c>
      <c r="AB125" s="584" t="s">
        <v>694</v>
      </c>
      <c r="AC125" s="584" t="s">
        <v>694</v>
      </c>
      <c r="AD125" s="584" t="s">
        <v>694</v>
      </c>
      <c r="AE125" s="584" t="s">
        <v>694</v>
      </c>
      <c r="AF125" s="584" t="s">
        <v>694</v>
      </c>
      <c r="AG125" s="584" t="s">
        <v>694</v>
      </c>
      <c r="AH125" s="584" t="s">
        <v>694</v>
      </c>
      <c r="AI125" s="584" t="s">
        <v>694</v>
      </c>
      <c r="AJ125" s="584" t="s">
        <v>694</v>
      </c>
      <c r="AK125" s="584" t="s">
        <v>694</v>
      </c>
      <c r="AL125" s="584" t="s">
        <v>694</v>
      </c>
      <c r="AM125" s="584" t="s">
        <v>694</v>
      </c>
      <c r="AN125" s="584" t="s">
        <v>694</v>
      </c>
      <c r="AO125" s="584" t="s">
        <v>694</v>
      </c>
      <c r="AP125" s="584" t="s">
        <v>694</v>
      </c>
      <c r="AQ125" s="584" t="s">
        <v>694</v>
      </c>
      <c r="AR125" s="585" t="s">
        <v>694</v>
      </c>
      <c r="AS125" s="364">
        <v>400</v>
      </c>
      <c r="AT125" s="365"/>
      <c r="AU125" s="365"/>
      <c r="AV125" s="365"/>
      <c r="AW125" s="365"/>
      <c r="AX125" s="365"/>
      <c r="AY125" s="365"/>
      <c r="AZ125" s="365"/>
      <c r="BA125" s="365"/>
      <c r="BB125" s="366"/>
      <c r="BC125" s="364">
        <v>400</v>
      </c>
      <c r="BD125" s="365"/>
      <c r="BE125" s="365"/>
      <c r="BF125" s="365"/>
      <c r="BG125" s="365"/>
      <c r="BH125" s="365"/>
      <c r="BI125" s="365"/>
      <c r="BJ125" s="365"/>
      <c r="BK125" s="365"/>
      <c r="BL125" s="365"/>
      <c r="BM125" s="366"/>
      <c r="BN125" s="392">
        <f>AS125*BC125</f>
        <v>160000</v>
      </c>
      <c r="BO125" s="393"/>
      <c r="BP125" s="393"/>
      <c r="BQ125" s="393"/>
      <c r="BR125" s="393"/>
      <c r="BS125" s="393"/>
      <c r="BT125" s="393"/>
      <c r="BU125" s="393"/>
      <c r="BV125" s="393"/>
      <c r="BW125" s="393"/>
      <c r="BX125" s="393"/>
      <c r="BY125" s="393"/>
      <c r="BZ125" s="393"/>
      <c r="CA125" s="393"/>
      <c r="CB125" s="394"/>
    </row>
    <row r="126" spans="1:89" x14ac:dyDescent="0.2">
      <c r="A126" s="377"/>
      <c r="B126" s="378"/>
      <c r="C126" s="378"/>
      <c r="D126" s="379"/>
      <c r="E126" s="380" t="s">
        <v>421</v>
      </c>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c r="AI126" s="381"/>
      <c r="AJ126" s="381"/>
      <c r="AK126" s="381"/>
      <c r="AL126" s="381"/>
      <c r="AM126" s="381"/>
      <c r="AN126" s="381"/>
      <c r="AO126" s="381"/>
      <c r="AP126" s="381"/>
      <c r="AQ126" s="381"/>
      <c r="AR126" s="382"/>
      <c r="AS126" s="383" t="s">
        <v>52</v>
      </c>
      <c r="AT126" s="384"/>
      <c r="AU126" s="384"/>
      <c r="AV126" s="384"/>
      <c r="AW126" s="384"/>
      <c r="AX126" s="384"/>
      <c r="AY126" s="384"/>
      <c r="AZ126" s="384"/>
      <c r="BA126" s="384"/>
      <c r="BB126" s="385"/>
      <c r="BC126" s="386" t="s">
        <v>52</v>
      </c>
      <c r="BD126" s="387"/>
      <c r="BE126" s="387"/>
      <c r="BF126" s="387"/>
      <c r="BG126" s="387"/>
      <c r="BH126" s="387"/>
      <c r="BI126" s="387"/>
      <c r="BJ126" s="387"/>
      <c r="BK126" s="387"/>
      <c r="BL126" s="387"/>
      <c r="BM126" s="388"/>
      <c r="BN126" s="389">
        <f>SUM(BN118:BN125)</f>
        <v>693000</v>
      </c>
      <c r="BO126" s="390"/>
      <c r="BP126" s="390"/>
      <c r="BQ126" s="390"/>
      <c r="BR126" s="390"/>
      <c r="BS126" s="390"/>
      <c r="BT126" s="390"/>
      <c r="BU126" s="390"/>
      <c r="BV126" s="390"/>
      <c r="BW126" s="390"/>
      <c r="BX126" s="390"/>
      <c r="BY126" s="390"/>
      <c r="BZ126" s="390"/>
      <c r="CA126" s="390"/>
      <c r="CB126" s="391"/>
    </row>
    <row r="127" spans="1:89" ht="15.75" x14ac:dyDescent="0.25">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8"/>
      <c r="AT127" s="118"/>
      <c r="AU127" s="118"/>
      <c r="AV127" s="118"/>
      <c r="AW127" s="118"/>
      <c r="AX127" s="118"/>
      <c r="AY127" s="118"/>
      <c r="AZ127" s="118"/>
      <c r="BA127" s="118"/>
      <c r="BB127" s="118"/>
      <c r="BC127" s="86"/>
      <c r="BD127" s="86"/>
      <c r="BE127" s="86"/>
      <c r="BF127" s="86"/>
      <c r="BG127" s="86"/>
      <c r="BH127" s="86"/>
      <c r="BI127" s="86"/>
      <c r="BJ127" s="86"/>
      <c r="BK127" s="86"/>
      <c r="BL127" s="86"/>
      <c r="BM127" s="86"/>
      <c r="BN127" s="86"/>
      <c r="BO127" s="86"/>
      <c r="BP127" s="86"/>
      <c r="BQ127" s="119"/>
      <c r="BR127" s="119"/>
      <c r="BS127" s="119"/>
      <c r="BT127" s="119"/>
      <c r="BU127" s="119"/>
      <c r="BV127" s="119"/>
      <c r="BW127" s="119"/>
      <c r="BX127" s="119"/>
      <c r="BY127" s="119"/>
      <c r="BZ127" s="119"/>
      <c r="CA127" s="119"/>
      <c r="CB127" s="119"/>
    </row>
    <row r="128" spans="1:89" x14ac:dyDescent="0.2">
      <c r="CK128" s="80"/>
    </row>
    <row r="129" spans="1:89" ht="15.75" x14ac:dyDescent="0.25">
      <c r="A129" s="72" t="s">
        <v>419</v>
      </c>
      <c r="B129" s="117"/>
      <c r="C129" s="117"/>
      <c r="D129" s="117"/>
      <c r="E129" s="117"/>
      <c r="F129" s="117"/>
      <c r="G129" s="117"/>
      <c r="H129" s="117"/>
      <c r="I129" s="117"/>
      <c r="J129" s="117"/>
      <c r="X129" s="87"/>
      <c r="Y129" s="376"/>
      <c r="Z129" s="376"/>
      <c r="AA129" s="376"/>
      <c r="AB129" s="376"/>
      <c r="AC129" s="376"/>
      <c r="AD129" s="376"/>
      <c r="AE129" s="376"/>
      <c r="AF129" s="376"/>
      <c r="AG129" s="376"/>
      <c r="AH129" s="376"/>
      <c r="AI129" s="376"/>
      <c r="AJ129" s="376"/>
      <c r="AK129" s="87"/>
      <c r="AL129" s="369" t="s">
        <v>554</v>
      </c>
      <c r="AM129" s="369"/>
      <c r="AN129" s="369"/>
      <c r="AO129" s="369"/>
      <c r="AP129" s="369"/>
      <c r="AQ129" s="369"/>
      <c r="AR129" s="369"/>
      <c r="AS129" s="369"/>
      <c r="AT129" s="369"/>
      <c r="AU129" s="369"/>
      <c r="AV129" s="369"/>
      <c r="AW129" s="369"/>
      <c r="AX129" s="369"/>
      <c r="AY129" s="369"/>
      <c r="AZ129" s="369"/>
      <c r="BA129" s="369"/>
      <c r="BB129" s="369"/>
      <c r="BC129" s="369"/>
      <c r="BD129" s="369"/>
      <c r="BE129" s="369"/>
      <c r="BF129" s="369"/>
      <c r="BG129" s="369"/>
      <c r="BH129" s="369"/>
      <c r="BI129" s="369"/>
      <c r="BJ129" s="369"/>
      <c r="BK129" s="369"/>
      <c r="BL129" s="369"/>
      <c r="BM129" s="369"/>
      <c r="BN129" s="87"/>
      <c r="BO129" s="87"/>
      <c r="BP129" s="87"/>
      <c r="BQ129" s="87"/>
      <c r="BR129" s="87"/>
      <c r="BS129" s="87"/>
      <c r="CK129" s="80"/>
    </row>
    <row r="130" spans="1:89" x14ac:dyDescent="0.2">
      <c r="A130" s="88"/>
      <c r="B130" s="88"/>
      <c r="C130" s="88"/>
      <c r="D130" s="88"/>
      <c r="E130" s="88"/>
      <c r="F130" s="88"/>
      <c r="G130" s="88"/>
      <c r="H130" s="88"/>
      <c r="I130" s="88"/>
      <c r="J130" s="88"/>
      <c r="X130" s="88"/>
      <c r="Y130" s="375" t="s">
        <v>10</v>
      </c>
      <c r="Z130" s="375"/>
      <c r="AA130" s="375"/>
      <c r="AB130" s="375"/>
      <c r="AC130" s="375"/>
      <c r="AD130" s="375"/>
      <c r="AE130" s="375"/>
      <c r="AF130" s="375"/>
      <c r="AG130" s="375"/>
      <c r="AH130" s="375"/>
      <c r="AI130" s="375"/>
      <c r="AJ130" s="375"/>
      <c r="AK130" s="88"/>
      <c r="AL130" s="375" t="s">
        <v>11</v>
      </c>
      <c r="AM130" s="375"/>
      <c r="AN130" s="375"/>
      <c r="AO130" s="375"/>
      <c r="AP130" s="375"/>
      <c r="AQ130" s="375"/>
      <c r="AR130" s="375"/>
      <c r="AS130" s="375"/>
      <c r="AT130" s="375"/>
      <c r="AU130" s="375"/>
      <c r="AV130" s="375"/>
      <c r="AW130" s="375"/>
      <c r="AX130" s="375"/>
      <c r="AY130" s="375"/>
      <c r="AZ130" s="375"/>
      <c r="BA130" s="375"/>
      <c r="BB130" s="375"/>
      <c r="BC130" s="375"/>
      <c r="BD130" s="375"/>
      <c r="BE130" s="375"/>
      <c r="BF130" s="375"/>
      <c r="BG130" s="375"/>
      <c r="BH130" s="375"/>
      <c r="BI130" s="375"/>
      <c r="BJ130" s="375"/>
      <c r="BK130" s="375"/>
      <c r="BL130" s="375"/>
      <c r="BM130" s="375"/>
      <c r="BN130" s="87"/>
      <c r="BO130" s="87"/>
      <c r="BP130" s="87"/>
      <c r="BQ130" s="87"/>
      <c r="BR130" s="87"/>
      <c r="BS130" s="87"/>
      <c r="CK130" s="89"/>
    </row>
    <row r="131" spans="1:89" x14ac:dyDescent="0.2">
      <c r="A131" s="1"/>
      <c r="B131" s="87"/>
      <c r="C131" s="87"/>
      <c r="D131" s="87"/>
      <c r="E131" s="87"/>
      <c r="F131" s="87"/>
      <c r="G131" s="87"/>
      <c r="H131" s="87"/>
      <c r="I131" s="87"/>
      <c r="J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8"/>
      <c r="BO131" s="88"/>
      <c r="BP131" s="88"/>
      <c r="BQ131" s="88"/>
      <c r="BR131" s="88"/>
      <c r="BS131" s="88"/>
    </row>
    <row r="132" spans="1:89" ht="15.75" x14ac:dyDescent="0.25">
      <c r="A132" s="72" t="s">
        <v>420</v>
      </c>
      <c r="B132" s="117"/>
      <c r="C132" s="117"/>
      <c r="D132" s="117"/>
      <c r="E132" s="117"/>
      <c r="F132" s="117"/>
      <c r="G132" s="117"/>
      <c r="H132" s="117"/>
      <c r="I132" s="117"/>
      <c r="J132" s="117"/>
      <c r="X132" s="87"/>
      <c r="Y132" s="376"/>
      <c r="Z132" s="376"/>
      <c r="AA132" s="376"/>
      <c r="AB132" s="376"/>
      <c r="AC132" s="376"/>
      <c r="AD132" s="376"/>
      <c r="AE132" s="376"/>
      <c r="AF132" s="376"/>
      <c r="AG132" s="376"/>
      <c r="AH132" s="376"/>
      <c r="AI132" s="376"/>
      <c r="AJ132" s="376"/>
      <c r="AK132" s="87"/>
      <c r="AL132" s="369" t="s">
        <v>568</v>
      </c>
      <c r="AM132" s="369"/>
      <c r="AN132" s="369"/>
      <c r="AO132" s="369"/>
      <c r="AP132" s="369"/>
      <c r="AQ132" s="369"/>
      <c r="AR132" s="369"/>
      <c r="AS132" s="369"/>
      <c r="AT132" s="369"/>
      <c r="AU132" s="369"/>
      <c r="AV132" s="369"/>
      <c r="AW132" s="369"/>
      <c r="AX132" s="369"/>
      <c r="AY132" s="369"/>
      <c r="AZ132" s="369"/>
      <c r="BA132" s="369"/>
      <c r="BB132" s="369"/>
      <c r="BC132" s="369"/>
      <c r="BD132" s="369"/>
      <c r="BE132" s="369"/>
      <c r="BF132" s="369"/>
      <c r="BG132" s="369"/>
      <c r="BH132" s="369"/>
      <c r="BI132" s="369"/>
      <c r="BJ132" s="369"/>
      <c r="BK132" s="369"/>
      <c r="BL132" s="369"/>
      <c r="BM132" s="369"/>
      <c r="BN132" s="87"/>
      <c r="BO132" s="87"/>
      <c r="BP132" s="87"/>
      <c r="BQ132" s="87"/>
      <c r="BR132" s="87"/>
      <c r="BS132" s="87"/>
    </row>
    <row r="133" spans="1:89" x14ac:dyDescent="0.2">
      <c r="A133" s="87"/>
      <c r="B133" s="87"/>
      <c r="C133" s="87"/>
      <c r="D133" s="87"/>
      <c r="E133" s="87"/>
      <c r="F133" s="87"/>
      <c r="G133" s="87"/>
      <c r="H133" s="87"/>
      <c r="I133" s="87"/>
      <c r="J133" s="87"/>
      <c r="X133" s="87"/>
      <c r="Y133" s="148" t="s">
        <v>10</v>
      </c>
      <c r="Z133" s="148"/>
      <c r="AA133" s="148"/>
      <c r="AB133" s="148"/>
      <c r="AC133" s="148"/>
      <c r="AD133" s="148"/>
      <c r="AE133" s="148"/>
      <c r="AF133" s="148"/>
      <c r="AG133" s="148"/>
      <c r="AH133" s="148"/>
      <c r="AI133" s="148"/>
      <c r="AJ133" s="148"/>
      <c r="AK133" s="88"/>
      <c r="AL133" s="148" t="s">
        <v>11</v>
      </c>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87"/>
      <c r="BO133" s="87"/>
      <c r="BP133" s="87"/>
      <c r="BQ133" s="87"/>
      <c r="BR133" s="87"/>
      <c r="BS133" s="87"/>
    </row>
    <row r="134" spans="1:89" ht="15.6" customHeight="1" x14ac:dyDescent="0.25">
      <c r="A134" s="72" t="s">
        <v>507</v>
      </c>
      <c r="B134" s="90"/>
      <c r="C134" s="117"/>
      <c r="D134" s="117"/>
      <c r="E134" s="117"/>
      <c r="F134" s="117"/>
      <c r="G134" s="117"/>
      <c r="H134" s="117"/>
      <c r="I134" s="117"/>
      <c r="J134" s="117"/>
      <c r="O134" s="155" t="s">
        <v>567</v>
      </c>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Q134" s="120"/>
      <c r="AR134" s="120"/>
      <c r="AS134" s="120"/>
      <c r="AT134" s="120"/>
      <c r="AU134" s="120"/>
      <c r="AV134" s="120"/>
      <c r="AW134" s="120"/>
      <c r="AX134" s="120"/>
      <c r="AY134" s="120"/>
      <c r="AZ134" s="87"/>
      <c r="BA134" s="369" t="s">
        <v>568</v>
      </c>
      <c r="BB134" s="369"/>
      <c r="BC134" s="369"/>
      <c r="BD134" s="369"/>
      <c r="BE134" s="369"/>
      <c r="BF134" s="369"/>
      <c r="BG134" s="369"/>
      <c r="BH134" s="369"/>
      <c r="BI134" s="369"/>
      <c r="BJ134" s="369"/>
      <c r="BK134" s="369"/>
      <c r="BL134" s="369"/>
      <c r="BM134" s="369"/>
      <c r="BN134" s="369"/>
      <c r="BO134" s="369"/>
      <c r="BP134" s="369"/>
      <c r="BQ134" s="369"/>
      <c r="BR134" s="369"/>
      <c r="BS134" s="369"/>
      <c r="BT134" s="369"/>
      <c r="BU134" s="369"/>
      <c r="BV134" s="369"/>
      <c r="BZ134" s="5"/>
      <c r="CA134" s="92"/>
      <c r="CB134" s="5"/>
    </row>
    <row r="135" spans="1:89" ht="15.75" x14ac:dyDescent="0.25">
      <c r="A135" s="72" t="s">
        <v>508</v>
      </c>
      <c r="B135" s="90"/>
      <c r="C135" s="117"/>
      <c r="D135" s="117"/>
      <c r="E135" s="117"/>
      <c r="F135" s="117"/>
      <c r="G135" s="117"/>
      <c r="H135" s="117"/>
      <c r="I135" s="117"/>
      <c r="J135" s="117"/>
      <c r="O135" s="148" t="s">
        <v>12</v>
      </c>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Q135" s="148" t="s">
        <v>10</v>
      </c>
      <c r="AR135" s="148"/>
      <c r="AS135" s="148"/>
      <c r="AT135" s="148"/>
      <c r="AU135" s="148"/>
      <c r="AV135" s="148"/>
      <c r="AW135" s="148"/>
      <c r="AX135" s="148"/>
      <c r="AY135" s="148"/>
      <c r="AZ135" s="88"/>
      <c r="BA135" s="148" t="s">
        <v>11</v>
      </c>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Z135" s="5"/>
      <c r="CA135" s="93"/>
      <c r="CB135" s="5"/>
    </row>
    <row r="136" spans="1:89" s="72" customFormat="1" ht="15.75" x14ac:dyDescent="0.25">
      <c r="A136" s="370" t="s">
        <v>9</v>
      </c>
      <c r="B136" s="370"/>
      <c r="C136" s="371" t="s">
        <v>555</v>
      </c>
      <c r="D136" s="371"/>
      <c r="E136" s="371"/>
      <c r="F136" s="372" t="s">
        <v>5</v>
      </c>
      <c r="G136" s="372"/>
      <c r="H136" s="373" t="s">
        <v>556</v>
      </c>
      <c r="I136" s="373"/>
      <c r="J136" s="373"/>
      <c r="K136" s="373"/>
      <c r="L136" s="373"/>
      <c r="M136" s="373"/>
      <c r="N136" s="373"/>
      <c r="O136" s="373"/>
      <c r="P136" s="373"/>
      <c r="Q136" s="373"/>
      <c r="R136" s="373"/>
      <c r="S136" s="373"/>
      <c r="T136" s="373"/>
      <c r="U136" s="373"/>
      <c r="V136" s="373"/>
      <c r="W136" s="373"/>
      <c r="X136" s="373"/>
      <c r="Y136" s="374">
        <v>20</v>
      </c>
      <c r="Z136" s="374"/>
      <c r="AA136" s="374"/>
      <c r="AB136" s="367" t="s">
        <v>557</v>
      </c>
      <c r="AC136" s="367"/>
      <c r="AD136" s="367"/>
      <c r="AE136" s="90"/>
      <c r="AF136" s="72" t="s">
        <v>509</v>
      </c>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row>
  </sheetData>
  <mergeCells count="470">
    <mergeCell ref="AB136:AD136"/>
    <mergeCell ref="E53:BC53"/>
    <mergeCell ref="BD53:BM53"/>
    <mergeCell ref="O134:AN134"/>
    <mergeCell ref="BA134:BV134"/>
    <mergeCell ref="O135:AN135"/>
    <mergeCell ref="AQ135:AY135"/>
    <mergeCell ref="BA135:BV135"/>
    <mergeCell ref="A136:B136"/>
    <mergeCell ref="C136:E136"/>
    <mergeCell ref="F136:G136"/>
    <mergeCell ref="H136:X136"/>
    <mergeCell ref="Y136:AA136"/>
    <mergeCell ref="Y130:AJ130"/>
    <mergeCell ref="AL130:BM130"/>
    <mergeCell ref="Y132:AJ132"/>
    <mergeCell ref="AL132:BM132"/>
    <mergeCell ref="Y133:AJ133"/>
    <mergeCell ref="AL133:BM133"/>
    <mergeCell ref="A126:D126"/>
    <mergeCell ref="E126:AR126"/>
    <mergeCell ref="AS126:BB126"/>
    <mergeCell ref="BC126:BM126"/>
    <mergeCell ref="BN126:CB126"/>
    <mergeCell ref="Y129:AJ129"/>
    <mergeCell ref="AL129:BM129"/>
    <mergeCell ref="A119:D119"/>
    <mergeCell ref="E119:AR119"/>
    <mergeCell ref="AS119:BB119"/>
    <mergeCell ref="BC119:BM119"/>
    <mergeCell ref="BN119:CB119"/>
    <mergeCell ref="A117:D117"/>
    <mergeCell ref="E117:AR117"/>
    <mergeCell ref="AS117:BB117"/>
    <mergeCell ref="BC117:BM117"/>
    <mergeCell ref="BN117:CB117"/>
    <mergeCell ref="A118:D118"/>
    <mergeCell ref="E118:AR118"/>
    <mergeCell ref="AS118:BB118"/>
    <mergeCell ref="BC118:BM118"/>
    <mergeCell ref="BN118:CB118"/>
    <mergeCell ref="AS121:BB121"/>
    <mergeCell ref="BC121:BM121"/>
    <mergeCell ref="BN121:CB121"/>
    <mergeCell ref="A122:D122"/>
    <mergeCell ref="E122:AR122"/>
    <mergeCell ref="AS122:BB122"/>
    <mergeCell ref="BC122:BM122"/>
    <mergeCell ref="A115:D115"/>
    <mergeCell ref="E115:AR115"/>
    <mergeCell ref="AS115:BB115"/>
    <mergeCell ref="BC115:BM115"/>
    <mergeCell ref="BN115:CB115"/>
    <mergeCell ref="A116:D116"/>
    <mergeCell ref="E116:AR116"/>
    <mergeCell ref="AS116:BB116"/>
    <mergeCell ref="BC116:BM116"/>
    <mergeCell ref="BN116:CB116"/>
    <mergeCell ref="AS112:BB112"/>
    <mergeCell ref="BC112:BP112"/>
    <mergeCell ref="A114:D114"/>
    <mergeCell ref="E114:AR114"/>
    <mergeCell ref="AS114:BB114"/>
    <mergeCell ref="BC114:BM114"/>
    <mergeCell ref="BN114:CB114"/>
    <mergeCell ref="A110:D110"/>
    <mergeCell ref="E110:AR110"/>
    <mergeCell ref="AS110:BB110"/>
    <mergeCell ref="BC110:BM110"/>
    <mergeCell ref="BN110:CB110"/>
    <mergeCell ref="CC110:CK110"/>
    <mergeCell ref="A108:D108"/>
    <mergeCell ref="E108:AR108"/>
    <mergeCell ref="AS108:BB108"/>
    <mergeCell ref="BC108:BM108"/>
    <mergeCell ref="BN108:CB108"/>
    <mergeCell ref="A109:D109"/>
    <mergeCell ref="E109:AR109"/>
    <mergeCell ref="AS109:BB109"/>
    <mergeCell ref="BC109:BM109"/>
    <mergeCell ref="BN109:CB109"/>
    <mergeCell ref="A106:D106"/>
    <mergeCell ref="E106:AR106"/>
    <mergeCell ref="AS106:BB106"/>
    <mergeCell ref="BC106:BM106"/>
    <mergeCell ref="BN106:CB106"/>
    <mergeCell ref="A107:D107"/>
    <mergeCell ref="E107:AR107"/>
    <mergeCell ref="AS107:BB107"/>
    <mergeCell ref="BC107:BM107"/>
    <mergeCell ref="BN107:CB107"/>
    <mergeCell ref="A104:D104"/>
    <mergeCell ref="E104:AR104"/>
    <mergeCell ref="AS104:BB104"/>
    <mergeCell ref="BC104:BM104"/>
    <mergeCell ref="BN104:CB104"/>
    <mergeCell ref="A105:D105"/>
    <mergeCell ref="E105:AR105"/>
    <mergeCell ref="AS105:BB105"/>
    <mergeCell ref="BC105:BM105"/>
    <mergeCell ref="BN105:CB105"/>
    <mergeCell ref="A102:D102"/>
    <mergeCell ref="E102:AR102"/>
    <mergeCell ref="AS102:BB102"/>
    <mergeCell ref="BC102:BM102"/>
    <mergeCell ref="BN102:CB102"/>
    <mergeCell ref="A103:D103"/>
    <mergeCell ref="E103:AR103"/>
    <mergeCell ref="AS103:BB103"/>
    <mergeCell ref="BC103:BM103"/>
    <mergeCell ref="BN103:CB103"/>
    <mergeCell ref="A100:D100"/>
    <mergeCell ref="E100:AR100"/>
    <mergeCell ref="AS100:BB100"/>
    <mergeCell ref="BC100:BM100"/>
    <mergeCell ref="BN100:CB100"/>
    <mergeCell ref="A101:D101"/>
    <mergeCell ref="E101:AR101"/>
    <mergeCell ref="AS101:BB101"/>
    <mergeCell ref="BC101:BM101"/>
    <mergeCell ref="BN101:CB101"/>
    <mergeCell ref="A98:D98"/>
    <mergeCell ref="E98:AR98"/>
    <mergeCell ref="AS98:BB98"/>
    <mergeCell ref="BC98:BM98"/>
    <mergeCell ref="BN98:CB98"/>
    <mergeCell ref="A99:D99"/>
    <mergeCell ref="E99:AR99"/>
    <mergeCell ref="AS99:BB99"/>
    <mergeCell ref="BC99:BM99"/>
    <mergeCell ref="BN99:CB99"/>
    <mergeCell ref="A96:D96"/>
    <mergeCell ref="E96:AR96"/>
    <mergeCell ref="AS96:BB96"/>
    <mergeCell ref="BC96:BM96"/>
    <mergeCell ref="BN96:CB96"/>
    <mergeCell ref="A97:D97"/>
    <mergeCell ref="E97:AR97"/>
    <mergeCell ref="AS97:BB97"/>
    <mergeCell ref="BC97:BM97"/>
    <mergeCell ref="BN97:CB97"/>
    <mergeCell ref="A94:D94"/>
    <mergeCell ref="E94:AR94"/>
    <mergeCell ref="AS94:BB94"/>
    <mergeCell ref="BC94:BM94"/>
    <mergeCell ref="BN94:CB94"/>
    <mergeCell ref="A95:D95"/>
    <mergeCell ref="E95:AR95"/>
    <mergeCell ref="AS95:BB95"/>
    <mergeCell ref="BC95:BM95"/>
    <mergeCell ref="BN95:CB95"/>
    <mergeCell ref="A92:D92"/>
    <mergeCell ref="E92:AR92"/>
    <mergeCell ref="AS92:BB92"/>
    <mergeCell ref="BC92:BM92"/>
    <mergeCell ref="BN92:CB92"/>
    <mergeCell ref="A93:D93"/>
    <mergeCell ref="E93:AR93"/>
    <mergeCell ref="AS93:BB93"/>
    <mergeCell ref="BC93:BM93"/>
    <mergeCell ref="BN93:CB93"/>
    <mergeCell ref="A90:D90"/>
    <mergeCell ref="E90:AR90"/>
    <mergeCell ref="AS90:BB90"/>
    <mergeCell ref="BC90:BM90"/>
    <mergeCell ref="BN90:CB90"/>
    <mergeCell ref="A91:D91"/>
    <mergeCell ref="E91:AR91"/>
    <mergeCell ref="AS91:BB91"/>
    <mergeCell ref="BC91:BM91"/>
    <mergeCell ref="BN91:CB91"/>
    <mergeCell ref="A88:D88"/>
    <mergeCell ref="E88:AR88"/>
    <mergeCell ref="AS88:BB88"/>
    <mergeCell ref="BC88:BM88"/>
    <mergeCell ref="BN88:CB88"/>
    <mergeCell ref="A89:D89"/>
    <mergeCell ref="E89:AR89"/>
    <mergeCell ref="AS89:BB89"/>
    <mergeCell ref="BC89:BM89"/>
    <mergeCell ref="BN89:CB89"/>
    <mergeCell ref="A86:D86"/>
    <mergeCell ref="E86:AR86"/>
    <mergeCell ref="AS86:BB86"/>
    <mergeCell ref="BC86:BM86"/>
    <mergeCell ref="BN86:CB86"/>
    <mergeCell ref="A87:D87"/>
    <mergeCell ref="E87:AR87"/>
    <mergeCell ref="AS87:BB87"/>
    <mergeCell ref="BC87:BM87"/>
    <mergeCell ref="BN87:CB87"/>
    <mergeCell ref="A84:D84"/>
    <mergeCell ref="E84:AR84"/>
    <mergeCell ref="AS84:BB84"/>
    <mergeCell ref="BC84:BM84"/>
    <mergeCell ref="BN84:CB84"/>
    <mergeCell ref="A85:D85"/>
    <mergeCell ref="E85:AR85"/>
    <mergeCell ref="AS85:BB85"/>
    <mergeCell ref="BC85:BM85"/>
    <mergeCell ref="BN85:CB85"/>
    <mergeCell ref="A82:D82"/>
    <mergeCell ref="E82:AR82"/>
    <mergeCell ref="AS82:BB82"/>
    <mergeCell ref="BC82:BM82"/>
    <mergeCell ref="BN82:CB82"/>
    <mergeCell ref="A83:D83"/>
    <mergeCell ref="E83:AR83"/>
    <mergeCell ref="AS83:BB83"/>
    <mergeCell ref="BC83:BM83"/>
    <mergeCell ref="BN83:CB83"/>
    <mergeCell ref="A80:D80"/>
    <mergeCell ref="E80:AR80"/>
    <mergeCell ref="AS80:BB80"/>
    <mergeCell ref="BC80:BM80"/>
    <mergeCell ref="BN80:CB80"/>
    <mergeCell ref="A81:D81"/>
    <mergeCell ref="E81:AR81"/>
    <mergeCell ref="AS81:BB81"/>
    <mergeCell ref="BC81:BM81"/>
    <mergeCell ref="BN81:CB81"/>
    <mergeCell ref="A78:D78"/>
    <mergeCell ref="E78:AR78"/>
    <mergeCell ref="AS78:BB78"/>
    <mergeCell ref="BC78:BM78"/>
    <mergeCell ref="BN78:CB78"/>
    <mergeCell ref="A79:D79"/>
    <mergeCell ref="E79:AR79"/>
    <mergeCell ref="AS79:BB79"/>
    <mergeCell ref="BC79:BM79"/>
    <mergeCell ref="BN79:CB79"/>
    <mergeCell ref="A76:D76"/>
    <mergeCell ref="E76:AR76"/>
    <mergeCell ref="AS76:BB76"/>
    <mergeCell ref="BC76:BM76"/>
    <mergeCell ref="BN76:CB76"/>
    <mergeCell ref="A77:D77"/>
    <mergeCell ref="E77:AR77"/>
    <mergeCell ref="AS77:BB77"/>
    <mergeCell ref="BC77:BM77"/>
    <mergeCell ref="BN77:CB77"/>
    <mergeCell ref="BN71:CB71"/>
    <mergeCell ref="A72:D72"/>
    <mergeCell ref="E72:AR72"/>
    <mergeCell ref="AS72:BB72"/>
    <mergeCell ref="BC72:BM72"/>
    <mergeCell ref="BN72:CB72"/>
    <mergeCell ref="A75:D75"/>
    <mergeCell ref="E75:AR75"/>
    <mergeCell ref="AS75:BB75"/>
    <mergeCell ref="BC75:BM75"/>
    <mergeCell ref="BN75:CB75"/>
    <mergeCell ref="A73:D73"/>
    <mergeCell ref="E73:AR73"/>
    <mergeCell ref="AS73:BB73"/>
    <mergeCell ref="BC73:BM73"/>
    <mergeCell ref="BN73:CB73"/>
    <mergeCell ref="A74:D74"/>
    <mergeCell ref="E74:AR74"/>
    <mergeCell ref="AS74:BB74"/>
    <mergeCell ref="BC74:BM74"/>
    <mergeCell ref="BN74:CB74"/>
    <mergeCell ref="A125:D125"/>
    <mergeCell ref="E125:AR125"/>
    <mergeCell ref="AS125:BB125"/>
    <mergeCell ref="BC125:BM125"/>
    <mergeCell ref="BN125:CB125"/>
    <mergeCell ref="A123:D123"/>
    <mergeCell ref="E123:AR123"/>
    <mergeCell ref="AS123:BB123"/>
    <mergeCell ref="BC123:BM123"/>
    <mergeCell ref="BN123:CB123"/>
    <mergeCell ref="A124:D124"/>
    <mergeCell ref="E124:AR124"/>
    <mergeCell ref="AS124:BB124"/>
    <mergeCell ref="BC124:BM124"/>
    <mergeCell ref="BN124:CB124"/>
    <mergeCell ref="BN122:CB122"/>
    <mergeCell ref="A120:D120"/>
    <mergeCell ref="E120:AR120"/>
    <mergeCell ref="AS120:BB120"/>
    <mergeCell ref="BC120:BM120"/>
    <mergeCell ref="BN120:CB120"/>
    <mergeCell ref="A66:D66"/>
    <mergeCell ref="E66:AR66"/>
    <mergeCell ref="AS66:BB66"/>
    <mergeCell ref="BC66:BM66"/>
    <mergeCell ref="BN66:CB66"/>
    <mergeCell ref="AS68:BB68"/>
    <mergeCell ref="BC68:BP68"/>
    <mergeCell ref="A70:D70"/>
    <mergeCell ref="E70:AR70"/>
    <mergeCell ref="AS70:BB70"/>
    <mergeCell ref="BC70:BM70"/>
    <mergeCell ref="BN70:CB70"/>
    <mergeCell ref="A121:D121"/>
    <mergeCell ref="E121:AR121"/>
    <mergeCell ref="A71:D71"/>
    <mergeCell ref="E71:AR71"/>
    <mergeCell ref="AS71:BB71"/>
    <mergeCell ref="BC71:BM71"/>
    <mergeCell ref="A64:D64"/>
    <mergeCell ref="E64:AR64"/>
    <mergeCell ref="AS64:BB64"/>
    <mergeCell ref="BC64:BM64"/>
    <mergeCell ref="BN64:CB64"/>
    <mergeCell ref="A65:D65"/>
    <mergeCell ref="E65:AR65"/>
    <mergeCell ref="AS65:BB65"/>
    <mergeCell ref="BC65:BM65"/>
    <mergeCell ref="BN65:CB65"/>
    <mergeCell ref="A62:D62"/>
    <mergeCell ref="E62:AR62"/>
    <mergeCell ref="AS62:BB62"/>
    <mergeCell ref="BC62:BM62"/>
    <mergeCell ref="BN62:CB62"/>
    <mergeCell ref="A63:D63"/>
    <mergeCell ref="E63:AR63"/>
    <mergeCell ref="AS63:BB63"/>
    <mergeCell ref="BC63:BM63"/>
    <mergeCell ref="BN63:CB63"/>
    <mergeCell ref="A60:D60"/>
    <mergeCell ref="E60:AR60"/>
    <mergeCell ref="AS60:BB60"/>
    <mergeCell ref="BC60:BM60"/>
    <mergeCell ref="BN60:CB60"/>
    <mergeCell ref="A61:D61"/>
    <mergeCell ref="E61:AR61"/>
    <mergeCell ref="AS61:BB61"/>
    <mergeCell ref="BC61:BM61"/>
    <mergeCell ref="BN61:CB61"/>
    <mergeCell ref="A56:CB56"/>
    <mergeCell ref="AS57:BB57"/>
    <mergeCell ref="BC57:BP57"/>
    <mergeCell ref="A59:D59"/>
    <mergeCell ref="E59:AR59"/>
    <mergeCell ref="AS59:BB59"/>
    <mergeCell ref="BC59:BM59"/>
    <mergeCell ref="BN59:CB59"/>
    <mergeCell ref="A52:D52"/>
    <mergeCell ref="E52:BC52"/>
    <mergeCell ref="BD52:BM52"/>
    <mergeCell ref="BN52:CB52"/>
    <mergeCell ref="A54:D54"/>
    <mergeCell ref="E54:BC54"/>
    <mergeCell ref="BD54:BM54"/>
    <mergeCell ref="BN54:CB54"/>
    <mergeCell ref="A53:D53"/>
    <mergeCell ref="BN53:CB53"/>
    <mergeCell ref="A50:D50"/>
    <mergeCell ref="E50:BC50"/>
    <mergeCell ref="BD50:BM50"/>
    <mergeCell ref="BN50:CB50"/>
    <mergeCell ref="A51:D51"/>
    <mergeCell ref="E51:BC51"/>
    <mergeCell ref="BD51:BM51"/>
    <mergeCell ref="BN51:CB51"/>
    <mergeCell ref="A48:D48"/>
    <mergeCell ref="E48:BC48"/>
    <mergeCell ref="BD48:BM48"/>
    <mergeCell ref="BN48:CB48"/>
    <mergeCell ref="A49:D49"/>
    <mergeCell ref="E49:BC49"/>
    <mergeCell ref="BD49:BM49"/>
    <mergeCell ref="BN49:CB49"/>
    <mergeCell ref="BD46:BM46"/>
    <mergeCell ref="BN46:CB46"/>
    <mergeCell ref="A47:D47"/>
    <mergeCell ref="E47:BC47"/>
    <mergeCell ref="BD47:BM47"/>
    <mergeCell ref="BN47:CB47"/>
    <mergeCell ref="A44:D44"/>
    <mergeCell ref="E44:BC44"/>
    <mergeCell ref="BD44:BM44"/>
    <mergeCell ref="BN44:CB44"/>
    <mergeCell ref="A45:D45"/>
    <mergeCell ref="E45:BC45"/>
    <mergeCell ref="BD45:BM45"/>
    <mergeCell ref="BN45:CB45"/>
    <mergeCell ref="A46:D46"/>
    <mergeCell ref="E46:BC46"/>
    <mergeCell ref="A43:D43"/>
    <mergeCell ref="E43:BC43"/>
    <mergeCell ref="BD43:BM43"/>
    <mergeCell ref="BN43:CB43"/>
    <mergeCell ref="A40:D40"/>
    <mergeCell ref="E40:BC40"/>
    <mergeCell ref="BD40:BM40"/>
    <mergeCell ref="BN40:CB40"/>
    <mergeCell ref="A41:D41"/>
    <mergeCell ref="E41:BC41"/>
    <mergeCell ref="BD41:BM41"/>
    <mergeCell ref="BN41:CB41"/>
    <mergeCell ref="A42:D42"/>
    <mergeCell ref="E42:BC42"/>
    <mergeCell ref="BD42:BM42"/>
    <mergeCell ref="BN42:CB42"/>
    <mergeCell ref="A33:D33"/>
    <mergeCell ref="E33:AM33"/>
    <mergeCell ref="AN33:AV33"/>
    <mergeCell ref="AW33:BI33"/>
    <mergeCell ref="BJ33:CB33"/>
    <mergeCell ref="A36:CB36"/>
    <mergeCell ref="AS37:BB37"/>
    <mergeCell ref="BC37:BP37"/>
    <mergeCell ref="A39:D39"/>
    <mergeCell ref="E39:BC39"/>
    <mergeCell ref="BD39:BM39"/>
    <mergeCell ref="BN39:CB39"/>
    <mergeCell ref="A34:D34"/>
    <mergeCell ref="E34:AM34"/>
    <mergeCell ref="AN34:AV34"/>
    <mergeCell ref="AW34:BI34"/>
    <mergeCell ref="BJ34:CB34"/>
    <mergeCell ref="AN30:AV30"/>
    <mergeCell ref="AW30:BI30"/>
    <mergeCell ref="BJ30:CB30"/>
    <mergeCell ref="A31:D31"/>
    <mergeCell ref="E31:AM31"/>
    <mergeCell ref="AN31:AV31"/>
    <mergeCell ref="AW31:BI31"/>
    <mergeCell ref="BJ31:CB31"/>
    <mergeCell ref="A32:D32"/>
    <mergeCell ref="E32:AM32"/>
    <mergeCell ref="AN32:AV32"/>
    <mergeCell ref="AW32:BI32"/>
    <mergeCell ref="BJ32:CB32"/>
    <mergeCell ref="A30:D30"/>
    <mergeCell ref="E30:AM30"/>
    <mergeCell ref="A26:CB26"/>
    <mergeCell ref="AS27:BB27"/>
    <mergeCell ref="BC27:BP27"/>
    <mergeCell ref="A29:D29"/>
    <mergeCell ref="E29:AM29"/>
    <mergeCell ref="AN29:AV29"/>
    <mergeCell ref="AW29:BI29"/>
    <mergeCell ref="BJ29:CB29"/>
    <mergeCell ref="S24:CB24"/>
    <mergeCell ref="A17:D17"/>
    <mergeCell ref="BB17:BM17"/>
    <mergeCell ref="BN17:CB17"/>
    <mergeCell ref="A13:CB13"/>
    <mergeCell ref="A15:D15"/>
    <mergeCell ref="E15:BA15"/>
    <mergeCell ref="BB15:BM15"/>
    <mergeCell ref="BN15:CB15"/>
    <mergeCell ref="A22:CB22"/>
    <mergeCell ref="A20:D20"/>
    <mergeCell ref="E20:BA20"/>
    <mergeCell ref="BB20:BM20"/>
    <mergeCell ref="BN20:CB20"/>
    <mergeCell ref="A18:D18"/>
    <mergeCell ref="E18:BA18"/>
    <mergeCell ref="BB18:BM18"/>
    <mergeCell ref="BN18:CB18"/>
    <mergeCell ref="A19:D19"/>
    <mergeCell ref="E19:BA19"/>
    <mergeCell ref="BB19:BM19"/>
    <mergeCell ref="BN19:CB19"/>
    <mergeCell ref="AV2:CB2"/>
    <mergeCell ref="A4:CB4"/>
    <mergeCell ref="A6:CB6"/>
    <mergeCell ref="A7:CB7"/>
    <mergeCell ref="A9:CB9"/>
    <mergeCell ref="A11:AG11"/>
    <mergeCell ref="AH11:CB11"/>
    <mergeCell ref="A16:D16"/>
    <mergeCell ref="E16:BA16"/>
    <mergeCell ref="BB16:BM16"/>
    <mergeCell ref="BN16:CB16"/>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Y138"/>
  <sheetViews>
    <sheetView view="pageBreakPreview" topLeftCell="A56" zoomScaleSheetLayoutView="100" workbookViewId="0">
      <selection activeCell="BD43" sqref="BD43:BM44"/>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101" width="1.140625" style="4"/>
    <col min="102" max="102" width="3.5703125" style="4" bestFit="1" customWidth="1"/>
    <col min="103" max="103" width="13.5703125" style="4" bestFit="1" customWidth="1"/>
    <col min="104" max="16384" width="1.140625" style="4"/>
  </cols>
  <sheetData>
    <row r="1" spans="1:103"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103"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103"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103"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103" ht="7.5" customHeight="1" x14ac:dyDescent="0.2"/>
    <row r="6" spans="1:103"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103"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c r="CX7" s="4">
        <v>244</v>
      </c>
      <c r="CY7" s="80">
        <f>BJ37+BN47+BN56+BN66+BN118+BN127</f>
        <v>11640000</v>
      </c>
    </row>
    <row r="8" spans="1:103" ht="12" customHeight="1" x14ac:dyDescent="0.2">
      <c r="CX8" s="4">
        <v>350</v>
      </c>
      <c r="CY8" s="80">
        <f>BN28</f>
        <v>4360000</v>
      </c>
    </row>
    <row r="9" spans="1:103"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Y9" s="80">
        <f>SUM(CY7:CY8)</f>
        <v>16000000</v>
      </c>
    </row>
    <row r="10" spans="1:103" ht="12" customHeight="1" x14ac:dyDescent="0.2"/>
    <row r="11" spans="1:103" ht="30.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695</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103" ht="14.25" customHeight="1" x14ac:dyDescent="0.25">
      <c r="A12" s="485" t="s">
        <v>524</v>
      </c>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485"/>
      <c r="AH12" s="485"/>
      <c r="AI12" s="485"/>
      <c r="AJ12" s="485"/>
      <c r="AK12" s="485"/>
      <c r="AL12" s="485"/>
      <c r="AM12" s="485"/>
      <c r="AN12" s="485"/>
      <c r="AO12" s="485"/>
      <c r="AP12" s="485"/>
      <c r="AQ12" s="485"/>
      <c r="AR12" s="485"/>
      <c r="AS12" s="485"/>
      <c r="AT12" s="485"/>
      <c r="AU12" s="485"/>
      <c r="AV12" s="485"/>
      <c r="AW12" s="485"/>
      <c r="AX12" s="485"/>
      <c r="AY12" s="485"/>
      <c r="AZ12" s="485"/>
      <c r="BA12" s="485"/>
      <c r="BB12" s="485"/>
      <c r="BC12" s="485"/>
      <c r="BD12" s="485"/>
      <c r="BE12" s="485"/>
      <c r="BF12" s="485"/>
      <c r="BG12" s="485"/>
      <c r="BH12" s="485"/>
      <c r="BI12" s="485"/>
      <c r="BJ12" s="485"/>
      <c r="BK12" s="485"/>
      <c r="BL12" s="485"/>
      <c r="BM12" s="485"/>
      <c r="BN12" s="485"/>
      <c r="BO12" s="485"/>
      <c r="BP12" s="485"/>
      <c r="BQ12" s="485"/>
      <c r="BR12" s="485"/>
      <c r="BS12" s="485"/>
      <c r="BT12" s="485"/>
      <c r="BU12" s="485"/>
      <c r="BV12" s="485"/>
      <c r="BW12" s="485"/>
      <c r="BX12" s="485"/>
      <c r="BY12" s="485"/>
      <c r="BZ12" s="485"/>
      <c r="CA12" s="485"/>
      <c r="CB12" s="485"/>
    </row>
    <row r="13" spans="1:103" ht="12" customHeight="1" x14ac:dyDescent="0.2">
      <c r="A13" s="157" t="s">
        <v>142</v>
      </c>
      <c r="B13" s="158"/>
      <c r="C13" s="158"/>
      <c r="D13" s="159"/>
      <c r="E13" s="157" t="s">
        <v>522</v>
      </c>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9"/>
      <c r="BB13" s="157" t="s">
        <v>8</v>
      </c>
      <c r="BC13" s="158"/>
      <c r="BD13" s="158"/>
      <c r="BE13" s="158"/>
      <c r="BF13" s="158"/>
      <c r="BG13" s="158"/>
      <c r="BH13" s="158"/>
      <c r="BI13" s="158"/>
      <c r="BJ13" s="158"/>
      <c r="BK13" s="158"/>
      <c r="BL13" s="158"/>
      <c r="BM13" s="159"/>
      <c r="BN13" s="157" t="s">
        <v>30</v>
      </c>
      <c r="BO13" s="158"/>
      <c r="BP13" s="158"/>
      <c r="BQ13" s="158"/>
      <c r="BR13" s="158"/>
      <c r="BS13" s="158"/>
      <c r="BT13" s="158"/>
      <c r="BU13" s="158"/>
      <c r="BV13" s="158"/>
      <c r="BW13" s="158"/>
      <c r="BX13" s="158"/>
      <c r="BY13" s="158"/>
      <c r="BZ13" s="158"/>
      <c r="CA13" s="158"/>
      <c r="CB13" s="159"/>
    </row>
    <row r="14" spans="1:103" ht="12" customHeight="1" x14ac:dyDescent="0.2">
      <c r="A14" s="407" t="s">
        <v>143</v>
      </c>
      <c r="B14" s="408"/>
      <c r="C14" s="408"/>
      <c r="D14" s="409"/>
      <c r="E14" s="407"/>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409"/>
      <c r="BB14" s="407" t="s">
        <v>523</v>
      </c>
      <c r="BC14" s="408"/>
      <c r="BD14" s="408"/>
      <c r="BE14" s="408"/>
      <c r="BF14" s="408"/>
      <c r="BG14" s="408"/>
      <c r="BH14" s="408"/>
      <c r="BI14" s="408"/>
      <c r="BJ14" s="408"/>
      <c r="BK14" s="408"/>
      <c r="BL14" s="408"/>
      <c r="BM14" s="409"/>
      <c r="BN14" s="407" t="s">
        <v>513</v>
      </c>
      <c r="BO14" s="408"/>
      <c r="BP14" s="408"/>
      <c r="BQ14" s="408"/>
      <c r="BR14" s="408"/>
      <c r="BS14" s="408"/>
      <c r="BT14" s="408"/>
      <c r="BU14" s="408"/>
      <c r="BV14" s="408"/>
      <c r="BW14" s="408"/>
      <c r="BX14" s="408"/>
      <c r="BY14" s="408"/>
      <c r="BZ14" s="408"/>
      <c r="CA14" s="408"/>
      <c r="CB14" s="409"/>
    </row>
    <row r="15" spans="1:103" ht="12" customHeight="1" x14ac:dyDescent="0.2">
      <c r="A15" s="407"/>
      <c r="B15" s="408"/>
      <c r="C15" s="408"/>
      <c r="D15" s="409"/>
      <c r="E15" s="99"/>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1"/>
      <c r="BB15" s="407" t="s">
        <v>381</v>
      </c>
      <c r="BC15" s="408"/>
      <c r="BD15" s="408"/>
      <c r="BE15" s="408"/>
      <c r="BF15" s="408"/>
      <c r="BG15" s="408"/>
      <c r="BH15" s="408"/>
      <c r="BI15" s="408"/>
      <c r="BJ15" s="408"/>
      <c r="BK15" s="408"/>
      <c r="BL15" s="408"/>
      <c r="BM15" s="409"/>
      <c r="BN15" s="407" t="s">
        <v>432</v>
      </c>
      <c r="BO15" s="408"/>
      <c r="BP15" s="408"/>
      <c r="BQ15" s="408"/>
      <c r="BR15" s="408"/>
      <c r="BS15" s="408"/>
      <c r="BT15" s="408"/>
      <c r="BU15" s="408"/>
      <c r="BV15" s="408"/>
      <c r="BW15" s="408"/>
      <c r="BX15" s="408"/>
      <c r="BY15" s="408"/>
      <c r="BZ15" s="408"/>
      <c r="CA15" s="408"/>
      <c r="CB15" s="409"/>
    </row>
    <row r="16" spans="1:103" ht="12" customHeight="1" x14ac:dyDescent="0.2">
      <c r="A16" s="400">
        <v>1</v>
      </c>
      <c r="B16" s="401"/>
      <c r="C16" s="401"/>
      <c r="D16" s="402"/>
      <c r="E16" s="400">
        <v>2</v>
      </c>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2"/>
      <c r="BB16" s="400">
        <v>3</v>
      </c>
      <c r="BC16" s="401"/>
      <c r="BD16" s="401"/>
      <c r="BE16" s="401"/>
      <c r="BF16" s="401"/>
      <c r="BG16" s="401"/>
      <c r="BH16" s="401"/>
      <c r="BI16" s="401"/>
      <c r="BJ16" s="401"/>
      <c r="BK16" s="401"/>
      <c r="BL16" s="401"/>
      <c r="BM16" s="402"/>
      <c r="BN16" s="400">
        <v>4</v>
      </c>
      <c r="BO16" s="401"/>
      <c r="BP16" s="401"/>
      <c r="BQ16" s="401"/>
      <c r="BR16" s="401"/>
      <c r="BS16" s="401"/>
      <c r="BT16" s="401"/>
      <c r="BU16" s="401"/>
      <c r="BV16" s="401"/>
      <c r="BW16" s="401"/>
      <c r="BX16" s="401"/>
      <c r="BY16" s="401"/>
      <c r="BZ16" s="401"/>
      <c r="CA16" s="401"/>
      <c r="CB16" s="402"/>
    </row>
    <row r="17" spans="1:80" ht="58.5" customHeight="1" x14ac:dyDescent="0.2">
      <c r="A17" s="413">
        <v>1</v>
      </c>
      <c r="B17" s="414"/>
      <c r="C17" s="414"/>
      <c r="D17" s="415"/>
      <c r="E17" s="589" t="s">
        <v>696</v>
      </c>
      <c r="F17" s="590"/>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1"/>
      <c r="BB17" s="580">
        <v>942205</v>
      </c>
      <c r="BC17" s="581"/>
      <c r="BD17" s="581"/>
      <c r="BE17" s="581"/>
      <c r="BF17" s="581"/>
      <c r="BG17" s="581"/>
      <c r="BH17" s="581"/>
      <c r="BI17" s="581"/>
      <c r="BJ17" s="581"/>
      <c r="BK17" s="581"/>
      <c r="BL17" s="581"/>
      <c r="BM17" s="582"/>
      <c r="BN17" s="237">
        <v>16000000</v>
      </c>
      <c r="BO17" s="238"/>
      <c r="BP17" s="238"/>
      <c r="BQ17" s="238"/>
      <c r="BR17" s="238"/>
      <c r="BS17" s="238"/>
      <c r="BT17" s="238"/>
      <c r="BU17" s="238"/>
      <c r="BV17" s="238"/>
      <c r="BW17" s="238"/>
      <c r="BX17" s="238"/>
      <c r="BY17" s="238"/>
      <c r="BZ17" s="238"/>
      <c r="CA17" s="238"/>
      <c r="CB17" s="278"/>
    </row>
    <row r="18" spans="1:80" ht="12" customHeight="1" x14ac:dyDescent="0.2">
      <c r="A18" s="413"/>
      <c r="B18" s="414"/>
      <c r="C18" s="414"/>
      <c r="D18" s="415"/>
      <c r="E18" s="550"/>
      <c r="F18" s="551"/>
      <c r="G18" s="551"/>
      <c r="H18" s="551"/>
      <c r="I18" s="551"/>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c r="AG18" s="551"/>
      <c r="AH18" s="551"/>
      <c r="AI18" s="551"/>
      <c r="AJ18" s="551"/>
      <c r="AK18" s="551"/>
      <c r="AL18" s="551"/>
      <c r="AM18" s="551"/>
      <c r="AN18" s="551"/>
      <c r="AO18" s="551"/>
      <c r="AP18" s="551"/>
      <c r="AQ18" s="551"/>
      <c r="AR18" s="551"/>
      <c r="AS18" s="551"/>
      <c r="AT18" s="551"/>
      <c r="AU18" s="551"/>
      <c r="AV18" s="551"/>
      <c r="AW18" s="551"/>
      <c r="AX18" s="551"/>
      <c r="AY18" s="551"/>
      <c r="AZ18" s="551"/>
      <c r="BA18" s="552"/>
      <c r="BB18" s="237"/>
      <c r="BC18" s="238"/>
      <c r="BD18" s="238"/>
      <c r="BE18" s="238"/>
      <c r="BF18" s="238"/>
      <c r="BG18" s="238"/>
      <c r="BH18" s="238"/>
      <c r="BI18" s="238"/>
      <c r="BJ18" s="238"/>
      <c r="BK18" s="238"/>
      <c r="BL18" s="238"/>
      <c r="BM18" s="278"/>
      <c r="BN18" s="237"/>
      <c r="BO18" s="238"/>
      <c r="BP18" s="238"/>
      <c r="BQ18" s="238"/>
      <c r="BR18" s="238"/>
      <c r="BS18" s="238"/>
      <c r="BT18" s="238"/>
      <c r="BU18" s="238"/>
      <c r="BV18" s="238"/>
      <c r="BW18" s="238"/>
      <c r="BX18" s="238"/>
      <c r="BY18" s="238"/>
      <c r="BZ18" s="238"/>
      <c r="CA18" s="238"/>
      <c r="CB18" s="278"/>
    </row>
    <row r="19" spans="1:80" ht="12" customHeight="1" x14ac:dyDescent="0.2">
      <c r="A19" s="413"/>
      <c r="B19" s="414"/>
      <c r="C19" s="414"/>
      <c r="D19" s="415"/>
      <c r="E19" s="550"/>
      <c r="F19" s="551"/>
      <c r="G19" s="551"/>
      <c r="H19" s="551"/>
      <c r="I19" s="551"/>
      <c r="J19" s="551"/>
      <c r="K19" s="551"/>
      <c r="L19" s="551"/>
      <c r="M19" s="551"/>
      <c r="N19" s="551"/>
      <c r="O19" s="551"/>
      <c r="P19" s="551"/>
      <c r="Q19" s="551"/>
      <c r="R19" s="551"/>
      <c r="S19" s="551"/>
      <c r="T19" s="551"/>
      <c r="U19" s="551"/>
      <c r="V19" s="551"/>
      <c r="W19" s="551"/>
      <c r="X19" s="551"/>
      <c r="Y19" s="551"/>
      <c r="Z19" s="551"/>
      <c r="AA19" s="551"/>
      <c r="AB19" s="551"/>
      <c r="AC19" s="551"/>
      <c r="AD19" s="551"/>
      <c r="AE19" s="551"/>
      <c r="AF19" s="551"/>
      <c r="AG19" s="551"/>
      <c r="AH19" s="551"/>
      <c r="AI19" s="551"/>
      <c r="AJ19" s="551"/>
      <c r="AK19" s="551"/>
      <c r="AL19" s="551"/>
      <c r="AM19" s="551"/>
      <c r="AN19" s="551"/>
      <c r="AO19" s="551"/>
      <c r="AP19" s="551"/>
      <c r="AQ19" s="551"/>
      <c r="AR19" s="551"/>
      <c r="AS19" s="551"/>
      <c r="AT19" s="551"/>
      <c r="AU19" s="551"/>
      <c r="AV19" s="551"/>
      <c r="AW19" s="551"/>
      <c r="AX19" s="551"/>
      <c r="AY19" s="551"/>
      <c r="AZ19" s="551"/>
      <c r="BA19" s="552"/>
      <c r="BB19" s="237"/>
      <c r="BC19" s="238"/>
      <c r="BD19" s="238"/>
      <c r="BE19" s="238"/>
      <c r="BF19" s="238"/>
      <c r="BG19" s="238"/>
      <c r="BH19" s="238"/>
      <c r="BI19" s="238"/>
      <c r="BJ19" s="238"/>
      <c r="BK19" s="238"/>
      <c r="BL19" s="238"/>
      <c r="BM19" s="278"/>
      <c r="BN19" s="237"/>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SUM(BN17:CB19)</f>
        <v>16000000</v>
      </c>
      <c r="BO20" s="546"/>
      <c r="BP20" s="546"/>
      <c r="BQ20" s="546"/>
      <c r="BR20" s="546"/>
      <c r="BS20" s="546"/>
      <c r="BT20" s="546"/>
      <c r="BU20" s="546"/>
      <c r="BV20" s="546"/>
      <c r="BW20" s="546"/>
      <c r="BX20" s="546"/>
      <c r="BY20" s="546"/>
      <c r="BZ20" s="546"/>
      <c r="CA20" s="546"/>
      <c r="CB20" s="547"/>
    </row>
    <row r="21" spans="1:80" ht="18.75" customHeight="1" x14ac:dyDescent="0.25">
      <c r="A21" s="428" t="s">
        <v>535</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row>
    <row r="22" spans="1:80" ht="21" customHeight="1" x14ac:dyDescent="0.25">
      <c r="A22" s="7" t="s">
        <v>406</v>
      </c>
      <c r="B22" s="7"/>
      <c r="C22" s="7"/>
      <c r="D22" s="7"/>
      <c r="E22" s="7"/>
      <c r="F22" s="7"/>
      <c r="G22" s="7"/>
      <c r="H22" s="7"/>
      <c r="I22" s="7"/>
      <c r="J22" s="7"/>
      <c r="K22" s="7"/>
      <c r="L22" s="7"/>
      <c r="M22" s="7"/>
      <c r="N22" s="7"/>
      <c r="O22" s="7"/>
      <c r="P22" s="7"/>
      <c r="Q22" s="7"/>
      <c r="R22" s="7"/>
      <c r="S22" s="7"/>
      <c r="T22" s="434" t="s">
        <v>96</v>
      </c>
      <c r="U22" s="434"/>
      <c r="V22" s="434"/>
      <c r="W22" s="434"/>
      <c r="X22" s="434"/>
      <c r="Y22" s="434"/>
      <c r="Z22" s="434"/>
      <c r="AA22" s="434"/>
      <c r="AB22" s="434"/>
      <c r="AC22" s="434"/>
      <c r="AD22" s="434"/>
      <c r="AE22" s="434"/>
      <c r="AF22" s="434"/>
      <c r="AG22" s="434"/>
      <c r="AH22" s="434"/>
      <c r="AI22" s="434"/>
      <c r="AJ22" s="434"/>
      <c r="AK22" s="27"/>
      <c r="AL22" s="27"/>
      <c r="AM22" s="27"/>
      <c r="AN22" s="27"/>
      <c r="AO22" s="27"/>
      <c r="AP22" s="27"/>
      <c r="AQ22" s="27"/>
      <c r="AR22" s="27"/>
      <c r="AS22" s="410" t="s">
        <v>511</v>
      </c>
      <c r="AT22" s="410"/>
      <c r="AU22" s="410"/>
      <c r="AV22" s="410"/>
      <c r="AW22" s="410"/>
      <c r="AX22" s="410"/>
      <c r="AY22" s="410"/>
      <c r="AZ22" s="410"/>
      <c r="BA22" s="410"/>
      <c r="BB22" s="410"/>
      <c r="BC22" s="411" t="s">
        <v>290</v>
      </c>
      <c r="BD22" s="411"/>
      <c r="BE22" s="411"/>
      <c r="BF22" s="411"/>
      <c r="BG22" s="411"/>
      <c r="BH22" s="411"/>
      <c r="BI22" s="411"/>
      <c r="BJ22" s="411"/>
      <c r="BK22" s="411"/>
      <c r="BL22" s="411"/>
      <c r="BM22" s="411"/>
      <c r="BN22" s="411"/>
      <c r="BO22" s="411"/>
      <c r="BP22" s="411"/>
      <c r="BQ22" s="74"/>
      <c r="BR22" s="74"/>
      <c r="BS22" s="74"/>
      <c r="BT22" s="74"/>
      <c r="BU22" s="74"/>
      <c r="BV22" s="74"/>
      <c r="BW22" s="74"/>
      <c r="BX22" s="74"/>
      <c r="BY22" s="74"/>
      <c r="BZ22" s="74"/>
      <c r="CA22" s="74"/>
      <c r="CB22" s="74"/>
    </row>
    <row r="23" spans="1:80" ht="12" customHeight="1" x14ac:dyDescent="0.2">
      <c r="A23" s="157" t="s">
        <v>142</v>
      </c>
      <c r="B23" s="158"/>
      <c r="C23" s="158"/>
      <c r="D23" s="159"/>
      <c r="E23" s="157" t="s">
        <v>41</v>
      </c>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9"/>
      <c r="AN23" s="157" t="s">
        <v>435</v>
      </c>
      <c r="AO23" s="158"/>
      <c r="AP23" s="158"/>
      <c r="AQ23" s="158"/>
      <c r="AR23" s="158"/>
      <c r="AS23" s="158"/>
      <c r="AT23" s="158"/>
      <c r="AU23" s="158"/>
      <c r="AV23" s="158"/>
      <c r="AW23" s="158"/>
      <c r="AX23" s="158"/>
      <c r="AY23" s="158"/>
      <c r="AZ23" s="158"/>
      <c r="BA23" s="159"/>
      <c r="BB23" s="157" t="s">
        <v>424</v>
      </c>
      <c r="BC23" s="158"/>
      <c r="BD23" s="158"/>
      <c r="BE23" s="158"/>
      <c r="BF23" s="158"/>
      <c r="BG23" s="158"/>
      <c r="BH23" s="158"/>
      <c r="BI23" s="158"/>
      <c r="BJ23" s="158"/>
      <c r="BK23" s="158"/>
      <c r="BL23" s="158"/>
      <c r="BM23" s="159"/>
      <c r="BN23" s="157" t="s">
        <v>436</v>
      </c>
      <c r="BO23" s="158"/>
      <c r="BP23" s="158"/>
      <c r="BQ23" s="158"/>
      <c r="BR23" s="158"/>
      <c r="BS23" s="158"/>
      <c r="BT23" s="158"/>
      <c r="BU23" s="158"/>
      <c r="BV23" s="158"/>
      <c r="BW23" s="158"/>
      <c r="BX23" s="158"/>
      <c r="BY23" s="158"/>
      <c r="BZ23" s="158"/>
      <c r="CA23" s="158"/>
      <c r="CB23" s="159"/>
    </row>
    <row r="24" spans="1:80" ht="12" customHeight="1" x14ac:dyDescent="0.2">
      <c r="A24" s="407" t="s">
        <v>143</v>
      </c>
      <c r="B24" s="408"/>
      <c r="C24" s="408"/>
      <c r="D24" s="409"/>
      <c r="E24" s="407"/>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9"/>
      <c r="AN24" s="407" t="s">
        <v>437</v>
      </c>
      <c r="AO24" s="408"/>
      <c r="AP24" s="408"/>
      <c r="AQ24" s="408"/>
      <c r="AR24" s="408"/>
      <c r="AS24" s="408"/>
      <c r="AT24" s="408"/>
      <c r="AU24" s="408"/>
      <c r="AV24" s="408"/>
      <c r="AW24" s="408"/>
      <c r="AX24" s="408"/>
      <c r="AY24" s="408"/>
      <c r="AZ24" s="408"/>
      <c r="BA24" s="409"/>
      <c r="BB24" s="407" t="s">
        <v>434</v>
      </c>
      <c r="BC24" s="408"/>
      <c r="BD24" s="408"/>
      <c r="BE24" s="408"/>
      <c r="BF24" s="408"/>
      <c r="BG24" s="408"/>
      <c r="BH24" s="408"/>
      <c r="BI24" s="408"/>
      <c r="BJ24" s="408"/>
      <c r="BK24" s="408"/>
      <c r="BL24" s="408"/>
      <c r="BM24" s="409"/>
      <c r="BN24" s="407" t="s">
        <v>438</v>
      </c>
      <c r="BO24" s="408"/>
      <c r="BP24" s="408"/>
      <c r="BQ24" s="408"/>
      <c r="BR24" s="408"/>
      <c r="BS24" s="408"/>
      <c r="BT24" s="408"/>
      <c r="BU24" s="408"/>
      <c r="BV24" s="408"/>
      <c r="BW24" s="408"/>
      <c r="BX24" s="408"/>
      <c r="BY24" s="408"/>
      <c r="BZ24" s="408"/>
      <c r="CA24" s="408"/>
      <c r="CB24" s="409"/>
    </row>
    <row r="25" spans="1:80" ht="12" customHeight="1" x14ac:dyDescent="0.2">
      <c r="A25" s="407"/>
      <c r="B25" s="408"/>
      <c r="C25" s="408"/>
      <c r="D25" s="409"/>
      <c r="E25" s="407"/>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9"/>
      <c r="AN25" s="407"/>
      <c r="AO25" s="408"/>
      <c r="AP25" s="408"/>
      <c r="AQ25" s="408"/>
      <c r="AR25" s="408"/>
      <c r="AS25" s="408"/>
      <c r="AT25" s="408"/>
      <c r="AU25" s="408"/>
      <c r="AV25" s="408"/>
      <c r="AW25" s="408"/>
      <c r="AX25" s="408"/>
      <c r="AY25" s="408"/>
      <c r="AZ25" s="408"/>
      <c r="BA25" s="409"/>
      <c r="BB25" s="407"/>
      <c r="BC25" s="408"/>
      <c r="BD25" s="408"/>
      <c r="BE25" s="408"/>
      <c r="BF25" s="408"/>
      <c r="BG25" s="408"/>
      <c r="BH25" s="408"/>
      <c r="BI25" s="408"/>
      <c r="BJ25" s="408"/>
      <c r="BK25" s="408"/>
      <c r="BL25" s="408"/>
      <c r="BM25" s="409"/>
      <c r="BN25" s="407" t="s">
        <v>439</v>
      </c>
      <c r="BO25" s="408"/>
      <c r="BP25" s="408"/>
      <c r="BQ25" s="408"/>
      <c r="BR25" s="408"/>
      <c r="BS25" s="408"/>
      <c r="BT25" s="408"/>
      <c r="BU25" s="408"/>
      <c r="BV25" s="408"/>
      <c r="BW25" s="408"/>
      <c r="BX25" s="408"/>
      <c r="BY25" s="408"/>
      <c r="BZ25" s="408"/>
      <c r="CA25" s="408"/>
      <c r="CB25" s="409"/>
    </row>
    <row r="26" spans="1:80" ht="12" customHeight="1" x14ac:dyDescent="0.2">
      <c r="A26" s="400">
        <v>1</v>
      </c>
      <c r="B26" s="401"/>
      <c r="C26" s="401"/>
      <c r="D26" s="402"/>
      <c r="E26" s="400">
        <v>2</v>
      </c>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2"/>
      <c r="AN26" s="400">
        <v>3</v>
      </c>
      <c r="AO26" s="401"/>
      <c r="AP26" s="401"/>
      <c r="AQ26" s="401"/>
      <c r="AR26" s="401"/>
      <c r="AS26" s="401"/>
      <c r="AT26" s="401"/>
      <c r="AU26" s="401"/>
      <c r="AV26" s="401"/>
      <c r="AW26" s="401"/>
      <c r="AX26" s="401"/>
      <c r="AY26" s="401"/>
      <c r="AZ26" s="401"/>
      <c r="BA26" s="402"/>
      <c r="BB26" s="400">
        <v>4</v>
      </c>
      <c r="BC26" s="401"/>
      <c r="BD26" s="401"/>
      <c r="BE26" s="401"/>
      <c r="BF26" s="401"/>
      <c r="BG26" s="401"/>
      <c r="BH26" s="401"/>
      <c r="BI26" s="401"/>
      <c r="BJ26" s="401"/>
      <c r="BK26" s="401"/>
      <c r="BL26" s="401"/>
      <c r="BM26" s="402"/>
      <c r="BN26" s="400">
        <v>5</v>
      </c>
      <c r="BO26" s="401"/>
      <c r="BP26" s="401"/>
      <c r="BQ26" s="401"/>
      <c r="BR26" s="401"/>
      <c r="BS26" s="401"/>
      <c r="BT26" s="401"/>
      <c r="BU26" s="401"/>
      <c r="BV26" s="401"/>
      <c r="BW26" s="401"/>
      <c r="BX26" s="401"/>
      <c r="BY26" s="401"/>
      <c r="BZ26" s="401"/>
      <c r="CA26" s="401"/>
      <c r="CB26" s="402"/>
    </row>
    <row r="27" spans="1:80" ht="25.5" customHeight="1" x14ac:dyDescent="0.2">
      <c r="A27" s="413">
        <v>1</v>
      </c>
      <c r="B27" s="414"/>
      <c r="C27" s="414"/>
      <c r="D27" s="415"/>
      <c r="E27" s="195" t="s">
        <v>793</v>
      </c>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566"/>
      <c r="AN27" s="392">
        <v>30489.510480000001</v>
      </c>
      <c r="AO27" s="393"/>
      <c r="AP27" s="393"/>
      <c r="AQ27" s="393"/>
      <c r="AR27" s="393"/>
      <c r="AS27" s="393"/>
      <c r="AT27" s="393"/>
      <c r="AU27" s="393"/>
      <c r="AV27" s="393"/>
      <c r="AW27" s="393"/>
      <c r="AX27" s="393"/>
      <c r="AY27" s="393"/>
      <c r="AZ27" s="393"/>
      <c r="BA27" s="394"/>
      <c r="BB27" s="416">
        <v>143</v>
      </c>
      <c r="BC27" s="417"/>
      <c r="BD27" s="417"/>
      <c r="BE27" s="417"/>
      <c r="BF27" s="417"/>
      <c r="BG27" s="417"/>
      <c r="BH27" s="417"/>
      <c r="BI27" s="417"/>
      <c r="BJ27" s="417"/>
      <c r="BK27" s="417"/>
      <c r="BL27" s="417"/>
      <c r="BM27" s="418"/>
      <c r="BN27" s="392">
        <f>ROUND(AN27*BB27,2)</f>
        <v>4360000</v>
      </c>
      <c r="BO27" s="393"/>
      <c r="BP27" s="393"/>
      <c r="BQ27" s="393"/>
      <c r="BR27" s="393"/>
      <c r="BS27" s="393"/>
      <c r="BT27" s="393"/>
      <c r="BU27" s="393"/>
      <c r="BV27" s="393"/>
      <c r="BW27" s="393"/>
      <c r="BX27" s="393"/>
      <c r="BY27" s="393"/>
      <c r="BZ27" s="393"/>
      <c r="CA27" s="393"/>
      <c r="CB27" s="394"/>
    </row>
    <row r="28" spans="1:80" ht="12" customHeight="1" x14ac:dyDescent="0.2">
      <c r="A28" s="377"/>
      <c r="B28" s="378"/>
      <c r="C28" s="378"/>
      <c r="D28" s="379"/>
      <c r="E28" s="380" t="s">
        <v>421</v>
      </c>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1"/>
      <c r="AM28" s="382"/>
      <c r="AN28" s="383" t="s">
        <v>52</v>
      </c>
      <c r="AO28" s="384"/>
      <c r="AP28" s="384"/>
      <c r="AQ28" s="384"/>
      <c r="AR28" s="384"/>
      <c r="AS28" s="384"/>
      <c r="AT28" s="384"/>
      <c r="AU28" s="384"/>
      <c r="AV28" s="384"/>
      <c r="AW28" s="384"/>
      <c r="AX28" s="384"/>
      <c r="AY28" s="384"/>
      <c r="AZ28" s="384"/>
      <c r="BA28" s="385"/>
      <c r="BB28" s="386" t="s">
        <v>52</v>
      </c>
      <c r="BC28" s="387"/>
      <c r="BD28" s="387"/>
      <c r="BE28" s="387"/>
      <c r="BF28" s="387"/>
      <c r="BG28" s="387"/>
      <c r="BH28" s="387"/>
      <c r="BI28" s="387"/>
      <c r="BJ28" s="387"/>
      <c r="BK28" s="387"/>
      <c r="BL28" s="387"/>
      <c r="BM28" s="388"/>
      <c r="BN28" s="445">
        <f>SUM(BN27:CB27)</f>
        <v>4360000</v>
      </c>
      <c r="BO28" s="446"/>
      <c r="BP28" s="446"/>
      <c r="BQ28" s="446"/>
      <c r="BR28" s="446"/>
      <c r="BS28" s="446"/>
      <c r="BT28" s="446"/>
      <c r="BU28" s="446"/>
      <c r="BV28" s="446"/>
      <c r="BW28" s="446"/>
      <c r="BX28" s="446"/>
      <c r="BY28" s="446"/>
      <c r="BZ28" s="446"/>
      <c r="CA28" s="446"/>
      <c r="CB28" s="447"/>
    </row>
    <row r="29" spans="1:80" ht="15.75" x14ac:dyDescent="0.25">
      <c r="A29" s="7" t="s">
        <v>406</v>
      </c>
      <c r="B29" s="124"/>
      <c r="C29" s="124"/>
      <c r="D29" s="124"/>
      <c r="E29" s="124"/>
      <c r="F29" s="124"/>
      <c r="G29" s="124"/>
      <c r="H29" s="124"/>
      <c r="I29" s="124"/>
      <c r="J29" s="124"/>
      <c r="K29" s="124"/>
      <c r="L29" s="124"/>
      <c r="M29" s="124"/>
      <c r="N29" s="124"/>
      <c r="O29" s="124"/>
      <c r="P29" s="124"/>
      <c r="Q29" s="124"/>
      <c r="R29" s="124"/>
      <c r="S29" s="434" t="s">
        <v>129</v>
      </c>
      <c r="T29" s="434"/>
      <c r="U29" s="434"/>
      <c r="V29" s="434"/>
      <c r="W29" s="434"/>
      <c r="X29" s="434"/>
      <c r="Y29" s="434"/>
      <c r="Z29" s="434"/>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row>
    <row r="30" spans="1:80" ht="15.75" x14ac:dyDescent="0.25">
      <c r="A30" s="428" t="s">
        <v>541</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row>
    <row r="31" spans="1:80" ht="15.75" x14ac:dyDescent="0.25">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410" t="s">
        <v>511</v>
      </c>
      <c r="AT31" s="410"/>
      <c r="AU31" s="410"/>
      <c r="AV31" s="410"/>
      <c r="AW31" s="410"/>
      <c r="AX31" s="410"/>
      <c r="AY31" s="410"/>
      <c r="AZ31" s="410"/>
      <c r="BA31" s="410"/>
      <c r="BB31" s="410"/>
      <c r="BC31" s="434" t="s">
        <v>280</v>
      </c>
      <c r="BD31" s="434"/>
      <c r="BE31" s="434"/>
      <c r="BF31" s="434"/>
      <c r="BG31" s="434"/>
      <c r="BH31" s="434"/>
      <c r="BI31" s="434"/>
      <c r="BJ31" s="434"/>
      <c r="BK31" s="434"/>
      <c r="BL31" s="434"/>
      <c r="BM31" s="434"/>
      <c r="BN31" s="434"/>
      <c r="BO31" s="434"/>
      <c r="BP31" s="434"/>
      <c r="BQ31" s="124"/>
      <c r="BR31" s="124"/>
      <c r="BS31" s="124"/>
      <c r="BT31" s="124"/>
      <c r="BU31" s="124"/>
      <c r="BV31" s="124"/>
      <c r="BW31" s="124"/>
      <c r="BX31" s="124"/>
      <c r="BY31" s="124"/>
      <c r="BZ31" s="124"/>
      <c r="CA31" s="124"/>
      <c r="CB31" s="124"/>
    </row>
    <row r="32" spans="1:80" x14ac:dyDescent="0.2">
      <c r="A32" s="157" t="s">
        <v>142</v>
      </c>
      <c r="B32" s="158"/>
      <c r="C32" s="158"/>
      <c r="D32" s="159"/>
      <c r="E32" s="157" t="s">
        <v>422</v>
      </c>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9"/>
      <c r="AN32" s="157" t="s">
        <v>424</v>
      </c>
      <c r="AO32" s="158"/>
      <c r="AP32" s="158"/>
      <c r="AQ32" s="158"/>
      <c r="AR32" s="158"/>
      <c r="AS32" s="158"/>
      <c r="AT32" s="158"/>
      <c r="AU32" s="158"/>
      <c r="AV32" s="159"/>
      <c r="AW32" s="157" t="s">
        <v>482</v>
      </c>
      <c r="AX32" s="158"/>
      <c r="AY32" s="158"/>
      <c r="AZ32" s="158"/>
      <c r="BA32" s="158"/>
      <c r="BB32" s="158"/>
      <c r="BC32" s="158"/>
      <c r="BD32" s="158"/>
      <c r="BE32" s="158"/>
      <c r="BF32" s="158"/>
      <c r="BG32" s="158"/>
      <c r="BH32" s="158"/>
      <c r="BI32" s="159"/>
      <c r="BJ32" s="157" t="s">
        <v>425</v>
      </c>
      <c r="BK32" s="158"/>
      <c r="BL32" s="158"/>
      <c r="BM32" s="158"/>
      <c r="BN32" s="158"/>
      <c r="BO32" s="158"/>
      <c r="BP32" s="158"/>
      <c r="BQ32" s="158"/>
      <c r="BR32" s="158"/>
      <c r="BS32" s="158"/>
      <c r="BT32" s="158"/>
      <c r="BU32" s="158"/>
      <c r="BV32" s="158"/>
      <c r="BW32" s="158"/>
      <c r="BX32" s="158"/>
      <c r="BY32" s="158"/>
      <c r="BZ32" s="158"/>
      <c r="CA32" s="158"/>
      <c r="CB32" s="159"/>
    </row>
    <row r="33" spans="1:80" x14ac:dyDescent="0.2">
      <c r="A33" s="407" t="s">
        <v>143</v>
      </c>
      <c r="B33" s="408"/>
      <c r="C33" s="408"/>
      <c r="D33" s="409"/>
      <c r="E33" s="407"/>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8"/>
      <c r="AE33" s="408"/>
      <c r="AF33" s="408"/>
      <c r="AG33" s="408"/>
      <c r="AH33" s="408"/>
      <c r="AI33" s="408"/>
      <c r="AJ33" s="408"/>
      <c r="AK33" s="408"/>
      <c r="AL33" s="408"/>
      <c r="AM33" s="409"/>
      <c r="AN33" s="407" t="s">
        <v>483</v>
      </c>
      <c r="AO33" s="408"/>
      <c r="AP33" s="408"/>
      <c r="AQ33" s="408"/>
      <c r="AR33" s="408"/>
      <c r="AS33" s="408"/>
      <c r="AT33" s="408"/>
      <c r="AU33" s="408"/>
      <c r="AV33" s="409"/>
      <c r="AW33" s="407" t="s">
        <v>484</v>
      </c>
      <c r="AX33" s="408"/>
      <c r="AY33" s="408"/>
      <c r="AZ33" s="408"/>
      <c r="BA33" s="408"/>
      <c r="BB33" s="408"/>
      <c r="BC33" s="408"/>
      <c r="BD33" s="408"/>
      <c r="BE33" s="408"/>
      <c r="BF33" s="408"/>
      <c r="BG33" s="408"/>
      <c r="BH33" s="408"/>
      <c r="BI33" s="409"/>
      <c r="BJ33" s="407" t="s">
        <v>439</v>
      </c>
      <c r="BK33" s="408"/>
      <c r="BL33" s="408"/>
      <c r="BM33" s="408"/>
      <c r="BN33" s="408"/>
      <c r="BO33" s="408"/>
      <c r="BP33" s="408"/>
      <c r="BQ33" s="408"/>
      <c r="BR33" s="408"/>
      <c r="BS33" s="408"/>
      <c r="BT33" s="408"/>
      <c r="BU33" s="408"/>
      <c r="BV33" s="408"/>
      <c r="BW33" s="408"/>
      <c r="BX33" s="408"/>
      <c r="BY33" s="408"/>
      <c r="BZ33" s="408"/>
      <c r="CA33" s="408"/>
      <c r="CB33" s="409"/>
    </row>
    <row r="34" spans="1:80" x14ac:dyDescent="0.2">
      <c r="A34" s="407"/>
      <c r="B34" s="408"/>
      <c r="C34" s="408"/>
      <c r="D34" s="409"/>
      <c r="E34" s="407"/>
      <c r="F34" s="408"/>
      <c r="G34" s="408"/>
      <c r="H34" s="408"/>
      <c r="I34" s="408"/>
      <c r="J34" s="408"/>
      <c r="K34" s="408"/>
      <c r="L34" s="408"/>
      <c r="M34" s="408"/>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408"/>
      <c r="AK34" s="408"/>
      <c r="AL34" s="408"/>
      <c r="AM34" s="409"/>
      <c r="AN34" s="407" t="s">
        <v>485</v>
      </c>
      <c r="AO34" s="408"/>
      <c r="AP34" s="408"/>
      <c r="AQ34" s="408"/>
      <c r="AR34" s="408"/>
      <c r="AS34" s="408"/>
      <c r="AT34" s="408"/>
      <c r="AU34" s="408"/>
      <c r="AV34" s="409"/>
      <c r="AW34" s="407" t="s">
        <v>432</v>
      </c>
      <c r="AX34" s="408"/>
      <c r="AY34" s="408"/>
      <c r="AZ34" s="408"/>
      <c r="BA34" s="408"/>
      <c r="BB34" s="408"/>
      <c r="BC34" s="408"/>
      <c r="BD34" s="408"/>
      <c r="BE34" s="408"/>
      <c r="BF34" s="408"/>
      <c r="BG34" s="408"/>
      <c r="BH34" s="408"/>
      <c r="BI34" s="409"/>
      <c r="BJ34" s="407"/>
      <c r="BK34" s="408"/>
      <c r="BL34" s="408"/>
      <c r="BM34" s="408"/>
      <c r="BN34" s="408"/>
      <c r="BO34" s="408"/>
      <c r="BP34" s="408"/>
      <c r="BQ34" s="408"/>
      <c r="BR34" s="408"/>
      <c r="BS34" s="408"/>
      <c r="BT34" s="408"/>
      <c r="BU34" s="408"/>
      <c r="BV34" s="408"/>
      <c r="BW34" s="408"/>
      <c r="BX34" s="408"/>
      <c r="BY34" s="408"/>
      <c r="BZ34" s="408"/>
      <c r="CA34" s="408"/>
      <c r="CB34" s="409"/>
    </row>
    <row r="35" spans="1:80" x14ac:dyDescent="0.2">
      <c r="A35" s="400">
        <v>1</v>
      </c>
      <c r="B35" s="401"/>
      <c r="C35" s="401"/>
      <c r="D35" s="402"/>
      <c r="E35" s="400">
        <v>2</v>
      </c>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2"/>
      <c r="AN35" s="400">
        <v>3</v>
      </c>
      <c r="AO35" s="401"/>
      <c r="AP35" s="401"/>
      <c r="AQ35" s="401"/>
      <c r="AR35" s="401"/>
      <c r="AS35" s="401"/>
      <c r="AT35" s="401"/>
      <c r="AU35" s="401"/>
      <c r="AV35" s="402"/>
      <c r="AW35" s="400">
        <v>4</v>
      </c>
      <c r="AX35" s="401"/>
      <c r="AY35" s="401"/>
      <c r="AZ35" s="401"/>
      <c r="BA35" s="401"/>
      <c r="BB35" s="401"/>
      <c r="BC35" s="401"/>
      <c r="BD35" s="401"/>
      <c r="BE35" s="401"/>
      <c r="BF35" s="401"/>
      <c r="BG35" s="401"/>
      <c r="BH35" s="401"/>
      <c r="BI35" s="402"/>
      <c r="BJ35" s="400">
        <v>5</v>
      </c>
      <c r="BK35" s="401"/>
      <c r="BL35" s="401"/>
      <c r="BM35" s="401"/>
      <c r="BN35" s="401"/>
      <c r="BO35" s="401"/>
      <c r="BP35" s="401"/>
      <c r="BQ35" s="401"/>
      <c r="BR35" s="401"/>
      <c r="BS35" s="401"/>
      <c r="BT35" s="401"/>
      <c r="BU35" s="401"/>
      <c r="BV35" s="401"/>
      <c r="BW35" s="401"/>
      <c r="BX35" s="401"/>
      <c r="BY35" s="401"/>
      <c r="BZ35" s="401"/>
      <c r="CA35" s="401"/>
      <c r="CB35" s="402"/>
    </row>
    <row r="36" spans="1:80" ht="27.75" customHeight="1" x14ac:dyDescent="0.2">
      <c r="A36" s="413">
        <v>1</v>
      </c>
      <c r="B36" s="414"/>
      <c r="C36" s="414"/>
      <c r="D36" s="415"/>
      <c r="E36" s="227" t="s">
        <v>673</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435"/>
      <c r="AN36" s="416">
        <v>48</v>
      </c>
      <c r="AO36" s="417"/>
      <c r="AP36" s="417"/>
      <c r="AQ36" s="417"/>
      <c r="AR36" s="417"/>
      <c r="AS36" s="417"/>
      <c r="AT36" s="417"/>
      <c r="AU36" s="417"/>
      <c r="AV36" s="418"/>
      <c r="AW36" s="392">
        <v>154135.41665999999</v>
      </c>
      <c r="AX36" s="393"/>
      <c r="AY36" s="393"/>
      <c r="AZ36" s="393"/>
      <c r="BA36" s="393"/>
      <c r="BB36" s="393"/>
      <c r="BC36" s="393"/>
      <c r="BD36" s="393"/>
      <c r="BE36" s="393"/>
      <c r="BF36" s="393"/>
      <c r="BG36" s="393"/>
      <c r="BH36" s="393"/>
      <c r="BI36" s="394"/>
      <c r="BJ36" s="392">
        <f>ROUND(AN36*AW36,2)</f>
        <v>7398500</v>
      </c>
      <c r="BK36" s="393"/>
      <c r="BL36" s="393"/>
      <c r="BM36" s="393"/>
      <c r="BN36" s="393"/>
      <c r="BO36" s="393"/>
      <c r="BP36" s="393"/>
      <c r="BQ36" s="393"/>
      <c r="BR36" s="393"/>
      <c r="BS36" s="393"/>
      <c r="BT36" s="393"/>
      <c r="BU36" s="393"/>
      <c r="BV36" s="393"/>
      <c r="BW36" s="393"/>
      <c r="BX36" s="393"/>
      <c r="BY36" s="393"/>
      <c r="BZ36" s="393"/>
      <c r="CA36" s="393"/>
      <c r="CB36" s="394"/>
    </row>
    <row r="37" spans="1:80" x14ac:dyDescent="0.2">
      <c r="A37" s="377"/>
      <c r="B37" s="378"/>
      <c r="C37" s="378"/>
      <c r="D37" s="379"/>
      <c r="E37" s="380" t="s">
        <v>421</v>
      </c>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2"/>
      <c r="AN37" s="386" t="s">
        <v>52</v>
      </c>
      <c r="AO37" s="387"/>
      <c r="AP37" s="387"/>
      <c r="AQ37" s="387"/>
      <c r="AR37" s="387"/>
      <c r="AS37" s="387"/>
      <c r="AT37" s="387"/>
      <c r="AU37" s="387"/>
      <c r="AV37" s="388"/>
      <c r="AW37" s="386" t="s">
        <v>52</v>
      </c>
      <c r="AX37" s="387"/>
      <c r="AY37" s="387"/>
      <c r="AZ37" s="387"/>
      <c r="BA37" s="387"/>
      <c r="BB37" s="387"/>
      <c r="BC37" s="387"/>
      <c r="BD37" s="387"/>
      <c r="BE37" s="387"/>
      <c r="BF37" s="387"/>
      <c r="BG37" s="387"/>
      <c r="BH37" s="387"/>
      <c r="BI37" s="388"/>
      <c r="BJ37" s="389">
        <f>SUM(BJ36:CB36)</f>
        <v>7398500</v>
      </c>
      <c r="BK37" s="390"/>
      <c r="BL37" s="390"/>
      <c r="BM37" s="390"/>
      <c r="BN37" s="390"/>
      <c r="BO37" s="390"/>
      <c r="BP37" s="390"/>
      <c r="BQ37" s="390"/>
      <c r="BR37" s="390"/>
      <c r="BS37" s="390"/>
      <c r="BT37" s="390"/>
      <c r="BU37" s="390"/>
      <c r="BV37" s="390"/>
      <c r="BW37" s="390"/>
      <c r="BX37" s="390"/>
      <c r="BY37" s="390"/>
      <c r="BZ37" s="390"/>
      <c r="CA37" s="390"/>
      <c r="CB37" s="391"/>
    </row>
    <row r="38" spans="1:80" ht="15.75" x14ac:dyDescent="0.25">
      <c r="A38" s="428" t="s">
        <v>545</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row>
    <row r="39" spans="1:80" ht="15.75" x14ac:dyDescent="0.25">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410" t="s">
        <v>511</v>
      </c>
      <c r="AT39" s="410"/>
      <c r="AU39" s="410"/>
      <c r="AV39" s="410"/>
      <c r="AW39" s="410"/>
      <c r="AX39" s="410"/>
      <c r="AY39" s="410"/>
      <c r="AZ39" s="410"/>
      <c r="BA39" s="410"/>
      <c r="BB39" s="410"/>
      <c r="BC39" s="434" t="s">
        <v>281</v>
      </c>
      <c r="BD39" s="434"/>
      <c r="BE39" s="434"/>
      <c r="BF39" s="434"/>
      <c r="BG39" s="434"/>
      <c r="BH39" s="434"/>
      <c r="BI39" s="434"/>
      <c r="BJ39" s="434"/>
      <c r="BK39" s="434"/>
      <c r="BL39" s="434"/>
      <c r="BM39" s="434"/>
      <c r="BN39" s="434"/>
      <c r="BO39" s="434"/>
      <c r="BP39" s="434"/>
      <c r="BQ39" s="124"/>
      <c r="BR39" s="124"/>
      <c r="BS39" s="124"/>
      <c r="BT39" s="124"/>
      <c r="BU39" s="124"/>
      <c r="BV39" s="124"/>
      <c r="BW39" s="124"/>
      <c r="BX39" s="124"/>
      <c r="BY39" s="124"/>
      <c r="BZ39" s="124"/>
      <c r="CA39" s="124"/>
      <c r="CB39" s="124"/>
    </row>
    <row r="40" spans="1:80" x14ac:dyDescent="0.2">
      <c r="A40" s="157" t="s">
        <v>142</v>
      </c>
      <c r="B40" s="158"/>
      <c r="C40" s="158"/>
      <c r="D40" s="159"/>
      <c r="E40" s="157" t="s">
        <v>422</v>
      </c>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9"/>
      <c r="BD40" s="157" t="s">
        <v>424</v>
      </c>
      <c r="BE40" s="158"/>
      <c r="BF40" s="158"/>
      <c r="BG40" s="158"/>
      <c r="BH40" s="158"/>
      <c r="BI40" s="158"/>
      <c r="BJ40" s="158"/>
      <c r="BK40" s="158"/>
      <c r="BL40" s="158"/>
      <c r="BM40" s="159"/>
      <c r="BN40" s="157" t="s">
        <v>477</v>
      </c>
      <c r="BO40" s="158"/>
      <c r="BP40" s="158"/>
      <c r="BQ40" s="158"/>
      <c r="BR40" s="158"/>
      <c r="BS40" s="158"/>
      <c r="BT40" s="158"/>
      <c r="BU40" s="158"/>
      <c r="BV40" s="158"/>
      <c r="BW40" s="158"/>
      <c r="BX40" s="158"/>
      <c r="BY40" s="158"/>
      <c r="BZ40" s="158"/>
      <c r="CA40" s="158"/>
      <c r="CB40" s="159"/>
    </row>
    <row r="41" spans="1:80" x14ac:dyDescent="0.2">
      <c r="A41" s="407" t="s">
        <v>143</v>
      </c>
      <c r="B41" s="408"/>
      <c r="C41" s="408"/>
      <c r="D41" s="409"/>
      <c r="E41" s="407"/>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08"/>
      <c r="AG41" s="408"/>
      <c r="AH41" s="408"/>
      <c r="AI41" s="408"/>
      <c r="AJ41" s="408"/>
      <c r="AK41" s="408"/>
      <c r="AL41" s="408"/>
      <c r="AM41" s="408"/>
      <c r="AN41" s="408"/>
      <c r="AO41" s="408"/>
      <c r="AP41" s="408"/>
      <c r="AQ41" s="408"/>
      <c r="AR41" s="408"/>
      <c r="AS41" s="408"/>
      <c r="AT41" s="408"/>
      <c r="AU41" s="408"/>
      <c r="AV41" s="408"/>
      <c r="AW41" s="408"/>
      <c r="AX41" s="408"/>
      <c r="AY41" s="408"/>
      <c r="AZ41" s="408"/>
      <c r="BA41" s="408"/>
      <c r="BB41" s="408"/>
      <c r="BC41" s="409"/>
      <c r="BD41" s="407" t="s">
        <v>503</v>
      </c>
      <c r="BE41" s="408"/>
      <c r="BF41" s="408"/>
      <c r="BG41" s="408"/>
      <c r="BH41" s="408"/>
      <c r="BI41" s="408"/>
      <c r="BJ41" s="408"/>
      <c r="BK41" s="408"/>
      <c r="BL41" s="408"/>
      <c r="BM41" s="409"/>
      <c r="BN41" s="407" t="s">
        <v>504</v>
      </c>
      <c r="BO41" s="408"/>
      <c r="BP41" s="408"/>
      <c r="BQ41" s="408"/>
      <c r="BR41" s="408"/>
      <c r="BS41" s="408"/>
      <c r="BT41" s="408"/>
      <c r="BU41" s="408"/>
      <c r="BV41" s="408"/>
      <c r="BW41" s="408"/>
      <c r="BX41" s="408"/>
      <c r="BY41" s="408"/>
      <c r="BZ41" s="408"/>
      <c r="CA41" s="408"/>
      <c r="CB41" s="409"/>
    </row>
    <row r="42" spans="1:80" x14ac:dyDescent="0.2">
      <c r="A42" s="400">
        <v>1</v>
      </c>
      <c r="B42" s="401"/>
      <c r="C42" s="401"/>
      <c r="D42" s="402"/>
      <c r="E42" s="400">
        <v>2</v>
      </c>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2"/>
      <c r="BD42" s="400">
        <v>3</v>
      </c>
      <c r="BE42" s="401"/>
      <c r="BF42" s="401"/>
      <c r="BG42" s="401"/>
      <c r="BH42" s="401"/>
      <c r="BI42" s="401"/>
      <c r="BJ42" s="401"/>
      <c r="BK42" s="401"/>
      <c r="BL42" s="401"/>
      <c r="BM42" s="402"/>
      <c r="BN42" s="400">
        <v>4</v>
      </c>
      <c r="BO42" s="401"/>
      <c r="BP42" s="401"/>
      <c r="BQ42" s="401"/>
      <c r="BR42" s="401"/>
      <c r="BS42" s="401"/>
      <c r="BT42" s="401"/>
      <c r="BU42" s="401"/>
      <c r="BV42" s="401"/>
      <c r="BW42" s="401"/>
      <c r="BX42" s="401"/>
      <c r="BY42" s="401"/>
      <c r="BZ42" s="401"/>
      <c r="CA42" s="401"/>
      <c r="CB42" s="402"/>
    </row>
    <row r="43" spans="1:80" x14ac:dyDescent="0.2">
      <c r="A43" s="395" t="s">
        <v>155</v>
      </c>
      <c r="B43" s="151"/>
      <c r="C43" s="151"/>
      <c r="D43" s="396"/>
      <c r="E43" s="361" t="s">
        <v>682</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3"/>
      <c r="BD43" s="416">
        <v>2</v>
      </c>
      <c r="BE43" s="417"/>
      <c r="BF43" s="417"/>
      <c r="BG43" s="417"/>
      <c r="BH43" s="417"/>
      <c r="BI43" s="417"/>
      <c r="BJ43" s="417"/>
      <c r="BK43" s="417"/>
      <c r="BL43" s="417"/>
      <c r="BM43" s="418"/>
      <c r="BN43" s="392">
        <v>116100</v>
      </c>
      <c r="BO43" s="393"/>
      <c r="BP43" s="393"/>
      <c r="BQ43" s="393"/>
      <c r="BR43" s="393"/>
      <c r="BS43" s="393"/>
      <c r="BT43" s="393"/>
      <c r="BU43" s="393"/>
      <c r="BV43" s="393"/>
      <c r="BW43" s="393"/>
      <c r="BX43" s="393"/>
      <c r="BY43" s="393"/>
      <c r="BZ43" s="393"/>
      <c r="CA43" s="393"/>
      <c r="CB43" s="394"/>
    </row>
    <row r="44" spans="1:80" x14ac:dyDescent="0.2">
      <c r="A44" s="395" t="s">
        <v>583</v>
      </c>
      <c r="B44" s="151"/>
      <c r="C44" s="151"/>
      <c r="D44" s="396"/>
      <c r="E44" s="361" t="s">
        <v>683</v>
      </c>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3"/>
      <c r="BD44" s="364">
        <v>2</v>
      </c>
      <c r="BE44" s="365"/>
      <c r="BF44" s="365"/>
      <c r="BG44" s="365"/>
      <c r="BH44" s="365"/>
      <c r="BI44" s="365"/>
      <c r="BJ44" s="365"/>
      <c r="BK44" s="365"/>
      <c r="BL44" s="365"/>
      <c r="BM44" s="366"/>
      <c r="BN44" s="364">
        <v>165000</v>
      </c>
      <c r="BO44" s="365"/>
      <c r="BP44" s="365"/>
      <c r="BQ44" s="365"/>
      <c r="BR44" s="365"/>
      <c r="BS44" s="365"/>
      <c r="BT44" s="365"/>
      <c r="BU44" s="365"/>
      <c r="BV44" s="365"/>
      <c r="BW44" s="365"/>
      <c r="BX44" s="365"/>
      <c r="BY44" s="365"/>
      <c r="BZ44" s="365"/>
      <c r="CA44" s="365"/>
      <c r="CB44" s="366"/>
    </row>
    <row r="45" spans="1:80" ht="37.5" customHeight="1" x14ac:dyDescent="0.2">
      <c r="A45" s="395" t="s">
        <v>605</v>
      </c>
      <c r="B45" s="151"/>
      <c r="C45" s="151"/>
      <c r="D45" s="396"/>
      <c r="E45" s="227" t="s">
        <v>674</v>
      </c>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435"/>
      <c r="BD45" s="364">
        <v>91</v>
      </c>
      <c r="BE45" s="365"/>
      <c r="BF45" s="365"/>
      <c r="BG45" s="365"/>
      <c r="BH45" s="365"/>
      <c r="BI45" s="365"/>
      <c r="BJ45" s="365"/>
      <c r="BK45" s="365"/>
      <c r="BL45" s="365"/>
      <c r="BM45" s="366"/>
      <c r="BN45" s="364">
        <v>91000</v>
      </c>
      <c r="BO45" s="365"/>
      <c r="BP45" s="365"/>
      <c r="BQ45" s="365"/>
      <c r="BR45" s="365"/>
      <c r="BS45" s="365"/>
      <c r="BT45" s="365"/>
      <c r="BU45" s="365"/>
      <c r="BV45" s="365"/>
      <c r="BW45" s="365"/>
      <c r="BX45" s="365"/>
      <c r="BY45" s="365"/>
      <c r="BZ45" s="365"/>
      <c r="CA45" s="365"/>
      <c r="CB45" s="366"/>
    </row>
    <row r="46" spans="1:80" ht="13.5" customHeight="1" x14ac:dyDescent="0.2">
      <c r="A46" s="395" t="s">
        <v>606</v>
      </c>
      <c r="B46" s="151"/>
      <c r="C46" s="151"/>
      <c r="D46" s="396"/>
      <c r="E46" s="227" t="s">
        <v>810</v>
      </c>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435"/>
      <c r="BD46" s="364">
        <v>1</v>
      </c>
      <c r="BE46" s="365"/>
      <c r="BF46" s="365"/>
      <c r="BG46" s="365"/>
      <c r="BH46" s="365"/>
      <c r="BI46" s="365"/>
      <c r="BJ46" s="365"/>
      <c r="BK46" s="365"/>
      <c r="BL46" s="365"/>
      <c r="BM46" s="366"/>
      <c r="BN46" s="442">
        <v>150000</v>
      </c>
      <c r="BO46" s="443"/>
      <c r="BP46" s="443"/>
      <c r="BQ46" s="443"/>
      <c r="BR46" s="443"/>
      <c r="BS46" s="443"/>
      <c r="BT46" s="443"/>
      <c r="BU46" s="443"/>
      <c r="BV46" s="443"/>
      <c r="BW46" s="443"/>
      <c r="BX46" s="443"/>
      <c r="BY46" s="443"/>
      <c r="BZ46" s="443"/>
      <c r="CA46" s="443"/>
      <c r="CB46" s="444"/>
    </row>
    <row r="47" spans="1:80" x14ac:dyDescent="0.2">
      <c r="A47" s="395"/>
      <c r="B47" s="151"/>
      <c r="C47" s="151"/>
      <c r="D47" s="396"/>
      <c r="E47" s="380" t="s">
        <v>421</v>
      </c>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2"/>
      <c r="BD47" s="386" t="s">
        <v>52</v>
      </c>
      <c r="BE47" s="387"/>
      <c r="BF47" s="387"/>
      <c r="BG47" s="387"/>
      <c r="BH47" s="387"/>
      <c r="BI47" s="387"/>
      <c r="BJ47" s="387"/>
      <c r="BK47" s="387"/>
      <c r="BL47" s="387"/>
      <c r="BM47" s="388"/>
      <c r="BN47" s="445">
        <f>SUM(BN43:CB46)</f>
        <v>522100</v>
      </c>
      <c r="BO47" s="446"/>
      <c r="BP47" s="446"/>
      <c r="BQ47" s="446"/>
      <c r="BR47" s="446"/>
      <c r="BS47" s="446"/>
      <c r="BT47" s="446"/>
      <c r="BU47" s="446"/>
      <c r="BV47" s="446"/>
      <c r="BW47" s="446"/>
      <c r="BX47" s="446"/>
      <c r="BY47" s="446"/>
      <c r="BZ47" s="446"/>
      <c r="CA47" s="446"/>
      <c r="CB47" s="447"/>
    </row>
    <row r="48" spans="1:80" ht="15.75" x14ac:dyDescent="0.25">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410" t="s">
        <v>511</v>
      </c>
      <c r="AT48" s="410"/>
      <c r="AU48" s="410"/>
      <c r="AV48" s="410"/>
      <c r="AW48" s="410"/>
      <c r="AX48" s="410"/>
      <c r="AY48" s="410"/>
      <c r="AZ48" s="410"/>
      <c r="BA48" s="410"/>
      <c r="BB48" s="410"/>
      <c r="BC48" s="434" t="s">
        <v>343</v>
      </c>
      <c r="BD48" s="434"/>
      <c r="BE48" s="434"/>
      <c r="BF48" s="434"/>
      <c r="BG48" s="434"/>
      <c r="BH48" s="434"/>
      <c r="BI48" s="434"/>
      <c r="BJ48" s="434"/>
      <c r="BK48" s="434"/>
      <c r="BL48" s="434"/>
      <c r="BM48" s="434"/>
      <c r="BN48" s="434"/>
      <c r="BO48" s="434"/>
      <c r="BP48" s="434"/>
      <c r="BQ48" s="124"/>
      <c r="BR48" s="124"/>
      <c r="BS48" s="124"/>
      <c r="BT48" s="124"/>
      <c r="BU48" s="124"/>
      <c r="BV48" s="124"/>
      <c r="BW48" s="124"/>
      <c r="BX48" s="124"/>
      <c r="BY48" s="124"/>
      <c r="BZ48" s="124"/>
      <c r="CA48" s="124"/>
      <c r="CB48" s="124"/>
    </row>
    <row r="49" spans="1:80" x14ac:dyDescent="0.2">
      <c r="A49" s="157" t="s">
        <v>142</v>
      </c>
      <c r="B49" s="158"/>
      <c r="C49" s="158"/>
      <c r="D49" s="159"/>
      <c r="E49" s="157" t="s">
        <v>422</v>
      </c>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9"/>
      <c r="AS49" s="157" t="s">
        <v>424</v>
      </c>
      <c r="AT49" s="158"/>
      <c r="AU49" s="158"/>
      <c r="AV49" s="158"/>
      <c r="AW49" s="158"/>
      <c r="AX49" s="158"/>
      <c r="AY49" s="158"/>
      <c r="AZ49" s="158"/>
      <c r="BA49" s="158"/>
      <c r="BB49" s="159"/>
      <c r="BC49" s="157" t="s">
        <v>505</v>
      </c>
      <c r="BD49" s="158"/>
      <c r="BE49" s="158"/>
      <c r="BF49" s="158"/>
      <c r="BG49" s="158"/>
      <c r="BH49" s="158"/>
      <c r="BI49" s="158"/>
      <c r="BJ49" s="158"/>
      <c r="BK49" s="158"/>
      <c r="BL49" s="158"/>
      <c r="BM49" s="159"/>
      <c r="BN49" s="157" t="s">
        <v>425</v>
      </c>
      <c r="BO49" s="158"/>
      <c r="BP49" s="158"/>
      <c r="BQ49" s="158"/>
      <c r="BR49" s="158"/>
      <c r="BS49" s="158"/>
      <c r="BT49" s="158"/>
      <c r="BU49" s="158"/>
      <c r="BV49" s="158"/>
      <c r="BW49" s="158"/>
      <c r="BX49" s="158"/>
      <c r="BY49" s="158"/>
      <c r="BZ49" s="158"/>
      <c r="CA49" s="158"/>
      <c r="CB49" s="159"/>
    </row>
    <row r="50" spans="1:80" x14ac:dyDescent="0.2">
      <c r="A50" s="407" t="s">
        <v>143</v>
      </c>
      <c r="B50" s="408"/>
      <c r="C50" s="408"/>
      <c r="D50" s="409"/>
      <c r="E50" s="407"/>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9"/>
      <c r="AS50" s="407"/>
      <c r="AT50" s="408"/>
      <c r="AU50" s="408"/>
      <c r="AV50" s="408"/>
      <c r="AW50" s="408"/>
      <c r="AX50" s="408"/>
      <c r="AY50" s="408"/>
      <c r="AZ50" s="408"/>
      <c r="BA50" s="408"/>
      <c r="BB50" s="409"/>
      <c r="BC50" s="407" t="s">
        <v>506</v>
      </c>
      <c r="BD50" s="408"/>
      <c r="BE50" s="408"/>
      <c r="BF50" s="408"/>
      <c r="BG50" s="408"/>
      <c r="BH50" s="408"/>
      <c r="BI50" s="408"/>
      <c r="BJ50" s="408"/>
      <c r="BK50" s="408"/>
      <c r="BL50" s="408"/>
      <c r="BM50" s="409"/>
      <c r="BN50" s="407" t="s">
        <v>439</v>
      </c>
      <c r="BO50" s="408"/>
      <c r="BP50" s="408"/>
      <c r="BQ50" s="408"/>
      <c r="BR50" s="408"/>
      <c r="BS50" s="408"/>
      <c r="BT50" s="408"/>
      <c r="BU50" s="408"/>
      <c r="BV50" s="408"/>
      <c r="BW50" s="408"/>
      <c r="BX50" s="408"/>
      <c r="BY50" s="408"/>
      <c r="BZ50" s="408"/>
      <c r="CA50" s="408"/>
      <c r="CB50" s="409"/>
    </row>
    <row r="51" spans="1:80" x14ac:dyDescent="0.2">
      <c r="A51" s="498"/>
      <c r="B51" s="499"/>
      <c r="C51" s="499"/>
      <c r="D51" s="500"/>
      <c r="E51" s="498"/>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499"/>
      <c r="AL51" s="499"/>
      <c r="AM51" s="499"/>
      <c r="AN51" s="499"/>
      <c r="AO51" s="499"/>
      <c r="AP51" s="499"/>
      <c r="AQ51" s="499"/>
      <c r="AR51" s="500"/>
      <c r="AS51" s="498"/>
      <c r="AT51" s="499"/>
      <c r="AU51" s="499"/>
      <c r="AV51" s="499"/>
      <c r="AW51" s="499"/>
      <c r="AX51" s="499"/>
      <c r="AY51" s="499"/>
      <c r="AZ51" s="499"/>
      <c r="BA51" s="499"/>
      <c r="BB51" s="500"/>
      <c r="BC51" s="498" t="s">
        <v>432</v>
      </c>
      <c r="BD51" s="499"/>
      <c r="BE51" s="499"/>
      <c r="BF51" s="499"/>
      <c r="BG51" s="499"/>
      <c r="BH51" s="499"/>
      <c r="BI51" s="499"/>
      <c r="BJ51" s="499"/>
      <c r="BK51" s="499"/>
      <c r="BL51" s="499"/>
      <c r="BM51" s="500"/>
      <c r="BN51" s="498"/>
      <c r="BO51" s="499"/>
      <c r="BP51" s="499"/>
      <c r="BQ51" s="499"/>
      <c r="BR51" s="499"/>
      <c r="BS51" s="499"/>
      <c r="BT51" s="499"/>
      <c r="BU51" s="499"/>
      <c r="BV51" s="499"/>
      <c r="BW51" s="499"/>
      <c r="BX51" s="499"/>
      <c r="BY51" s="499"/>
      <c r="BZ51" s="499"/>
      <c r="CA51" s="499"/>
      <c r="CB51" s="500"/>
    </row>
    <row r="52" spans="1:80" x14ac:dyDescent="0.2">
      <c r="A52" s="400">
        <v>1</v>
      </c>
      <c r="B52" s="401"/>
      <c r="C52" s="401"/>
      <c r="D52" s="402"/>
      <c r="E52" s="400">
        <v>2</v>
      </c>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2"/>
      <c r="AS52" s="400">
        <v>3</v>
      </c>
      <c r="AT52" s="401"/>
      <c r="AU52" s="401"/>
      <c r="AV52" s="401"/>
      <c r="AW52" s="401"/>
      <c r="AX52" s="401"/>
      <c r="AY52" s="401"/>
      <c r="AZ52" s="401"/>
      <c r="BA52" s="401"/>
      <c r="BB52" s="402"/>
      <c r="BC52" s="400">
        <v>4</v>
      </c>
      <c r="BD52" s="401"/>
      <c r="BE52" s="401"/>
      <c r="BF52" s="401"/>
      <c r="BG52" s="401"/>
      <c r="BH52" s="401"/>
      <c r="BI52" s="401"/>
      <c r="BJ52" s="401"/>
      <c r="BK52" s="401"/>
      <c r="BL52" s="401"/>
      <c r="BM52" s="402"/>
      <c r="BN52" s="400">
        <v>5</v>
      </c>
      <c r="BO52" s="401"/>
      <c r="BP52" s="401"/>
      <c r="BQ52" s="401"/>
      <c r="BR52" s="401"/>
      <c r="BS52" s="401"/>
      <c r="BT52" s="401"/>
      <c r="BU52" s="401"/>
      <c r="BV52" s="401"/>
      <c r="BW52" s="401"/>
      <c r="BX52" s="401"/>
      <c r="BY52" s="401"/>
      <c r="BZ52" s="401"/>
      <c r="CA52" s="401"/>
      <c r="CB52" s="402"/>
    </row>
    <row r="53" spans="1:80" ht="25.5" customHeight="1" x14ac:dyDescent="0.2">
      <c r="A53" s="400">
        <v>1</v>
      </c>
      <c r="B53" s="401"/>
      <c r="C53" s="401"/>
      <c r="D53" s="402"/>
      <c r="E53" s="592" t="s">
        <v>697</v>
      </c>
      <c r="F53" s="593"/>
      <c r="G53" s="593"/>
      <c r="H53" s="593"/>
      <c r="I53" s="593"/>
      <c r="J53" s="593"/>
      <c r="K53" s="593"/>
      <c r="L53" s="593"/>
      <c r="M53" s="593"/>
      <c r="N53" s="593"/>
      <c r="O53" s="593"/>
      <c r="P53" s="593"/>
      <c r="Q53" s="593"/>
      <c r="R53" s="593"/>
      <c r="S53" s="593"/>
      <c r="T53" s="593"/>
      <c r="U53" s="593"/>
      <c r="V53" s="593"/>
      <c r="W53" s="593"/>
      <c r="X53" s="593"/>
      <c r="Y53" s="593"/>
      <c r="Z53" s="593"/>
      <c r="AA53" s="593"/>
      <c r="AB53" s="593"/>
      <c r="AC53" s="593"/>
      <c r="AD53" s="593"/>
      <c r="AE53" s="593"/>
      <c r="AF53" s="593"/>
      <c r="AG53" s="593"/>
      <c r="AH53" s="593"/>
      <c r="AI53" s="593"/>
      <c r="AJ53" s="593"/>
      <c r="AK53" s="593"/>
      <c r="AL53" s="593"/>
      <c r="AM53" s="593"/>
      <c r="AN53" s="593"/>
      <c r="AO53" s="593"/>
      <c r="AP53" s="593"/>
      <c r="AQ53" s="593"/>
      <c r="AR53" s="594"/>
      <c r="AS53" s="364">
        <v>2</v>
      </c>
      <c r="AT53" s="365"/>
      <c r="AU53" s="365"/>
      <c r="AV53" s="365"/>
      <c r="AW53" s="365"/>
      <c r="AX53" s="365"/>
      <c r="AY53" s="365"/>
      <c r="AZ53" s="365"/>
      <c r="BA53" s="365"/>
      <c r="BB53" s="365"/>
      <c r="BC53" s="436">
        <v>780000</v>
      </c>
      <c r="BD53" s="437"/>
      <c r="BE53" s="437"/>
      <c r="BF53" s="437"/>
      <c r="BG53" s="437"/>
      <c r="BH53" s="437"/>
      <c r="BI53" s="437"/>
      <c r="BJ53" s="437"/>
      <c r="BK53" s="437"/>
      <c r="BL53" s="437"/>
      <c r="BM53" s="438"/>
      <c r="BN53" s="404">
        <f>AS53*BC53</f>
        <v>1560000</v>
      </c>
      <c r="BO53" s="405"/>
      <c r="BP53" s="405"/>
      <c r="BQ53" s="405"/>
      <c r="BR53" s="405"/>
      <c r="BS53" s="405"/>
      <c r="BT53" s="405"/>
      <c r="BU53" s="405"/>
      <c r="BV53" s="405"/>
      <c r="BW53" s="405"/>
      <c r="BX53" s="405"/>
      <c r="BY53" s="405"/>
      <c r="BZ53" s="405"/>
      <c r="CA53" s="405"/>
      <c r="CB53" s="406"/>
    </row>
    <row r="54" spans="1:80" ht="12.95" hidden="1" customHeight="1" x14ac:dyDescent="0.2">
      <c r="A54" s="400"/>
      <c r="B54" s="401"/>
      <c r="C54" s="401"/>
      <c r="D54" s="402"/>
      <c r="E54" s="227"/>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435"/>
      <c r="AS54" s="436"/>
      <c r="AT54" s="437"/>
      <c r="AU54" s="437"/>
      <c r="AV54" s="437"/>
      <c r="AW54" s="437"/>
      <c r="AX54" s="437"/>
      <c r="AY54" s="437"/>
      <c r="AZ54" s="437"/>
      <c r="BA54" s="437"/>
      <c r="BB54" s="438"/>
      <c r="BC54" s="364"/>
      <c r="BD54" s="365"/>
      <c r="BE54" s="365"/>
      <c r="BF54" s="365"/>
      <c r="BG54" s="365"/>
      <c r="BH54" s="365"/>
      <c r="BI54" s="365"/>
      <c r="BJ54" s="365"/>
      <c r="BK54" s="365"/>
      <c r="BL54" s="365"/>
      <c r="BM54" s="366"/>
      <c r="BN54" s="404">
        <f t="shared" ref="BN54:BN55" si="0">AS54*BC54</f>
        <v>0</v>
      </c>
      <c r="BO54" s="405"/>
      <c r="BP54" s="405"/>
      <c r="BQ54" s="405"/>
      <c r="BR54" s="405"/>
      <c r="BS54" s="405"/>
      <c r="BT54" s="405"/>
      <c r="BU54" s="405"/>
      <c r="BV54" s="405"/>
      <c r="BW54" s="405"/>
      <c r="BX54" s="405"/>
      <c r="BY54" s="405"/>
      <c r="BZ54" s="405"/>
      <c r="CA54" s="405"/>
      <c r="CB54" s="406"/>
    </row>
    <row r="55" spans="1:80" hidden="1" x14ac:dyDescent="0.2">
      <c r="A55" s="400"/>
      <c r="B55" s="401"/>
      <c r="C55" s="401"/>
      <c r="D55" s="402"/>
      <c r="E55" s="227"/>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435"/>
      <c r="AS55" s="436"/>
      <c r="AT55" s="437"/>
      <c r="AU55" s="437"/>
      <c r="AV55" s="437"/>
      <c r="AW55" s="437"/>
      <c r="AX55" s="437"/>
      <c r="AY55" s="437"/>
      <c r="AZ55" s="437"/>
      <c r="BA55" s="437"/>
      <c r="BB55" s="438"/>
      <c r="BC55" s="364"/>
      <c r="BD55" s="365"/>
      <c r="BE55" s="365"/>
      <c r="BF55" s="365"/>
      <c r="BG55" s="365"/>
      <c r="BH55" s="365"/>
      <c r="BI55" s="365"/>
      <c r="BJ55" s="365"/>
      <c r="BK55" s="365"/>
      <c r="BL55" s="365"/>
      <c r="BM55" s="366"/>
      <c r="BN55" s="404">
        <f t="shared" si="0"/>
        <v>0</v>
      </c>
      <c r="BO55" s="405"/>
      <c r="BP55" s="405"/>
      <c r="BQ55" s="405"/>
      <c r="BR55" s="405"/>
      <c r="BS55" s="405"/>
      <c r="BT55" s="405"/>
      <c r="BU55" s="405"/>
      <c r="BV55" s="405"/>
      <c r="BW55" s="405"/>
      <c r="BX55" s="405"/>
      <c r="BY55" s="405"/>
      <c r="BZ55" s="405"/>
      <c r="CA55" s="405"/>
      <c r="CB55" s="406"/>
    </row>
    <row r="56" spans="1:80" x14ac:dyDescent="0.2">
      <c r="A56" s="377"/>
      <c r="B56" s="378"/>
      <c r="C56" s="378"/>
      <c r="D56" s="379"/>
      <c r="E56" s="380" t="s">
        <v>421</v>
      </c>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81"/>
      <c r="AO56" s="381"/>
      <c r="AP56" s="381"/>
      <c r="AQ56" s="381"/>
      <c r="AR56" s="382"/>
      <c r="AS56" s="383" t="s">
        <v>52</v>
      </c>
      <c r="AT56" s="384"/>
      <c r="AU56" s="384"/>
      <c r="AV56" s="384"/>
      <c r="AW56" s="384"/>
      <c r="AX56" s="384"/>
      <c r="AY56" s="384"/>
      <c r="AZ56" s="384"/>
      <c r="BA56" s="384"/>
      <c r="BB56" s="385"/>
      <c r="BC56" s="386" t="s">
        <v>52</v>
      </c>
      <c r="BD56" s="387"/>
      <c r="BE56" s="387"/>
      <c r="BF56" s="387"/>
      <c r="BG56" s="387"/>
      <c r="BH56" s="387"/>
      <c r="BI56" s="387"/>
      <c r="BJ56" s="387"/>
      <c r="BK56" s="387"/>
      <c r="BL56" s="387"/>
      <c r="BM56" s="388"/>
      <c r="BN56" s="389">
        <f>SUM(BN53:CB55)</f>
        <v>1560000</v>
      </c>
      <c r="BO56" s="390"/>
      <c r="BP56" s="390"/>
      <c r="BQ56" s="390"/>
      <c r="BR56" s="390"/>
      <c r="BS56" s="390"/>
      <c r="BT56" s="390"/>
      <c r="BU56" s="390"/>
      <c r="BV56" s="390"/>
      <c r="BW56" s="390"/>
      <c r="BX56" s="390"/>
      <c r="BY56" s="390"/>
      <c r="BZ56" s="390"/>
      <c r="CA56" s="390"/>
      <c r="CB56" s="391"/>
    </row>
    <row r="57" spans="1:80" ht="15.75" x14ac:dyDescent="0.25">
      <c r="A57" s="428" t="s">
        <v>549</v>
      </c>
      <c r="B57" s="428"/>
      <c r="C57" s="428"/>
      <c r="D57" s="428"/>
      <c r="E57" s="428"/>
      <c r="F57" s="428"/>
      <c r="G57" s="428"/>
      <c r="H57" s="428"/>
      <c r="I57" s="428"/>
      <c r="J57" s="428"/>
      <c r="K57" s="428"/>
      <c r="L57" s="428"/>
      <c r="M57" s="428"/>
      <c r="N57" s="428"/>
      <c r="O57" s="428"/>
      <c r="P57" s="428"/>
      <c r="Q57" s="428"/>
      <c r="R57" s="428"/>
      <c r="S57" s="428"/>
      <c r="T57" s="428"/>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28"/>
      <c r="BN57" s="428"/>
      <c r="BO57" s="428"/>
      <c r="BP57" s="428"/>
      <c r="BQ57" s="428"/>
      <c r="BR57" s="428"/>
      <c r="BS57" s="428"/>
      <c r="BT57" s="428"/>
      <c r="BU57" s="428"/>
      <c r="BV57" s="428"/>
      <c r="BW57" s="428"/>
      <c r="BX57" s="428"/>
      <c r="BY57" s="428"/>
      <c r="BZ57" s="428"/>
      <c r="CA57" s="428"/>
      <c r="CB57" s="428"/>
    </row>
    <row r="58" spans="1:80" ht="12.75" customHeight="1" x14ac:dyDescent="0.25">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row>
    <row r="59" spans="1:80" ht="15.75" x14ac:dyDescent="0.25">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410" t="s">
        <v>511</v>
      </c>
      <c r="AT59" s="410"/>
      <c r="AU59" s="410"/>
      <c r="AV59" s="410"/>
      <c r="AW59" s="410"/>
      <c r="AX59" s="410"/>
      <c r="AY59" s="410"/>
      <c r="AZ59" s="410"/>
      <c r="BA59" s="410"/>
      <c r="BB59" s="410"/>
      <c r="BC59" s="411" t="s">
        <v>349</v>
      </c>
      <c r="BD59" s="411"/>
      <c r="BE59" s="411"/>
      <c r="BF59" s="411"/>
      <c r="BG59" s="411"/>
      <c r="BH59" s="411"/>
      <c r="BI59" s="411"/>
      <c r="BJ59" s="411"/>
      <c r="BK59" s="411"/>
      <c r="BL59" s="411"/>
      <c r="BM59" s="411"/>
      <c r="BN59" s="411"/>
      <c r="BO59" s="411"/>
      <c r="BP59" s="411"/>
      <c r="BQ59" s="124"/>
      <c r="BR59" s="124"/>
      <c r="BS59" s="124"/>
      <c r="BT59" s="124"/>
      <c r="BU59" s="124"/>
      <c r="BV59" s="124"/>
      <c r="BW59" s="124"/>
      <c r="BX59" s="124"/>
      <c r="BY59" s="124"/>
      <c r="BZ59" s="124"/>
      <c r="CA59" s="124"/>
      <c r="CB59" s="124"/>
    </row>
    <row r="60" spans="1:80" ht="12.75" customHeight="1" x14ac:dyDescent="0.25">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3"/>
      <c r="AT60" s="123"/>
      <c r="AU60" s="123"/>
      <c r="AV60" s="123"/>
      <c r="AW60" s="123"/>
      <c r="AX60" s="123"/>
      <c r="AY60" s="123"/>
      <c r="AZ60" s="123"/>
      <c r="BA60" s="123"/>
      <c r="BB60" s="123"/>
      <c r="BC60" s="86"/>
      <c r="BD60" s="86"/>
      <c r="BE60" s="86"/>
      <c r="BF60" s="86"/>
      <c r="BG60" s="86"/>
      <c r="BH60" s="86"/>
      <c r="BI60" s="86"/>
      <c r="BJ60" s="86"/>
      <c r="BK60" s="86"/>
      <c r="BL60" s="86"/>
      <c r="BM60" s="86"/>
      <c r="BN60" s="86"/>
      <c r="BO60" s="86"/>
      <c r="BP60" s="86"/>
      <c r="BQ60" s="124"/>
      <c r="BR60" s="124"/>
      <c r="BS60" s="124"/>
      <c r="BT60" s="124"/>
      <c r="BU60" s="124"/>
      <c r="BV60" s="124"/>
      <c r="BW60" s="124"/>
      <c r="BX60" s="124"/>
      <c r="BY60" s="124"/>
      <c r="BZ60" s="124"/>
      <c r="CA60" s="124"/>
      <c r="CB60" s="124"/>
    </row>
    <row r="61" spans="1:80" x14ac:dyDescent="0.2">
      <c r="A61" s="157" t="s">
        <v>142</v>
      </c>
      <c r="B61" s="158"/>
      <c r="C61" s="158"/>
      <c r="D61" s="159"/>
      <c r="E61" s="157" t="s">
        <v>422</v>
      </c>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9"/>
      <c r="AS61" s="157" t="s">
        <v>424</v>
      </c>
      <c r="AT61" s="158"/>
      <c r="AU61" s="158"/>
      <c r="AV61" s="158"/>
      <c r="AW61" s="158"/>
      <c r="AX61" s="158"/>
      <c r="AY61" s="158"/>
      <c r="AZ61" s="158"/>
      <c r="BA61" s="158"/>
      <c r="BB61" s="159"/>
      <c r="BC61" s="157" t="s">
        <v>505</v>
      </c>
      <c r="BD61" s="158"/>
      <c r="BE61" s="158"/>
      <c r="BF61" s="158"/>
      <c r="BG61" s="158"/>
      <c r="BH61" s="158"/>
      <c r="BI61" s="158"/>
      <c r="BJ61" s="158"/>
      <c r="BK61" s="158"/>
      <c r="BL61" s="158"/>
      <c r="BM61" s="159"/>
      <c r="BN61" s="157" t="s">
        <v>425</v>
      </c>
      <c r="BO61" s="158"/>
      <c r="BP61" s="158"/>
      <c r="BQ61" s="158"/>
      <c r="BR61" s="158"/>
      <c r="BS61" s="158"/>
      <c r="BT61" s="158"/>
      <c r="BU61" s="158"/>
      <c r="BV61" s="158"/>
      <c r="BW61" s="158"/>
      <c r="BX61" s="158"/>
      <c r="BY61" s="158"/>
      <c r="BZ61" s="158"/>
      <c r="CA61" s="158"/>
      <c r="CB61" s="159"/>
    </row>
    <row r="62" spans="1:80" x14ac:dyDescent="0.2">
      <c r="A62" s="407" t="s">
        <v>143</v>
      </c>
      <c r="B62" s="408"/>
      <c r="C62" s="408"/>
      <c r="D62" s="409"/>
      <c r="E62" s="407"/>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9"/>
      <c r="AS62" s="407"/>
      <c r="AT62" s="408"/>
      <c r="AU62" s="408"/>
      <c r="AV62" s="408"/>
      <c r="AW62" s="408"/>
      <c r="AX62" s="408"/>
      <c r="AY62" s="408"/>
      <c r="AZ62" s="408"/>
      <c r="BA62" s="408"/>
      <c r="BB62" s="409"/>
      <c r="BC62" s="407" t="s">
        <v>506</v>
      </c>
      <c r="BD62" s="408"/>
      <c r="BE62" s="408"/>
      <c r="BF62" s="408"/>
      <c r="BG62" s="408"/>
      <c r="BH62" s="408"/>
      <c r="BI62" s="408"/>
      <c r="BJ62" s="408"/>
      <c r="BK62" s="408"/>
      <c r="BL62" s="408"/>
      <c r="BM62" s="409"/>
      <c r="BN62" s="407" t="s">
        <v>439</v>
      </c>
      <c r="BO62" s="408"/>
      <c r="BP62" s="408"/>
      <c r="BQ62" s="408"/>
      <c r="BR62" s="408"/>
      <c r="BS62" s="408"/>
      <c r="BT62" s="408"/>
      <c r="BU62" s="408"/>
      <c r="BV62" s="408"/>
      <c r="BW62" s="408"/>
      <c r="BX62" s="408"/>
      <c r="BY62" s="408"/>
      <c r="BZ62" s="408"/>
      <c r="CA62" s="408"/>
      <c r="CB62" s="409"/>
    </row>
    <row r="63" spans="1:80" x14ac:dyDescent="0.2">
      <c r="A63" s="407"/>
      <c r="B63" s="408"/>
      <c r="C63" s="408"/>
      <c r="D63" s="409"/>
      <c r="E63" s="407"/>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c r="AG63" s="408"/>
      <c r="AH63" s="408"/>
      <c r="AI63" s="408"/>
      <c r="AJ63" s="408"/>
      <c r="AK63" s="408"/>
      <c r="AL63" s="408"/>
      <c r="AM63" s="408"/>
      <c r="AN63" s="408"/>
      <c r="AO63" s="408"/>
      <c r="AP63" s="408"/>
      <c r="AQ63" s="408"/>
      <c r="AR63" s="409"/>
      <c r="AS63" s="407"/>
      <c r="AT63" s="408"/>
      <c r="AU63" s="408"/>
      <c r="AV63" s="408"/>
      <c r="AW63" s="408"/>
      <c r="AX63" s="408"/>
      <c r="AY63" s="408"/>
      <c r="AZ63" s="408"/>
      <c r="BA63" s="408"/>
      <c r="BB63" s="409"/>
      <c r="BC63" s="407" t="s">
        <v>432</v>
      </c>
      <c r="BD63" s="408"/>
      <c r="BE63" s="408"/>
      <c r="BF63" s="408"/>
      <c r="BG63" s="408"/>
      <c r="BH63" s="408"/>
      <c r="BI63" s="408"/>
      <c r="BJ63" s="408"/>
      <c r="BK63" s="408"/>
      <c r="BL63" s="408"/>
      <c r="BM63" s="409"/>
      <c r="BN63" s="407"/>
      <c r="BO63" s="408"/>
      <c r="BP63" s="408"/>
      <c r="BQ63" s="408"/>
      <c r="BR63" s="408"/>
      <c r="BS63" s="408"/>
      <c r="BT63" s="408"/>
      <c r="BU63" s="408"/>
      <c r="BV63" s="408"/>
      <c r="BW63" s="408"/>
      <c r="BX63" s="408"/>
      <c r="BY63" s="408"/>
      <c r="BZ63" s="408"/>
      <c r="CA63" s="408"/>
      <c r="CB63" s="409"/>
    </row>
    <row r="64" spans="1:80" x14ac:dyDescent="0.2">
      <c r="A64" s="400">
        <v>1</v>
      </c>
      <c r="B64" s="401"/>
      <c r="C64" s="401"/>
      <c r="D64" s="402"/>
      <c r="E64" s="400">
        <v>2</v>
      </c>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2"/>
      <c r="AS64" s="400">
        <v>3</v>
      </c>
      <c r="AT64" s="401"/>
      <c r="AU64" s="401"/>
      <c r="AV64" s="401"/>
      <c r="AW64" s="401"/>
      <c r="AX64" s="401"/>
      <c r="AY64" s="401"/>
      <c r="AZ64" s="401"/>
      <c r="BA64" s="401"/>
      <c r="BB64" s="402"/>
      <c r="BC64" s="400">
        <v>4</v>
      </c>
      <c r="BD64" s="401"/>
      <c r="BE64" s="401"/>
      <c r="BF64" s="401"/>
      <c r="BG64" s="401"/>
      <c r="BH64" s="401"/>
      <c r="BI64" s="401"/>
      <c r="BJ64" s="401"/>
      <c r="BK64" s="401"/>
      <c r="BL64" s="401"/>
      <c r="BM64" s="402"/>
      <c r="BN64" s="400">
        <v>5</v>
      </c>
      <c r="BO64" s="401"/>
      <c r="BP64" s="401"/>
      <c r="BQ64" s="401"/>
      <c r="BR64" s="401"/>
      <c r="BS64" s="401"/>
      <c r="BT64" s="401"/>
      <c r="BU64" s="401"/>
      <c r="BV64" s="401"/>
      <c r="BW64" s="401"/>
      <c r="BX64" s="401"/>
      <c r="BY64" s="401"/>
      <c r="BZ64" s="401"/>
      <c r="CA64" s="401"/>
      <c r="CB64" s="402"/>
    </row>
    <row r="65" spans="1:80" ht="46.5" customHeight="1" x14ac:dyDescent="0.2">
      <c r="A65" s="400">
        <v>1</v>
      </c>
      <c r="B65" s="401"/>
      <c r="C65" s="401"/>
      <c r="D65" s="402"/>
      <c r="E65" s="595" t="s">
        <v>698</v>
      </c>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6"/>
      <c r="AG65" s="596"/>
      <c r="AH65" s="596"/>
      <c r="AI65" s="596"/>
      <c r="AJ65" s="596"/>
      <c r="AK65" s="596"/>
      <c r="AL65" s="596"/>
      <c r="AM65" s="596"/>
      <c r="AN65" s="596"/>
      <c r="AO65" s="596"/>
      <c r="AP65" s="596"/>
      <c r="AQ65" s="596"/>
      <c r="AR65" s="597"/>
      <c r="AS65" s="400">
        <v>100</v>
      </c>
      <c r="AT65" s="401"/>
      <c r="AU65" s="401"/>
      <c r="AV65" s="401"/>
      <c r="AW65" s="401"/>
      <c r="AX65" s="401"/>
      <c r="AY65" s="401"/>
      <c r="AZ65" s="401"/>
      <c r="BA65" s="401"/>
      <c r="BB65" s="402"/>
      <c r="BC65" s="598">
        <v>500</v>
      </c>
      <c r="BD65" s="599"/>
      <c r="BE65" s="599"/>
      <c r="BF65" s="599"/>
      <c r="BG65" s="599"/>
      <c r="BH65" s="599"/>
      <c r="BI65" s="599"/>
      <c r="BJ65" s="599"/>
      <c r="BK65" s="599"/>
      <c r="BL65" s="599"/>
      <c r="BM65" s="600"/>
      <c r="BN65" s="404">
        <f>AS65*BC65</f>
        <v>50000</v>
      </c>
      <c r="BO65" s="405"/>
      <c r="BP65" s="405"/>
      <c r="BQ65" s="405"/>
      <c r="BR65" s="405"/>
      <c r="BS65" s="405"/>
      <c r="BT65" s="405"/>
      <c r="BU65" s="405"/>
      <c r="BV65" s="405"/>
      <c r="BW65" s="405"/>
      <c r="BX65" s="405"/>
      <c r="BY65" s="405"/>
      <c r="BZ65" s="405"/>
      <c r="CA65" s="405"/>
      <c r="CB65" s="406"/>
    </row>
    <row r="66" spans="1:80" x14ac:dyDescent="0.2">
      <c r="A66" s="377"/>
      <c r="B66" s="378"/>
      <c r="C66" s="378"/>
      <c r="D66" s="379"/>
      <c r="E66" s="380" t="s">
        <v>421</v>
      </c>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2"/>
      <c r="AS66" s="383" t="s">
        <v>52</v>
      </c>
      <c r="AT66" s="384"/>
      <c r="AU66" s="384"/>
      <c r="AV66" s="384"/>
      <c r="AW66" s="384"/>
      <c r="AX66" s="384"/>
      <c r="AY66" s="384"/>
      <c r="AZ66" s="384"/>
      <c r="BA66" s="384"/>
      <c r="BB66" s="385"/>
      <c r="BC66" s="386" t="s">
        <v>52</v>
      </c>
      <c r="BD66" s="387"/>
      <c r="BE66" s="387"/>
      <c r="BF66" s="387"/>
      <c r="BG66" s="387"/>
      <c r="BH66" s="387"/>
      <c r="BI66" s="387"/>
      <c r="BJ66" s="387"/>
      <c r="BK66" s="387"/>
      <c r="BL66" s="387"/>
      <c r="BM66" s="388"/>
      <c r="BN66" s="389">
        <f>SUM(BN65:CB65)</f>
        <v>50000</v>
      </c>
      <c r="BO66" s="390"/>
      <c r="BP66" s="390"/>
      <c r="BQ66" s="390"/>
      <c r="BR66" s="390"/>
      <c r="BS66" s="390"/>
      <c r="BT66" s="390"/>
      <c r="BU66" s="390"/>
      <c r="BV66" s="390"/>
      <c r="BW66" s="390"/>
      <c r="BX66" s="390"/>
      <c r="BY66" s="390"/>
      <c r="BZ66" s="390"/>
      <c r="CA66" s="390"/>
      <c r="CB66" s="391"/>
    </row>
    <row r="67" spans="1:80" ht="15.75" x14ac:dyDescent="0.25">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3"/>
      <c r="AT67" s="123"/>
      <c r="AU67" s="123"/>
      <c r="AV67" s="123"/>
      <c r="AW67" s="123"/>
      <c r="AX67" s="123"/>
      <c r="AY67" s="123"/>
      <c r="AZ67" s="123"/>
      <c r="BA67" s="123"/>
      <c r="BB67" s="123"/>
      <c r="BC67" s="86"/>
      <c r="BD67" s="86"/>
      <c r="BE67" s="86"/>
      <c r="BF67" s="86"/>
      <c r="BG67" s="86"/>
      <c r="BH67" s="86"/>
      <c r="BI67" s="86"/>
      <c r="BJ67" s="86"/>
      <c r="BK67" s="86"/>
      <c r="BL67" s="86"/>
      <c r="BM67" s="86"/>
      <c r="BN67" s="86"/>
      <c r="BO67" s="86"/>
      <c r="BP67" s="86"/>
      <c r="BQ67" s="124"/>
      <c r="BR67" s="124"/>
      <c r="BS67" s="124"/>
      <c r="BT67" s="124"/>
      <c r="BU67" s="124"/>
      <c r="BV67" s="124"/>
      <c r="BW67" s="124"/>
      <c r="BX67" s="124"/>
      <c r="BY67" s="124"/>
      <c r="BZ67" s="124"/>
      <c r="CA67" s="124"/>
      <c r="CB67" s="124"/>
    </row>
    <row r="68" spans="1:80" ht="15.75" x14ac:dyDescent="0.25">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410" t="s">
        <v>511</v>
      </c>
      <c r="AT68" s="410"/>
      <c r="AU68" s="410"/>
      <c r="AV68" s="410"/>
      <c r="AW68" s="410"/>
      <c r="AX68" s="410"/>
      <c r="AY68" s="410"/>
      <c r="AZ68" s="410"/>
      <c r="BA68" s="410"/>
      <c r="BB68" s="410"/>
      <c r="BC68" s="411" t="s">
        <v>361</v>
      </c>
      <c r="BD68" s="411"/>
      <c r="BE68" s="411"/>
      <c r="BF68" s="411"/>
      <c r="BG68" s="411"/>
      <c r="BH68" s="411"/>
      <c r="BI68" s="411"/>
      <c r="BJ68" s="411"/>
      <c r="BK68" s="411"/>
      <c r="BL68" s="411"/>
      <c r="BM68" s="411"/>
      <c r="BN68" s="411"/>
      <c r="BO68" s="411"/>
      <c r="BP68" s="411"/>
      <c r="BQ68" s="124"/>
      <c r="BR68" s="124"/>
      <c r="BS68" s="124"/>
      <c r="BT68" s="124"/>
      <c r="BU68" s="124"/>
      <c r="BV68" s="124"/>
      <c r="BW68" s="124"/>
      <c r="BX68" s="124"/>
      <c r="BY68" s="124"/>
      <c r="BZ68" s="124"/>
      <c r="CA68" s="124"/>
      <c r="CB68" s="124"/>
    </row>
    <row r="69" spans="1:80" ht="15.75" x14ac:dyDescent="0.25">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3"/>
      <c r="AT69" s="123"/>
      <c r="AU69" s="123"/>
      <c r="AV69" s="123"/>
      <c r="AW69" s="123"/>
      <c r="AX69" s="123"/>
      <c r="AY69" s="123"/>
      <c r="AZ69" s="123"/>
      <c r="BA69" s="123"/>
      <c r="BB69" s="123"/>
      <c r="BC69" s="86"/>
      <c r="BD69" s="86"/>
      <c r="BE69" s="86"/>
      <c r="BF69" s="86"/>
      <c r="BG69" s="86"/>
      <c r="BH69" s="86"/>
      <c r="BI69" s="86"/>
      <c r="BJ69" s="86"/>
      <c r="BK69" s="86"/>
      <c r="BL69" s="86"/>
      <c r="BM69" s="86"/>
      <c r="BN69" s="86"/>
      <c r="BO69" s="86"/>
      <c r="BP69" s="86"/>
      <c r="BQ69" s="124"/>
      <c r="BR69" s="124"/>
      <c r="BS69" s="124"/>
      <c r="BT69" s="124"/>
      <c r="BU69" s="124"/>
      <c r="BV69" s="124"/>
      <c r="BW69" s="124"/>
      <c r="BX69" s="124"/>
      <c r="BY69" s="124"/>
      <c r="BZ69" s="124"/>
      <c r="CA69" s="124"/>
      <c r="CB69" s="124"/>
    </row>
    <row r="70" spans="1:80" x14ac:dyDescent="0.2">
      <c r="A70" s="157" t="s">
        <v>142</v>
      </c>
      <c r="B70" s="158"/>
      <c r="C70" s="158"/>
      <c r="D70" s="159"/>
      <c r="E70" s="157" t="s">
        <v>422</v>
      </c>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9"/>
      <c r="AS70" s="157" t="s">
        <v>424</v>
      </c>
      <c r="AT70" s="158"/>
      <c r="AU70" s="158"/>
      <c r="AV70" s="158"/>
      <c r="AW70" s="158"/>
      <c r="AX70" s="158"/>
      <c r="AY70" s="158"/>
      <c r="AZ70" s="158"/>
      <c r="BA70" s="158"/>
      <c r="BB70" s="159"/>
      <c r="BC70" s="157" t="s">
        <v>505</v>
      </c>
      <c r="BD70" s="158"/>
      <c r="BE70" s="158"/>
      <c r="BF70" s="158"/>
      <c r="BG70" s="158"/>
      <c r="BH70" s="158"/>
      <c r="BI70" s="158"/>
      <c r="BJ70" s="158"/>
      <c r="BK70" s="158"/>
      <c r="BL70" s="158"/>
      <c r="BM70" s="159"/>
      <c r="BN70" s="157" t="s">
        <v>425</v>
      </c>
      <c r="BO70" s="158"/>
      <c r="BP70" s="158"/>
      <c r="BQ70" s="158"/>
      <c r="BR70" s="158"/>
      <c r="BS70" s="158"/>
      <c r="BT70" s="158"/>
      <c r="BU70" s="158"/>
      <c r="BV70" s="158"/>
      <c r="BW70" s="158"/>
      <c r="BX70" s="158"/>
      <c r="BY70" s="158"/>
      <c r="BZ70" s="158"/>
      <c r="CA70" s="158"/>
      <c r="CB70" s="159"/>
    </row>
    <row r="71" spans="1:80" x14ac:dyDescent="0.2">
      <c r="A71" s="407" t="s">
        <v>143</v>
      </c>
      <c r="B71" s="408"/>
      <c r="C71" s="408"/>
      <c r="D71" s="409"/>
      <c r="E71" s="407"/>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9"/>
      <c r="AS71" s="407"/>
      <c r="AT71" s="408"/>
      <c r="AU71" s="408"/>
      <c r="AV71" s="408"/>
      <c r="AW71" s="408"/>
      <c r="AX71" s="408"/>
      <c r="AY71" s="408"/>
      <c r="AZ71" s="408"/>
      <c r="BA71" s="408"/>
      <c r="BB71" s="409"/>
      <c r="BC71" s="407" t="s">
        <v>506</v>
      </c>
      <c r="BD71" s="408"/>
      <c r="BE71" s="408"/>
      <c r="BF71" s="408"/>
      <c r="BG71" s="408"/>
      <c r="BH71" s="408"/>
      <c r="BI71" s="408"/>
      <c r="BJ71" s="408"/>
      <c r="BK71" s="408"/>
      <c r="BL71" s="408"/>
      <c r="BM71" s="409"/>
      <c r="BN71" s="407" t="s">
        <v>439</v>
      </c>
      <c r="BO71" s="408"/>
      <c r="BP71" s="408"/>
      <c r="BQ71" s="408"/>
      <c r="BR71" s="408"/>
      <c r="BS71" s="408"/>
      <c r="BT71" s="408"/>
      <c r="BU71" s="408"/>
      <c r="BV71" s="408"/>
      <c r="BW71" s="408"/>
      <c r="BX71" s="408"/>
      <c r="BY71" s="408"/>
      <c r="BZ71" s="408"/>
      <c r="CA71" s="408"/>
      <c r="CB71" s="409"/>
    </row>
    <row r="72" spans="1:80" x14ac:dyDescent="0.2">
      <c r="A72" s="407"/>
      <c r="B72" s="408"/>
      <c r="C72" s="408"/>
      <c r="D72" s="409"/>
      <c r="E72" s="407"/>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08"/>
      <c r="AG72" s="408"/>
      <c r="AH72" s="408"/>
      <c r="AI72" s="408"/>
      <c r="AJ72" s="408"/>
      <c r="AK72" s="408"/>
      <c r="AL72" s="408"/>
      <c r="AM72" s="408"/>
      <c r="AN72" s="408"/>
      <c r="AO72" s="408"/>
      <c r="AP72" s="408"/>
      <c r="AQ72" s="408"/>
      <c r="AR72" s="409"/>
      <c r="AS72" s="407"/>
      <c r="AT72" s="408"/>
      <c r="AU72" s="408"/>
      <c r="AV72" s="408"/>
      <c r="AW72" s="408"/>
      <c r="AX72" s="408"/>
      <c r="AY72" s="408"/>
      <c r="AZ72" s="408"/>
      <c r="BA72" s="408"/>
      <c r="BB72" s="409"/>
      <c r="BC72" s="407" t="s">
        <v>432</v>
      </c>
      <c r="BD72" s="408"/>
      <c r="BE72" s="408"/>
      <c r="BF72" s="408"/>
      <c r="BG72" s="408"/>
      <c r="BH72" s="408"/>
      <c r="BI72" s="408"/>
      <c r="BJ72" s="408"/>
      <c r="BK72" s="408"/>
      <c r="BL72" s="408"/>
      <c r="BM72" s="409"/>
      <c r="BN72" s="407"/>
      <c r="BO72" s="408"/>
      <c r="BP72" s="408"/>
      <c r="BQ72" s="408"/>
      <c r="BR72" s="408"/>
      <c r="BS72" s="408"/>
      <c r="BT72" s="408"/>
      <c r="BU72" s="408"/>
      <c r="BV72" s="408"/>
      <c r="BW72" s="408"/>
      <c r="BX72" s="408"/>
      <c r="BY72" s="408"/>
      <c r="BZ72" s="408"/>
      <c r="CA72" s="408"/>
      <c r="CB72" s="409"/>
    </row>
    <row r="73" spans="1:80" x14ac:dyDescent="0.2">
      <c r="A73" s="400">
        <v>1</v>
      </c>
      <c r="B73" s="401"/>
      <c r="C73" s="401"/>
      <c r="D73" s="402"/>
      <c r="E73" s="400">
        <v>2</v>
      </c>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2"/>
      <c r="AS73" s="400">
        <v>3</v>
      </c>
      <c r="AT73" s="401"/>
      <c r="AU73" s="401"/>
      <c r="AV73" s="401"/>
      <c r="AW73" s="401"/>
      <c r="AX73" s="401"/>
      <c r="AY73" s="401"/>
      <c r="AZ73" s="401"/>
      <c r="BA73" s="401"/>
      <c r="BB73" s="402"/>
      <c r="BC73" s="400">
        <v>4</v>
      </c>
      <c r="BD73" s="401"/>
      <c r="BE73" s="401"/>
      <c r="BF73" s="401"/>
      <c r="BG73" s="401"/>
      <c r="BH73" s="401"/>
      <c r="BI73" s="401"/>
      <c r="BJ73" s="401"/>
      <c r="BK73" s="401"/>
      <c r="BL73" s="401"/>
      <c r="BM73" s="402"/>
      <c r="BN73" s="400">
        <v>5</v>
      </c>
      <c r="BO73" s="401"/>
      <c r="BP73" s="401"/>
      <c r="BQ73" s="401"/>
      <c r="BR73" s="401"/>
      <c r="BS73" s="401"/>
      <c r="BT73" s="401"/>
      <c r="BU73" s="401"/>
      <c r="BV73" s="401"/>
      <c r="BW73" s="401"/>
      <c r="BX73" s="401"/>
      <c r="BY73" s="401"/>
      <c r="BZ73" s="401"/>
      <c r="CA73" s="401"/>
      <c r="CB73" s="402"/>
    </row>
    <row r="74" spans="1:80" x14ac:dyDescent="0.2">
      <c r="A74" s="400">
        <v>1</v>
      </c>
      <c r="B74" s="401"/>
      <c r="C74" s="401"/>
      <c r="D74" s="402"/>
      <c r="E74" s="361" t="s">
        <v>699</v>
      </c>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3"/>
      <c r="AS74" s="364">
        <v>1200</v>
      </c>
      <c r="AT74" s="365"/>
      <c r="AU74" s="365"/>
      <c r="AV74" s="365"/>
      <c r="AW74" s="365"/>
      <c r="AX74" s="365"/>
      <c r="AY74" s="365"/>
      <c r="AZ74" s="365"/>
      <c r="BA74" s="365"/>
      <c r="BB74" s="366"/>
      <c r="BC74" s="364">
        <v>110</v>
      </c>
      <c r="BD74" s="365"/>
      <c r="BE74" s="365"/>
      <c r="BF74" s="365"/>
      <c r="BG74" s="365"/>
      <c r="BH74" s="365"/>
      <c r="BI74" s="365"/>
      <c r="BJ74" s="365"/>
      <c r="BK74" s="365"/>
      <c r="BL74" s="365"/>
      <c r="BM74" s="366"/>
      <c r="BN74" s="364">
        <f>ROUND(AS74*BC74,2)</f>
        <v>132000</v>
      </c>
      <c r="BO74" s="365"/>
      <c r="BP74" s="365"/>
      <c r="BQ74" s="365"/>
      <c r="BR74" s="365"/>
      <c r="BS74" s="365"/>
      <c r="BT74" s="365"/>
      <c r="BU74" s="365"/>
      <c r="BV74" s="365"/>
      <c r="BW74" s="365"/>
      <c r="BX74" s="365"/>
      <c r="BY74" s="365"/>
      <c r="BZ74" s="365"/>
      <c r="CA74" s="365"/>
      <c r="CB74" s="366"/>
    </row>
    <row r="75" spans="1:80" x14ac:dyDescent="0.2">
      <c r="A75" s="400">
        <v>2</v>
      </c>
      <c r="B75" s="401"/>
      <c r="C75" s="401"/>
      <c r="D75" s="402"/>
      <c r="E75" s="422" t="s">
        <v>700</v>
      </c>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4"/>
      <c r="AS75" s="364">
        <v>72</v>
      </c>
      <c r="AT75" s="365"/>
      <c r="AU75" s="365"/>
      <c r="AV75" s="365"/>
      <c r="AW75" s="365"/>
      <c r="AX75" s="365"/>
      <c r="AY75" s="365"/>
      <c r="AZ75" s="365"/>
      <c r="BA75" s="365"/>
      <c r="BB75" s="366"/>
      <c r="BC75" s="364">
        <v>700</v>
      </c>
      <c r="BD75" s="365"/>
      <c r="BE75" s="365"/>
      <c r="BF75" s="365"/>
      <c r="BG75" s="365"/>
      <c r="BH75" s="365"/>
      <c r="BI75" s="365"/>
      <c r="BJ75" s="365"/>
      <c r="BK75" s="365"/>
      <c r="BL75" s="365"/>
      <c r="BM75" s="366"/>
      <c r="BN75" s="364">
        <f t="shared" ref="BN75:BN82" si="1">ROUND(AS75*BC75,2)</f>
        <v>50400</v>
      </c>
      <c r="BO75" s="365"/>
      <c r="BP75" s="365"/>
      <c r="BQ75" s="365"/>
      <c r="BR75" s="365"/>
      <c r="BS75" s="365"/>
      <c r="BT75" s="365"/>
      <c r="BU75" s="365"/>
      <c r="BV75" s="365"/>
      <c r="BW75" s="365"/>
      <c r="BX75" s="365"/>
      <c r="BY75" s="365"/>
      <c r="BZ75" s="365"/>
      <c r="CA75" s="365"/>
      <c r="CB75" s="366"/>
    </row>
    <row r="76" spans="1:80" x14ac:dyDescent="0.2">
      <c r="A76" s="400">
        <v>3</v>
      </c>
      <c r="B76" s="401"/>
      <c r="C76" s="401"/>
      <c r="D76" s="402"/>
      <c r="E76" s="422" t="s">
        <v>701</v>
      </c>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4"/>
      <c r="AS76" s="364">
        <v>2000</v>
      </c>
      <c r="AT76" s="365"/>
      <c r="AU76" s="365"/>
      <c r="AV76" s="365"/>
      <c r="AW76" s="365"/>
      <c r="AX76" s="365"/>
      <c r="AY76" s="365"/>
      <c r="AZ76" s="365"/>
      <c r="BA76" s="365"/>
      <c r="BB76" s="366"/>
      <c r="BC76" s="364">
        <v>110</v>
      </c>
      <c r="BD76" s="365"/>
      <c r="BE76" s="365"/>
      <c r="BF76" s="365"/>
      <c r="BG76" s="365"/>
      <c r="BH76" s="365"/>
      <c r="BI76" s="365"/>
      <c r="BJ76" s="365"/>
      <c r="BK76" s="365"/>
      <c r="BL76" s="365"/>
      <c r="BM76" s="366"/>
      <c r="BN76" s="364">
        <f t="shared" si="1"/>
        <v>220000</v>
      </c>
      <c r="BO76" s="365"/>
      <c r="BP76" s="365"/>
      <c r="BQ76" s="365"/>
      <c r="BR76" s="365"/>
      <c r="BS76" s="365"/>
      <c r="BT76" s="365"/>
      <c r="BU76" s="365"/>
      <c r="BV76" s="365"/>
      <c r="BW76" s="365"/>
      <c r="BX76" s="365"/>
      <c r="BY76" s="365"/>
      <c r="BZ76" s="365"/>
      <c r="CA76" s="365"/>
      <c r="CB76" s="366"/>
    </row>
    <row r="77" spans="1:80" x14ac:dyDescent="0.2">
      <c r="A77" s="400">
        <v>4</v>
      </c>
      <c r="B77" s="401"/>
      <c r="C77" s="401"/>
      <c r="D77" s="402"/>
      <c r="E77" s="422" t="s">
        <v>702</v>
      </c>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4"/>
      <c r="AS77" s="364">
        <v>5</v>
      </c>
      <c r="AT77" s="365"/>
      <c r="AU77" s="365"/>
      <c r="AV77" s="365"/>
      <c r="AW77" s="365"/>
      <c r="AX77" s="365"/>
      <c r="AY77" s="365"/>
      <c r="AZ77" s="365"/>
      <c r="BA77" s="365"/>
      <c r="BB77" s="366"/>
      <c r="BC77" s="364">
        <v>15000</v>
      </c>
      <c r="BD77" s="365"/>
      <c r="BE77" s="365"/>
      <c r="BF77" s="365"/>
      <c r="BG77" s="365"/>
      <c r="BH77" s="365"/>
      <c r="BI77" s="365"/>
      <c r="BJ77" s="365"/>
      <c r="BK77" s="365"/>
      <c r="BL77" s="365"/>
      <c r="BM77" s="366"/>
      <c r="BN77" s="364">
        <f t="shared" si="1"/>
        <v>75000</v>
      </c>
      <c r="BO77" s="365"/>
      <c r="BP77" s="365"/>
      <c r="BQ77" s="365"/>
      <c r="BR77" s="365"/>
      <c r="BS77" s="365"/>
      <c r="BT77" s="365"/>
      <c r="BU77" s="365"/>
      <c r="BV77" s="365"/>
      <c r="BW77" s="365"/>
      <c r="BX77" s="365"/>
      <c r="BY77" s="365"/>
      <c r="BZ77" s="365"/>
      <c r="CA77" s="365"/>
      <c r="CB77" s="366"/>
    </row>
    <row r="78" spans="1:80" x14ac:dyDescent="0.2">
      <c r="A78" s="400">
        <v>5</v>
      </c>
      <c r="B78" s="401"/>
      <c r="C78" s="401"/>
      <c r="D78" s="402"/>
      <c r="E78" s="422" t="s">
        <v>703</v>
      </c>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4"/>
      <c r="AS78" s="364">
        <v>900</v>
      </c>
      <c r="AT78" s="365"/>
      <c r="AU78" s="365"/>
      <c r="AV78" s="365"/>
      <c r="AW78" s="365"/>
      <c r="AX78" s="365"/>
      <c r="AY78" s="365"/>
      <c r="AZ78" s="365"/>
      <c r="BA78" s="365"/>
      <c r="BB78" s="366"/>
      <c r="BC78" s="364">
        <v>200</v>
      </c>
      <c r="BD78" s="365"/>
      <c r="BE78" s="365"/>
      <c r="BF78" s="365"/>
      <c r="BG78" s="365"/>
      <c r="BH78" s="365"/>
      <c r="BI78" s="365"/>
      <c r="BJ78" s="365"/>
      <c r="BK78" s="365"/>
      <c r="BL78" s="365"/>
      <c r="BM78" s="366"/>
      <c r="BN78" s="364">
        <f t="shared" si="1"/>
        <v>180000</v>
      </c>
      <c r="BO78" s="365"/>
      <c r="BP78" s="365"/>
      <c r="BQ78" s="365"/>
      <c r="BR78" s="365"/>
      <c r="BS78" s="365"/>
      <c r="BT78" s="365"/>
      <c r="BU78" s="365"/>
      <c r="BV78" s="365"/>
      <c r="BW78" s="365"/>
      <c r="BX78" s="365"/>
      <c r="BY78" s="365"/>
      <c r="BZ78" s="365"/>
      <c r="CA78" s="365"/>
      <c r="CB78" s="366"/>
    </row>
    <row r="79" spans="1:80" x14ac:dyDescent="0.2">
      <c r="A79" s="400">
        <v>6</v>
      </c>
      <c r="B79" s="401"/>
      <c r="C79" s="401"/>
      <c r="D79" s="402"/>
      <c r="E79" s="422" t="s">
        <v>704</v>
      </c>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4"/>
      <c r="AS79" s="364">
        <v>1000</v>
      </c>
      <c r="AT79" s="365"/>
      <c r="AU79" s="365"/>
      <c r="AV79" s="365"/>
      <c r="AW79" s="365"/>
      <c r="AX79" s="365"/>
      <c r="AY79" s="365"/>
      <c r="AZ79" s="365"/>
      <c r="BA79" s="365"/>
      <c r="BB79" s="366"/>
      <c r="BC79" s="364">
        <v>50</v>
      </c>
      <c r="BD79" s="365"/>
      <c r="BE79" s="365"/>
      <c r="BF79" s="365"/>
      <c r="BG79" s="365"/>
      <c r="BH79" s="365"/>
      <c r="BI79" s="365"/>
      <c r="BJ79" s="365"/>
      <c r="BK79" s="365"/>
      <c r="BL79" s="365"/>
      <c r="BM79" s="366"/>
      <c r="BN79" s="364">
        <f t="shared" si="1"/>
        <v>50000</v>
      </c>
      <c r="BO79" s="365"/>
      <c r="BP79" s="365"/>
      <c r="BQ79" s="365"/>
      <c r="BR79" s="365"/>
      <c r="BS79" s="365"/>
      <c r="BT79" s="365"/>
      <c r="BU79" s="365"/>
      <c r="BV79" s="365"/>
      <c r="BW79" s="365"/>
      <c r="BX79" s="365"/>
      <c r="BY79" s="365"/>
      <c r="BZ79" s="365"/>
      <c r="CA79" s="365"/>
      <c r="CB79" s="366"/>
    </row>
    <row r="80" spans="1:80" x14ac:dyDescent="0.2">
      <c r="A80" s="400">
        <v>7</v>
      </c>
      <c r="B80" s="401"/>
      <c r="C80" s="401"/>
      <c r="D80" s="402"/>
      <c r="E80" s="422" t="s">
        <v>705</v>
      </c>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3"/>
      <c r="AR80" s="424"/>
      <c r="AS80" s="364">
        <v>25</v>
      </c>
      <c r="AT80" s="365"/>
      <c r="AU80" s="365"/>
      <c r="AV80" s="365"/>
      <c r="AW80" s="365"/>
      <c r="AX80" s="365"/>
      <c r="AY80" s="365"/>
      <c r="AZ80" s="365"/>
      <c r="BA80" s="365"/>
      <c r="BB80" s="366"/>
      <c r="BC80" s="364">
        <v>800</v>
      </c>
      <c r="BD80" s="365"/>
      <c r="BE80" s="365"/>
      <c r="BF80" s="365"/>
      <c r="BG80" s="365"/>
      <c r="BH80" s="365"/>
      <c r="BI80" s="365"/>
      <c r="BJ80" s="365"/>
      <c r="BK80" s="365"/>
      <c r="BL80" s="365"/>
      <c r="BM80" s="366"/>
      <c r="BN80" s="364">
        <f t="shared" si="1"/>
        <v>20000</v>
      </c>
      <c r="BO80" s="365"/>
      <c r="BP80" s="365"/>
      <c r="BQ80" s="365"/>
      <c r="BR80" s="365"/>
      <c r="BS80" s="365"/>
      <c r="BT80" s="365"/>
      <c r="BU80" s="365"/>
      <c r="BV80" s="365"/>
      <c r="BW80" s="365"/>
      <c r="BX80" s="365"/>
      <c r="BY80" s="365"/>
      <c r="BZ80" s="365"/>
      <c r="CA80" s="365"/>
      <c r="CB80" s="366"/>
    </row>
    <row r="81" spans="1:80" x14ac:dyDescent="0.2">
      <c r="A81" s="400">
        <v>8</v>
      </c>
      <c r="B81" s="401"/>
      <c r="C81" s="401"/>
      <c r="D81" s="402"/>
      <c r="E81" s="422" t="s">
        <v>706</v>
      </c>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4"/>
      <c r="AS81" s="364">
        <v>10</v>
      </c>
      <c r="AT81" s="365"/>
      <c r="AU81" s="365"/>
      <c r="AV81" s="365"/>
      <c r="AW81" s="365"/>
      <c r="AX81" s="365"/>
      <c r="AY81" s="365"/>
      <c r="AZ81" s="365"/>
      <c r="BA81" s="365"/>
      <c r="BB81" s="366"/>
      <c r="BC81" s="364">
        <v>800</v>
      </c>
      <c r="BD81" s="365"/>
      <c r="BE81" s="365"/>
      <c r="BF81" s="365"/>
      <c r="BG81" s="365"/>
      <c r="BH81" s="365"/>
      <c r="BI81" s="365"/>
      <c r="BJ81" s="365"/>
      <c r="BK81" s="365"/>
      <c r="BL81" s="365"/>
      <c r="BM81" s="366"/>
      <c r="BN81" s="364">
        <f t="shared" si="1"/>
        <v>8000</v>
      </c>
      <c r="BO81" s="365"/>
      <c r="BP81" s="365"/>
      <c r="BQ81" s="365"/>
      <c r="BR81" s="365"/>
      <c r="BS81" s="365"/>
      <c r="BT81" s="365"/>
      <c r="BU81" s="365"/>
      <c r="BV81" s="365"/>
      <c r="BW81" s="365"/>
      <c r="BX81" s="365"/>
      <c r="BY81" s="365"/>
      <c r="BZ81" s="365"/>
      <c r="CA81" s="365"/>
      <c r="CB81" s="366"/>
    </row>
    <row r="82" spans="1:80" x14ac:dyDescent="0.2">
      <c r="A82" s="400">
        <v>9</v>
      </c>
      <c r="B82" s="401"/>
      <c r="C82" s="401"/>
      <c r="D82" s="402"/>
      <c r="E82" s="422" t="s">
        <v>795</v>
      </c>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3"/>
      <c r="AR82" s="424"/>
      <c r="AS82" s="364">
        <v>100</v>
      </c>
      <c r="AT82" s="365"/>
      <c r="AU82" s="365"/>
      <c r="AV82" s="365"/>
      <c r="AW82" s="365"/>
      <c r="AX82" s="365"/>
      <c r="AY82" s="365"/>
      <c r="AZ82" s="365"/>
      <c r="BA82" s="365"/>
      <c r="BB82" s="366"/>
      <c r="BC82" s="364">
        <v>1000</v>
      </c>
      <c r="BD82" s="365"/>
      <c r="BE82" s="365"/>
      <c r="BF82" s="365"/>
      <c r="BG82" s="365"/>
      <c r="BH82" s="365"/>
      <c r="BI82" s="365"/>
      <c r="BJ82" s="365"/>
      <c r="BK82" s="365"/>
      <c r="BL82" s="365"/>
      <c r="BM82" s="366"/>
      <c r="BN82" s="364">
        <f t="shared" si="1"/>
        <v>100000</v>
      </c>
      <c r="BO82" s="365"/>
      <c r="BP82" s="365"/>
      <c r="BQ82" s="365"/>
      <c r="BR82" s="365"/>
      <c r="BS82" s="365"/>
      <c r="BT82" s="365"/>
      <c r="BU82" s="365"/>
      <c r="BV82" s="365"/>
      <c r="BW82" s="365"/>
      <c r="BX82" s="365"/>
      <c r="BY82" s="365"/>
      <c r="BZ82" s="365"/>
      <c r="CA82" s="365"/>
      <c r="CB82" s="366"/>
    </row>
    <row r="83" spans="1:80" x14ac:dyDescent="0.2">
      <c r="A83" s="400">
        <v>10</v>
      </c>
      <c r="B83" s="401"/>
      <c r="C83" s="401"/>
      <c r="D83" s="402"/>
      <c r="E83" s="422" t="s">
        <v>707</v>
      </c>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3"/>
      <c r="AR83" s="424"/>
      <c r="AS83" s="364">
        <v>2</v>
      </c>
      <c r="AT83" s="365"/>
      <c r="AU83" s="365"/>
      <c r="AV83" s="365"/>
      <c r="AW83" s="365"/>
      <c r="AX83" s="365"/>
      <c r="AY83" s="365"/>
      <c r="AZ83" s="365"/>
      <c r="BA83" s="365"/>
      <c r="BB83" s="366"/>
      <c r="BC83" s="364">
        <v>10000</v>
      </c>
      <c r="BD83" s="365"/>
      <c r="BE83" s="365"/>
      <c r="BF83" s="365"/>
      <c r="BG83" s="365"/>
      <c r="BH83" s="365"/>
      <c r="BI83" s="365"/>
      <c r="BJ83" s="365"/>
      <c r="BK83" s="365"/>
      <c r="BL83" s="365"/>
      <c r="BM83" s="366"/>
      <c r="BN83" s="364">
        <f t="shared" ref="BN83:BN117" si="2">ROUND(AS83*BC83,2)</f>
        <v>20000</v>
      </c>
      <c r="BO83" s="365"/>
      <c r="BP83" s="365"/>
      <c r="BQ83" s="365"/>
      <c r="BR83" s="365"/>
      <c r="BS83" s="365"/>
      <c r="BT83" s="365"/>
      <c r="BU83" s="365"/>
      <c r="BV83" s="365"/>
      <c r="BW83" s="365"/>
      <c r="BX83" s="365"/>
      <c r="BY83" s="365"/>
      <c r="BZ83" s="365"/>
      <c r="CA83" s="365"/>
      <c r="CB83" s="366"/>
    </row>
    <row r="84" spans="1:80" hidden="1" x14ac:dyDescent="0.2">
      <c r="A84" s="400"/>
      <c r="B84" s="401"/>
      <c r="C84" s="401"/>
      <c r="D84" s="402"/>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3"/>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2"/>
        <v>0</v>
      </c>
      <c r="BO84" s="365"/>
      <c r="BP84" s="365"/>
      <c r="BQ84" s="365"/>
      <c r="BR84" s="365"/>
      <c r="BS84" s="365"/>
      <c r="BT84" s="365"/>
      <c r="BU84" s="365"/>
      <c r="BV84" s="365"/>
      <c r="BW84" s="365"/>
      <c r="BX84" s="365"/>
      <c r="BY84" s="365"/>
      <c r="BZ84" s="365"/>
      <c r="CA84" s="365"/>
      <c r="CB84" s="366"/>
    </row>
    <row r="85" spans="1:80" hidden="1" x14ac:dyDescent="0.2">
      <c r="A85" s="400"/>
      <c r="B85" s="401"/>
      <c r="C85" s="401"/>
      <c r="D85" s="402"/>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3"/>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2"/>
        <v>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361"/>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3"/>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2"/>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361"/>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3"/>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2"/>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422"/>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4"/>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2"/>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422"/>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4"/>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2"/>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422"/>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4"/>
      <c r="AS90" s="364"/>
      <c r="AT90" s="365"/>
      <c r="AU90" s="365"/>
      <c r="AV90" s="365"/>
      <c r="AW90" s="365"/>
      <c r="AX90" s="365"/>
      <c r="AY90" s="365"/>
      <c r="AZ90" s="365"/>
      <c r="BA90" s="365"/>
      <c r="BB90" s="366"/>
      <c r="BC90" s="364"/>
      <c r="BD90" s="365"/>
      <c r="BE90" s="365"/>
      <c r="BF90" s="365"/>
      <c r="BG90" s="365"/>
      <c r="BH90" s="365"/>
      <c r="BI90" s="365"/>
      <c r="BJ90" s="365"/>
      <c r="BK90" s="365"/>
      <c r="BL90" s="365"/>
      <c r="BM90" s="366"/>
      <c r="BN90" s="364">
        <f t="shared" si="2"/>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422"/>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3"/>
      <c r="AR91" s="424"/>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364">
        <f t="shared" si="2"/>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422"/>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3"/>
      <c r="AR92" s="424"/>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364">
        <f t="shared" si="2"/>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61"/>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3"/>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364">
        <f t="shared" si="2"/>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422"/>
      <c r="F94" s="423"/>
      <c r="G94" s="423"/>
      <c r="H94" s="423"/>
      <c r="I94" s="423"/>
      <c r="J94" s="423"/>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3"/>
      <c r="AK94" s="423"/>
      <c r="AL94" s="423"/>
      <c r="AM94" s="423"/>
      <c r="AN94" s="423"/>
      <c r="AO94" s="423"/>
      <c r="AP94" s="423"/>
      <c r="AQ94" s="423"/>
      <c r="AR94" s="424"/>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364">
        <f t="shared" si="2"/>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422"/>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4"/>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364">
        <f t="shared" si="2"/>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361"/>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3"/>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364">
        <f t="shared" si="2"/>
        <v>0</v>
      </c>
      <c r="BO96" s="365"/>
      <c r="BP96" s="365"/>
      <c r="BQ96" s="365"/>
      <c r="BR96" s="365"/>
      <c r="BS96" s="365"/>
      <c r="BT96" s="365"/>
      <c r="BU96" s="365"/>
      <c r="BV96" s="365"/>
      <c r="BW96" s="365"/>
      <c r="BX96" s="365"/>
      <c r="BY96" s="365"/>
      <c r="BZ96" s="365"/>
      <c r="CA96" s="365"/>
      <c r="CB96" s="366"/>
    </row>
    <row r="97" spans="1:80" hidden="1" x14ac:dyDescent="0.2">
      <c r="A97" s="400"/>
      <c r="B97" s="401"/>
      <c r="C97" s="401"/>
      <c r="D97" s="402"/>
      <c r="E97" s="361"/>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3"/>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364">
        <f t="shared" si="2"/>
        <v>0</v>
      </c>
      <c r="BO97" s="365"/>
      <c r="BP97" s="365"/>
      <c r="BQ97" s="365"/>
      <c r="BR97" s="365"/>
      <c r="BS97" s="365"/>
      <c r="BT97" s="365"/>
      <c r="BU97" s="365"/>
      <c r="BV97" s="365"/>
      <c r="BW97" s="365"/>
      <c r="BX97" s="365"/>
      <c r="BY97" s="365"/>
      <c r="BZ97" s="365"/>
      <c r="CA97" s="365"/>
      <c r="CB97" s="366"/>
    </row>
    <row r="98" spans="1:80" hidden="1" x14ac:dyDescent="0.2">
      <c r="A98" s="400"/>
      <c r="B98" s="401"/>
      <c r="C98" s="401"/>
      <c r="D98" s="402"/>
      <c r="E98" s="361"/>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3"/>
      <c r="AS98" s="364"/>
      <c r="AT98" s="365"/>
      <c r="AU98" s="365"/>
      <c r="AV98" s="365"/>
      <c r="AW98" s="365"/>
      <c r="AX98" s="365"/>
      <c r="AY98" s="365"/>
      <c r="AZ98" s="365"/>
      <c r="BA98" s="365"/>
      <c r="BB98" s="366"/>
      <c r="BC98" s="364"/>
      <c r="BD98" s="365"/>
      <c r="BE98" s="365"/>
      <c r="BF98" s="365"/>
      <c r="BG98" s="365"/>
      <c r="BH98" s="365"/>
      <c r="BI98" s="365"/>
      <c r="BJ98" s="365"/>
      <c r="BK98" s="365"/>
      <c r="BL98" s="365"/>
      <c r="BM98" s="366"/>
      <c r="BN98" s="364">
        <f t="shared" si="2"/>
        <v>0</v>
      </c>
      <c r="BO98" s="365"/>
      <c r="BP98" s="365"/>
      <c r="BQ98" s="365"/>
      <c r="BR98" s="365"/>
      <c r="BS98" s="365"/>
      <c r="BT98" s="365"/>
      <c r="BU98" s="365"/>
      <c r="BV98" s="365"/>
      <c r="BW98" s="365"/>
      <c r="BX98" s="365"/>
      <c r="BY98" s="365"/>
      <c r="BZ98" s="365"/>
      <c r="CA98" s="365"/>
      <c r="CB98" s="366"/>
    </row>
    <row r="99" spans="1:80" hidden="1" x14ac:dyDescent="0.2">
      <c r="A99" s="400"/>
      <c r="B99" s="401"/>
      <c r="C99" s="401"/>
      <c r="D99" s="402"/>
      <c r="E99" s="361"/>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3"/>
      <c r="AS99" s="364"/>
      <c r="AT99" s="365"/>
      <c r="AU99" s="365"/>
      <c r="AV99" s="365"/>
      <c r="AW99" s="365"/>
      <c r="AX99" s="365"/>
      <c r="AY99" s="365"/>
      <c r="AZ99" s="365"/>
      <c r="BA99" s="365"/>
      <c r="BB99" s="366"/>
      <c r="BC99" s="364"/>
      <c r="BD99" s="365"/>
      <c r="BE99" s="365"/>
      <c r="BF99" s="365"/>
      <c r="BG99" s="365"/>
      <c r="BH99" s="365"/>
      <c r="BI99" s="365"/>
      <c r="BJ99" s="365"/>
      <c r="BK99" s="365"/>
      <c r="BL99" s="365"/>
      <c r="BM99" s="366"/>
      <c r="BN99" s="364">
        <f t="shared" si="2"/>
        <v>0</v>
      </c>
      <c r="BO99" s="365"/>
      <c r="BP99" s="365"/>
      <c r="BQ99" s="365"/>
      <c r="BR99" s="365"/>
      <c r="BS99" s="365"/>
      <c r="BT99" s="365"/>
      <c r="BU99" s="365"/>
      <c r="BV99" s="365"/>
      <c r="BW99" s="365"/>
      <c r="BX99" s="365"/>
      <c r="BY99" s="365"/>
      <c r="BZ99" s="365"/>
      <c r="CA99" s="365"/>
      <c r="CB99" s="366"/>
    </row>
    <row r="100" spans="1:80" hidden="1" x14ac:dyDescent="0.2">
      <c r="A100" s="400"/>
      <c r="B100" s="401"/>
      <c r="C100" s="401"/>
      <c r="D100" s="402"/>
      <c r="E100" s="361"/>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3"/>
      <c r="AS100" s="364"/>
      <c r="AT100" s="365"/>
      <c r="AU100" s="365"/>
      <c r="AV100" s="365"/>
      <c r="AW100" s="365"/>
      <c r="AX100" s="365"/>
      <c r="AY100" s="365"/>
      <c r="AZ100" s="365"/>
      <c r="BA100" s="365"/>
      <c r="BB100" s="366"/>
      <c r="BC100" s="364"/>
      <c r="BD100" s="365"/>
      <c r="BE100" s="365"/>
      <c r="BF100" s="365"/>
      <c r="BG100" s="365"/>
      <c r="BH100" s="365"/>
      <c r="BI100" s="365"/>
      <c r="BJ100" s="365"/>
      <c r="BK100" s="365"/>
      <c r="BL100" s="365"/>
      <c r="BM100" s="366"/>
      <c r="BN100" s="364">
        <f t="shared" si="2"/>
        <v>0</v>
      </c>
      <c r="BO100" s="365"/>
      <c r="BP100" s="365"/>
      <c r="BQ100" s="365"/>
      <c r="BR100" s="365"/>
      <c r="BS100" s="365"/>
      <c r="BT100" s="365"/>
      <c r="BU100" s="365"/>
      <c r="BV100" s="365"/>
      <c r="BW100" s="365"/>
      <c r="BX100" s="365"/>
      <c r="BY100" s="365"/>
      <c r="BZ100" s="365"/>
      <c r="CA100" s="365"/>
      <c r="CB100" s="366"/>
    </row>
    <row r="101" spans="1:80" hidden="1" x14ac:dyDescent="0.2">
      <c r="A101" s="400"/>
      <c r="B101" s="401"/>
      <c r="C101" s="401"/>
      <c r="D101" s="402"/>
      <c r="E101" s="361"/>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3"/>
      <c r="AS101" s="364"/>
      <c r="AT101" s="365"/>
      <c r="AU101" s="365"/>
      <c r="AV101" s="365"/>
      <c r="AW101" s="365"/>
      <c r="AX101" s="365"/>
      <c r="AY101" s="365"/>
      <c r="AZ101" s="365"/>
      <c r="BA101" s="365"/>
      <c r="BB101" s="366"/>
      <c r="BC101" s="364"/>
      <c r="BD101" s="365"/>
      <c r="BE101" s="365"/>
      <c r="BF101" s="365"/>
      <c r="BG101" s="365"/>
      <c r="BH101" s="365"/>
      <c r="BI101" s="365"/>
      <c r="BJ101" s="365"/>
      <c r="BK101" s="365"/>
      <c r="BL101" s="365"/>
      <c r="BM101" s="366"/>
      <c r="BN101" s="364">
        <f t="shared" si="2"/>
        <v>0</v>
      </c>
      <c r="BO101" s="365"/>
      <c r="BP101" s="365"/>
      <c r="BQ101" s="365"/>
      <c r="BR101" s="365"/>
      <c r="BS101" s="365"/>
      <c r="BT101" s="365"/>
      <c r="BU101" s="365"/>
      <c r="BV101" s="365"/>
      <c r="BW101" s="365"/>
      <c r="BX101" s="365"/>
      <c r="BY101" s="365"/>
      <c r="BZ101" s="365"/>
      <c r="CA101" s="365"/>
      <c r="CB101" s="366"/>
    </row>
    <row r="102" spans="1:80" hidden="1" x14ac:dyDescent="0.2">
      <c r="A102" s="400"/>
      <c r="B102" s="401"/>
      <c r="C102" s="401"/>
      <c r="D102" s="402"/>
      <c r="E102" s="361"/>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3"/>
      <c r="AS102" s="364"/>
      <c r="AT102" s="365"/>
      <c r="AU102" s="365"/>
      <c r="AV102" s="365"/>
      <c r="AW102" s="365"/>
      <c r="AX102" s="365"/>
      <c r="AY102" s="365"/>
      <c r="AZ102" s="365"/>
      <c r="BA102" s="365"/>
      <c r="BB102" s="366"/>
      <c r="BC102" s="364"/>
      <c r="BD102" s="365"/>
      <c r="BE102" s="365"/>
      <c r="BF102" s="365"/>
      <c r="BG102" s="365"/>
      <c r="BH102" s="365"/>
      <c r="BI102" s="365"/>
      <c r="BJ102" s="365"/>
      <c r="BK102" s="365"/>
      <c r="BL102" s="365"/>
      <c r="BM102" s="366"/>
      <c r="BN102" s="364">
        <f t="shared" si="2"/>
        <v>0</v>
      </c>
      <c r="BO102" s="365"/>
      <c r="BP102" s="365"/>
      <c r="BQ102" s="365"/>
      <c r="BR102" s="365"/>
      <c r="BS102" s="365"/>
      <c r="BT102" s="365"/>
      <c r="BU102" s="365"/>
      <c r="BV102" s="365"/>
      <c r="BW102" s="365"/>
      <c r="BX102" s="365"/>
      <c r="BY102" s="365"/>
      <c r="BZ102" s="365"/>
      <c r="CA102" s="365"/>
      <c r="CB102" s="366"/>
    </row>
    <row r="103" spans="1:80" hidden="1" x14ac:dyDescent="0.2">
      <c r="A103" s="400"/>
      <c r="B103" s="401"/>
      <c r="C103" s="401"/>
      <c r="D103" s="402"/>
      <c r="E103" s="422"/>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3"/>
      <c r="AD103" s="423"/>
      <c r="AE103" s="423"/>
      <c r="AF103" s="423"/>
      <c r="AG103" s="423"/>
      <c r="AH103" s="423"/>
      <c r="AI103" s="423"/>
      <c r="AJ103" s="423"/>
      <c r="AK103" s="423"/>
      <c r="AL103" s="423"/>
      <c r="AM103" s="423"/>
      <c r="AN103" s="423"/>
      <c r="AO103" s="423"/>
      <c r="AP103" s="423"/>
      <c r="AQ103" s="423"/>
      <c r="AR103" s="424"/>
      <c r="AS103" s="364"/>
      <c r="AT103" s="365"/>
      <c r="AU103" s="365"/>
      <c r="AV103" s="365"/>
      <c r="AW103" s="365"/>
      <c r="AX103" s="365"/>
      <c r="AY103" s="365"/>
      <c r="AZ103" s="365"/>
      <c r="BA103" s="365"/>
      <c r="BB103" s="366"/>
      <c r="BC103" s="364"/>
      <c r="BD103" s="365"/>
      <c r="BE103" s="365"/>
      <c r="BF103" s="365"/>
      <c r="BG103" s="365"/>
      <c r="BH103" s="365"/>
      <c r="BI103" s="365"/>
      <c r="BJ103" s="365"/>
      <c r="BK103" s="365"/>
      <c r="BL103" s="365"/>
      <c r="BM103" s="366"/>
      <c r="BN103" s="364">
        <f t="shared" si="2"/>
        <v>0</v>
      </c>
      <c r="BO103" s="365"/>
      <c r="BP103" s="365"/>
      <c r="BQ103" s="365"/>
      <c r="BR103" s="365"/>
      <c r="BS103" s="365"/>
      <c r="BT103" s="365"/>
      <c r="BU103" s="365"/>
      <c r="BV103" s="365"/>
      <c r="BW103" s="365"/>
      <c r="BX103" s="365"/>
      <c r="BY103" s="365"/>
      <c r="BZ103" s="365"/>
      <c r="CA103" s="365"/>
      <c r="CB103" s="366"/>
    </row>
    <row r="104" spans="1:80" hidden="1" x14ac:dyDescent="0.2">
      <c r="A104" s="400"/>
      <c r="B104" s="401"/>
      <c r="C104" s="401"/>
      <c r="D104" s="402"/>
      <c r="E104" s="422"/>
      <c r="F104" s="423"/>
      <c r="G104" s="423"/>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4"/>
      <c r="AS104" s="364"/>
      <c r="AT104" s="365"/>
      <c r="AU104" s="365"/>
      <c r="AV104" s="365"/>
      <c r="AW104" s="365"/>
      <c r="AX104" s="365"/>
      <c r="AY104" s="365"/>
      <c r="AZ104" s="365"/>
      <c r="BA104" s="365"/>
      <c r="BB104" s="366"/>
      <c r="BC104" s="364"/>
      <c r="BD104" s="365"/>
      <c r="BE104" s="365"/>
      <c r="BF104" s="365"/>
      <c r="BG104" s="365"/>
      <c r="BH104" s="365"/>
      <c r="BI104" s="365"/>
      <c r="BJ104" s="365"/>
      <c r="BK104" s="365"/>
      <c r="BL104" s="365"/>
      <c r="BM104" s="366"/>
      <c r="BN104" s="364">
        <f t="shared" si="2"/>
        <v>0</v>
      </c>
      <c r="BO104" s="365"/>
      <c r="BP104" s="365"/>
      <c r="BQ104" s="365"/>
      <c r="BR104" s="365"/>
      <c r="BS104" s="365"/>
      <c r="BT104" s="365"/>
      <c r="BU104" s="365"/>
      <c r="BV104" s="365"/>
      <c r="BW104" s="365"/>
      <c r="BX104" s="365"/>
      <c r="BY104" s="365"/>
      <c r="BZ104" s="365"/>
      <c r="CA104" s="365"/>
      <c r="CB104" s="366"/>
    </row>
    <row r="105" spans="1:80" hidden="1" x14ac:dyDescent="0.2">
      <c r="A105" s="400"/>
      <c r="B105" s="401"/>
      <c r="C105" s="401"/>
      <c r="D105" s="402"/>
      <c r="E105" s="422"/>
      <c r="F105" s="423"/>
      <c r="G105" s="423"/>
      <c r="H105" s="423"/>
      <c r="I105" s="423"/>
      <c r="J105" s="423"/>
      <c r="K105" s="423"/>
      <c r="L105" s="423"/>
      <c r="M105" s="423"/>
      <c r="N105" s="423"/>
      <c r="O105" s="423"/>
      <c r="P105" s="423"/>
      <c r="Q105" s="423"/>
      <c r="R105" s="423"/>
      <c r="S105" s="423"/>
      <c r="T105" s="423"/>
      <c r="U105" s="423"/>
      <c r="V105" s="423"/>
      <c r="W105" s="423"/>
      <c r="X105" s="423"/>
      <c r="Y105" s="423"/>
      <c r="Z105" s="423"/>
      <c r="AA105" s="423"/>
      <c r="AB105" s="423"/>
      <c r="AC105" s="423"/>
      <c r="AD105" s="423"/>
      <c r="AE105" s="423"/>
      <c r="AF105" s="423"/>
      <c r="AG105" s="423"/>
      <c r="AH105" s="423"/>
      <c r="AI105" s="423"/>
      <c r="AJ105" s="423"/>
      <c r="AK105" s="423"/>
      <c r="AL105" s="423"/>
      <c r="AM105" s="423"/>
      <c r="AN105" s="423"/>
      <c r="AO105" s="423"/>
      <c r="AP105" s="423"/>
      <c r="AQ105" s="423"/>
      <c r="AR105" s="424"/>
      <c r="AS105" s="364"/>
      <c r="AT105" s="365"/>
      <c r="AU105" s="365"/>
      <c r="AV105" s="365"/>
      <c r="AW105" s="365"/>
      <c r="AX105" s="365"/>
      <c r="AY105" s="365"/>
      <c r="AZ105" s="365"/>
      <c r="BA105" s="365"/>
      <c r="BB105" s="366"/>
      <c r="BC105" s="364"/>
      <c r="BD105" s="365"/>
      <c r="BE105" s="365"/>
      <c r="BF105" s="365"/>
      <c r="BG105" s="365"/>
      <c r="BH105" s="365"/>
      <c r="BI105" s="365"/>
      <c r="BJ105" s="365"/>
      <c r="BK105" s="365"/>
      <c r="BL105" s="365"/>
      <c r="BM105" s="366"/>
      <c r="BN105" s="364">
        <f t="shared" si="2"/>
        <v>0</v>
      </c>
      <c r="BO105" s="365"/>
      <c r="BP105" s="365"/>
      <c r="BQ105" s="365"/>
      <c r="BR105" s="365"/>
      <c r="BS105" s="365"/>
      <c r="BT105" s="365"/>
      <c r="BU105" s="365"/>
      <c r="BV105" s="365"/>
      <c r="BW105" s="365"/>
      <c r="BX105" s="365"/>
      <c r="BY105" s="365"/>
      <c r="BZ105" s="365"/>
      <c r="CA105" s="365"/>
      <c r="CB105" s="366"/>
    </row>
    <row r="106" spans="1:80" hidden="1" x14ac:dyDescent="0.2">
      <c r="A106" s="400"/>
      <c r="B106" s="401"/>
      <c r="C106" s="401"/>
      <c r="D106" s="402"/>
      <c r="E106" s="397"/>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c r="AI106" s="398"/>
      <c r="AJ106" s="398"/>
      <c r="AK106" s="398"/>
      <c r="AL106" s="398"/>
      <c r="AM106" s="398"/>
      <c r="AN106" s="398"/>
      <c r="AO106" s="398"/>
      <c r="AP106" s="398"/>
      <c r="AQ106" s="398"/>
      <c r="AR106" s="399"/>
      <c r="AS106" s="419"/>
      <c r="AT106" s="420"/>
      <c r="AU106" s="420"/>
      <c r="AV106" s="420"/>
      <c r="AW106" s="420"/>
      <c r="AX106" s="420"/>
      <c r="AY106" s="420"/>
      <c r="AZ106" s="420"/>
      <c r="BA106" s="420"/>
      <c r="BB106" s="421"/>
      <c r="BC106" s="419"/>
      <c r="BD106" s="420"/>
      <c r="BE106" s="420"/>
      <c r="BF106" s="420"/>
      <c r="BG106" s="420"/>
      <c r="BH106" s="420"/>
      <c r="BI106" s="420"/>
      <c r="BJ106" s="420"/>
      <c r="BK106" s="420"/>
      <c r="BL106" s="420"/>
      <c r="BM106" s="421"/>
      <c r="BN106" s="364">
        <f t="shared" si="2"/>
        <v>0</v>
      </c>
      <c r="BO106" s="365"/>
      <c r="BP106" s="365"/>
      <c r="BQ106" s="365"/>
      <c r="BR106" s="365"/>
      <c r="BS106" s="365"/>
      <c r="BT106" s="365"/>
      <c r="BU106" s="365"/>
      <c r="BV106" s="365"/>
      <c r="BW106" s="365"/>
      <c r="BX106" s="365"/>
      <c r="BY106" s="365"/>
      <c r="BZ106" s="365"/>
      <c r="CA106" s="365"/>
      <c r="CB106" s="366"/>
    </row>
    <row r="107" spans="1:80" hidden="1" x14ac:dyDescent="0.2">
      <c r="A107" s="400"/>
      <c r="B107" s="401"/>
      <c r="C107" s="401"/>
      <c r="D107" s="402"/>
      <c r="E107" s="397"/>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c r="AI107" s="398"/>
      <c r="AJ107" s="398"/>
      <c r="AK107" s="398"/>
      <c r="AL107" s="398"/>
      <c r="AM107" s="398"/>
      <c r="AN107" s="398"/>
      <c r="AO107" s="398"/>
      <c r="AP107" s="398"/>
      <c r="AQ107" s="398"/>
      <c r="AR107" s="399"/>
      <c r="AS107" s="419"/>
      <c r="AT107" s="420"/>
      <c r="AU107" s="420"/>
      <c r="AV107" s="420"/>
      <c r="AW107" s="420"/>
      <c r="AX107" s="420"/>
      <c r="AY107" s="420"/>
      <c r="AZ107" s="420"/>
      <c r="BA107" s="420"/>
      <c r="BB107" s="421"/>
      <c r="BC107" s="419"/>
      <c r="BD107" s="420"/>
      <c r="BE107" s="420"/>
      <c r="BF107" s="420"/>
      <c r="BG107" s="420"/>
      <c r="BH107" s="420"/>
      <c r="BI107" s="420"/>
      <c r="BJ107" s="420"/>
      <c r="BK107" s="420"/>
      <c r="BL107" s="420"/>
      <c r="BM107" s="421"/>
      <c r="BN107" s="364">
        <f t="shared" si="2"/>
        <v>0</v>
      </c>
      <c r="BO107" s="365"/>
      <c r="BP107" s="365"/>
      <c r="BQ107" s="365"/>
      <c r="BR107" s="365"/>
      <c r="BS107" s="365"/>
      <c r="BT107" s="365"/>
      <c r="BU107" s="365"/>
      <c r="BV107" s="365"/>
      <c r="BW107" s="365"/>
      <c r="BX107" s="365"/>
      <c r="BY107" s="365"/>
      <c r="BZ107" s="365"/>
      <c r="CA107" s="365"/>
      <c r="CB107" s="366"/>
    </row>
    <row r="108" spans="1:80" hidden="1" x14ac:dyDescent="0.2">
      <c r="A108" s="400"/>
      <c r="B108" s="401"/>
      <c r="C108" s="401"/>
      <c r="D108" s="402"/>
      <c r="E108" s="397"/>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c r="AI108" s="398"/>
      <c r="AJ108" s="398"/>
      <c r="AK108" s="398"/>
      <c r="AL108" s="398"/>
      <c r="AM108" s="398"/>
      <c r="AN108" s="398"/>
      <c r="AO108" s="398"/>
      <c r="AP108" s="398"/>
      <c r="AQ108" s="398"/>
      <c r="AR108" s="399"/>
      <c r="AS108" s="419"/>
      <c r="AT108" s="420"/>
      <c r="AU108" s="420"/>
      <c r="AV108" s="420"/>
      <c r="AW108" s="420"/>
      <c r="AX108" s="420"/>
      <c r="AY108" s="420"/>
      <c r="AZ108" s="420"/>
      <c r="BA108" s="420"/>
      <c r="BB108" s="421"/>
      <c r="BC108" s="419"/>
      <c r="BD108" s="420"/>
      <c r="BE108" s="420"/>
      <c r="BF108" s="420"/>
      <c r="BG108" s="420"/>
      <c r="BH108" s="420"/>
      <c r="BI108" s="420"/>
      <c r="BJ108" s="420"/>
      <c r="BK108" s="420"/>
      <c r="BL108" s="420"/>
      <c r="BM108" s="421"/>
      <c r="BN108" s="364">
        <f t="shared" si="2"/>
        <v>0</v>
      </c>
      <c r="BO108" s="365"/>
      <c r="BP108" s="365"/>
      <c r="BQ108" s="365"/>
      <c r="BR108" s="365"/>
      <c r="BS108" s="365"/>
      <c r="BT108" s="365"/>
      <c r="BU108" s="365"/>
      <c r="BV108" s="365"/>
      <c r="BW108" s="365"/>
      <c r="BX108" s="365"/>
      <c r="BY108" s="365"/>
      <c r="BZ108" s="365"/>
      <c r="CA108" s="365"/>
      <c r="CB108" s="366"/>
    </row>
    <row r="109" spans="1:80" hidden="1" x14ac:dyDescent="0.2">
      <c r="A109" s="400"/>
      <c r="B109" s="401"/>
      <c r="C109" s="401"/>
      <c r="D109" s="402"/>
      <c r="E109" s="397"/>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c r="AI109" s="398"/>
      <c r="AJ109" s="398"/>
      <c r="AK109" s="398"/>
      <c r="AL109" s="398"/>
      <c r="AM109" s="398"/>
      <c r="AN109" s="398"/>
      <c r="AO109" s="398"/>
      <c r="AP109" s="398"/>
      <c r="AQ109" s="398"/>
      <c r="AR109" s="399"/>
      <c r="AS109" s="419"/>
      <c r="AT109" s="420"/>
      <c r="AU109" s="420"/>
      <c r="AV109" s="420"/>
      <c r="AW109" s="420"/>
      <c r="AX109" s="420"/>
      <c r="AY109" s="420"/>
      <c r="AZ109" s="420"/>
      <c r="BA109" s="420"/>
      <c r="BB109" s="421"/>
      <c r="BC109" s="419"/>
      <c r="BD109" s="420"/>
      <c r="BE109" s="420"/>
      <c r="BF109" s="420"/>
      <c r="BG109" s="420"/>
      <c r="BH109" s="420"/>
      <c r="BI109" s="420"/>
      <c r="BJ109" s="420"/>
      <c r="BK109" s="420"/>
      <c r="BL109" s="420"/>
      <c r="BM109" s="421"/>
      <c r="BN109" s="364">
        <f t="shared" si="2"/>
        <v>0</v>
      </c>
      <c r="BO109" s="365"/>
      <c r="BP109" s="365"/>
      <c r="BQ109" s="365"/>
      <c r="BR109" s="365"/>
      <c r="BS109" s="365"/>
      <c r="BT109" s="365"/>
      <c r="BU109" s="365"/>
      <c r="BV109" s="365"/>
      <c r="BW109" s="365"/>
      <c r="BX109" s="365"/>
      <c r="BY109" s="365"/>
      <c r="BZ109" s="365"/>
      <c r="CA109" s="365"/>
      <c r="CB109" s="366"/>
    </row>
    <row r="110" spans="1:80" hidden="1" x14ac:dyDescent="0.2">
      <c r="A110" s="400"/>
      <c r="B110" s="401"/>
      <c r="C110" s="401"/>
      <c r="D110" s="402"/>
      <c r="E110" s="397"/>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c r="AI110" s="398"/>
      <c r="AJ110" s="398"/>
      <c r="AK110" s="398"/>
      <c r="AL110" s="398"/>
      <c r="AM110" s="398"/>
      <c r="AN110" s="398"/>
      <c r="AO110" s="398"/>
      <c r="AP110" s="398"/>
      <c r="AQ110" s="398"/>
      <c r="AR110" s="399"/>
      <c r="AS110" s="419"/>
      <c r="AT110" s="420"/>
      <c r="AU110" s="420"/>
      <c r="AV110" s="420"/>
      <c r="AW110" s="420"/>
      <c r="AX110" s="420"/>
      <c r="AY110" s="420"/>
      <c r="AZ110" s="420"/>
      <c r="BA110" s="420"/>
      <c r="BB110" s="421"/>
      <c r="BC110" s="419"/>
      <c r="BD110" s="420"/>
      <c r="BE110" s="420"/>
      <c r="BF110" s="420"/>
      <c r="BG110" s="420"/>
      <c r="BH110" s="420"/>
      <c r="BI110" s="420"/>
      <c r="BJ110" s="420"/>
      <c r="BK110" s="420"/>
      <c r="BL110" s="420"/>
      <c r="BM110" s="421"/>
      <c r="BN110" s="364">
        <f t="shared" si="2"/>
        <v>0</v>
      </c>
      <c r="BO110" s="365"/>
      <c r="BP110" s="365"/>
      <c r="BQ110" s="365"/>
      <c r="BR110" s="365"/>
      <c r="BS110" s="365"/>
      <c r="BT110" s="365"/>
      <c r="BU110" s="365"/>
      <c r="BV110" s="365"/>
      <c r="BW110" s="365"/>
      <c r="BX110" s="365"/>
      <c r="BY110" s="365"/>
      <c r="BZ110" s="365"/>
      <c r="CA110" s="365"/>
      <c r="CB110" s="366"/>
    </row>
    <row r="111" spans="1:80" hidden="1" x14ac:dyDescent="0.2">
      <c r="A111" s="400"/>
      <c r="B111" s="401"/>
      <c r="C111" s="401"/>
      <c r="D111" s="402"/>
      <c r="E111" s="397"/>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9"/>
      <c r="AS111" s="419"/>
      <c r="AT111" s="420"/>
      <c r="AU111" s="420"/>
      <c r="AV111" s="420"/>
      <c r="AW111" s="420"/>
      <c r="AX111" s="420"/>
      <c r="AY111" s="420"/>
      <c r="AZ111" s="420"/>
      <c r="BA111" s="420"/>
      <c r="BB111" s="421"/>
      <c r="BC111" s="419"/>
      <c r="BD111" s="420"/>
      <c r="BE111" s="420"/>
      <c r="BF111" s="420"/>
      <c r="BG111" s="420"/>
      <c r="BH111" s="420"/>
      <c r="BI111" s="420"/>
      <c r="BJ111" s="420"/>
      <c r="BK111" s="420"/>
      <c r="BL111" s="420"/>
      <c r="BM111" s="421"/>
      <c r="BN111" s="364">
        <f t="shared" si="2"/>
        <v>0</v>
      </c>
      <c r="BO111" s="365"/>
      <c r="BP111" s="365"/>
      <c r="BQ111" s="365"/>
      <c r="BR111" s="365"/>
      <c r="BS111" s="365"/>
      <c r="BT111" s="365"/>
      <c r="BU111" s="365"/>
      <c r="BV111" s="365"/>
      <c r="BW111" s="365"/>
      <c r="BX111" s="365"/>
      <c r="BY111" s="365"/>
      <c r="BZ111" s="365"/>
      <c r="CA111" s="365"/>
      <c r="CB111" s="366"/>
    </row>
    <row r="112" spans="1:80" hidden="1" x14ac:dyDescent="0.2">
      <c r="A112" s="400"/>
      <c r="B112" s="401"/>
      <c r="C112" s="401"/>
      <c r="D112" s="402"/>
      <c r="E112" s="397"/>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398"/>
      <c r="AJ112" s="398"/>
      <c r="AK112" s="398"/>
      <c r="AL112" s="398"/>
      <c r="AM112" s="398"/>
      <c r="AN112" s="398"/>
      <c r="AO112" s="398"/>
      <c r="AP112" s="398"/>
      <c r="AQ112" s="398"/>
      <c r="AR112" s="399"/>
      <c r="AS112" s="419"/>
      <c r="AT112" s="420"/>
      <c r="AU112" s="420"/>
      <c r="AV112" s="420"/>
      <c r="AW112" s="420"/>
      <c r="AX112" s="420"/>
      <c r="AY112" s="420"/>
      <c r="AZ112" s="420"/>
      <c r="BA112" s="420"/>
      <c r="BB112" s="421"/>
      <c r="BC112" s="419"/>
      <c r="BD112" s="420"/>
      <c r="BE112" s="420"/>
      <c r="BF112" s="420"/>
      <c r="BG112" s="420"/>
      <c r="BH112" s="420"/>
      <c r="BI112" s="420"/>
      <c r="BJ112" s="420"/>
      <c r="BK112" s="420"/>
      <c r="BL112" s="420"/>
      <c r="BM112" s="421"/>
      <c r="BN112" s="364">
        <f t="shared" si="2"/>
        <v>0</v>
      </c>
      <c r="BO112" s="365"/>
      <c r="BP112" s="365"/>
      <c r="BQ112" s="365"/>
      <c r="BR112" s="365"/>
      <c r="BS112" s="365"/>
      <c r="BT112" s="365"/>
      <c r="BU112" s="365"/>
      <c r="BV112" s="365"/>
      <c r="BW112" s="365"/>
      <c r="BX112" s="365"/>
      <c r="BY112" s="365"/>
      <c r="BZ112" s="365"/>
      <c r="CA112" s="365"/>
      <c r="CB112" s="366"/>
    </row>
    <row r="113" spans="1:89" hidden="1" x14ac:dyDescent="0.2">
      <c r="A113" s="400"/>
      <c r="B113" s="401"/>
      <c r="C113" s="401"/>
      <c r="D113" s="402"/>
      <c r="E113" s="397"/>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c r="AI113" s="398"/>
      <c r="AJ113" s="398"/>
      <c r="AK113" s="398"/>
      <c r="AL113" s="398"/>
      <c r="AM113" s="398"/>
      <c r="AN113" s="398"/>
      <c r="AO113" s="398"/>
      <c r="AP113" s="398"/>
      <c r="AQ113" s="398"/>
      <c r="AR113" s="399"/>
      <c r="AS113" s="419"/>
      <c r="AT113" s="420"/>
      <c r="AU113" s="420"/>
      <c r="AV113" s="420"/>
      <c r="AW113" s="420"/>
      <c r="AX113" s="420"/>
      <c r="AY113" s="420"/>
      <c r="AZ113" s="420"/>
      <c r="BA113" s="420"/>
      <c r="BB113" s="421"/>
      <c r="BC113" s="419"/>
      <c r="BD113" s="420"/>
      <c r="BE113" s="420"/>
      <c r="BF113" s="420"/>
      <c r="BG113" s="420"/>
      <c r="BH113" s="420"/>
      <c r="BI113" s="420"/>
      <c r="BJ113" s="420"/>
      <c r="BK113" s="420"/>
      <c r="BL113" s="420"/>
      <c r="BM113" s="421"/>
      <c r="BN113" s="364">
        <f t="shared" si="2"/>
        <v>0</v>
      </c>
      <c r="BO113" s="365"/>
      <c r="BP113" s="365"/>
      <c r="BQ113" s="365"/>
      <c r="BR113" s="365"/>
      <c r="BS113" s="365"/>
      <c r="BT113" s="365"/>
      <c r="BU113" s="365"/>
      <c r="BV113" s="365"/>
      <c r="BW113" s="365"/>
      <c r="BX113" s="365"/>
      <c r="BY113" s="365"/>
      <c r="BZ113" s="365"/>
      <c r="CA113" s="365"/>
      <c r="CB113" s="366"/>
    </row>
    <row r="114" spans="1:89" hidden="1" x14ac:dyDescent="0.2">
      <c r="A114" s="400"/>
      <c r="B114" s="401"/>
      <c r="C114" s="401"/>
      <c r="D114" s="402"/>
      <c r="E114" s="397"/>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c r="AI114" s="398"/>
      <c r="AJ114" s="398"/>
      <c r="AK114" s="398"/>
      <c r="AL114" s="398"/>
      <c r="AM114" s="398"/>
      <c r="AN114" s="398"/>
      <c r="AO114" s="398"/>
      <c r="AP114" s="398"/>
      <c r="AQ114" s="398"/>
      <c r="AR114" s="399"/>
      <c r="AS114" s="419"/>
      <c r="AT114" s="420"/>
      <c r="AU114" s="420"/>
      <c r="AV114" s="420"/>
      <c r="AW114" s="420"/>
      <c r="AX114" s="420"/>
      <c r="AY114" s="420"/>
      <c r="AZ114" s="420"/>
      <c r="BA114" s="420"/>
      <c r="BB114" s="421"/>
      <c r="BC114" s="419"/>
      <c r="BD114" s="420"/>
      <c r="BE114" s="420"/>
      <c r="BF114" s="420"/>
      <c r="BG114" s="420"/>
      <c r="BH114" s="420"/>
      <c r="BI114" s="420"/>
      <c r="BJ114" s="420"/>
      <c r="BK114" s="420"/>
      <c r="BL114" s="420"/>
      <c r="BM114" s="421"/>
      <c r="BN114" s="364">
        <f t="shared" si="2"/>
        <v>0</v>
      </c>
      <c r="BO114" s="365"/>
      <c r="BP114" s="365"/>
      <c r="BQ114" s="365"/>
      <c r="BR114" s="365"/>
      <c r="BS114" s="365"/>
      <c r="BT114" s="365"/>
      <c r="BU114" s="365"/>
      <c r="BV114" s="365"/>
      <c r="BW114" s="365"/>
      <c r="BX114" s="365"/>
      <c r="BY114" s="365"/>
      <c r="BZ114" s="365"/>
      <c r="CA114" s="365"/>
      <c r="CB114" s="366"/>
    </row>
    <row r="115" spans="1:89" hidden="1" x14ac:dyDescent="0.2">
      <c r="A115" s="233"/>
      <c r="B115" s="231"/>
      <c r="C115" s="231"/>
      <c r="D115" s="232"/>
      <c r="E115" s="413"/>
      <c r="F115" s="414"/>
      <c r="G115" s="414"/>
      <c r="H115" s="414"/>
      <c r="I115" s="414"/>
      <c r="J115" s="414"/>
      <c r="K115" s="414"/>
      <c r="L115" s="414"/>
      <c r="M115" s="414"/>
      <c r="N115" s="414"/>
      <c r="O115" s="414"/>
      <c r="P115" s="414"/>
      <c r="Q115" s="414"/>
      <c r="R115" s="414"/>
      <c r="S115" s="414"/>
      <c r="T115" s="414"/>
      <c r="U115" s="414"/>
      <c r="V115" s="414"/>
      <c r="W115" s="414"/>
      <c r="X115" s="414"/>
      <c r="Y115" s="414"/>
      <c r="Z115" s="414"/>
      <c r="AA115" s="414"/>
      <c r="AB115" s="414"/>
      <c r="AC115" s="414"/>
      <c r="AD115" s="414"/>
      <c r="AE115" s="414"/>
      <c r="AF115" s="414"/>
      <c r="AG115" s="414"/>
      <c r="AH115" s="414"/>
      <c r="AI115" s="414"/>
      <c r="AJ115" s="414"/>
      <c r="AK115" s="414"/>
      <c r="AL115" s="414"/>
      <c r="AM115" s="414"/>
      <c r="AN115" s="414"/>
      <c r="AO115" s="414"/>
      <c r="AP115" s="414"/>
      <c r="AQ115" s="414"/>
      <c r="AR115" s="415"/>
      <c r="AS115" s="400"/>
      <c r="AT115" s="401"/>
      <c r="AU115" s="401"/>
      <c r="AV115" s="401"/>
      <c r="AW115" s="401"/>
      <c r="AX115" s="401"/>
      <c r="AY115" s="401"/>
      <c r="AZ115" s="401"/>
      <c r="BA115" s="401"/>
      <c r="BB115" s="402"/>
      <c r="BC115" s="416"/>
      <c r="BD115" s="417"/>
      <c r="BE115" s="417"/>
      <c r="BF115" s="417"/>
      <c r="BG115" s="417"/>
      <c r="BH115" s="417"/>
      <c r="BI115" s="417"/>
      <c r="BJ115" s="417"/>
      <c r="BK115" s="417"/>
      <c r="BL115" s="417"/>
      <c r="BM115" s="418"/>
      <c r="BN115" s="364">
        <f t="shared" si="2"/>
        <v>0</v>
      </c>
      <c r="BO115" s="365"/>
      <c r="BP115" s="365"/>
      <c r="BQ115" s="365"/>
      <c r="BR115" s="365"/>
      <c r="BS115" s="365"/>
      <c r="BT115" s="365"/>
      <c r="BU115" s="365"/>
      <c r="BV115" s="365"/>
      <c r="BW115" s="365"/>
      <c r="BX115" s="365"/>
      <c r="BY115" s="365"/>
      <c r="BZ115" s="365"/>
      <c r="CA115" s="365"/>
      <c r="CB115" s="366"/>
    </row>
    <row r="116" spans="1:89" hidden="1" x14ac:dyDescent="0.2">
      <c r="A116" s="233"/>
      <c r="B116" s="231"/>
      <c r="C116" s="231"/>
      <c r="D116" s="232"/>
      <c r="E116" s="413"/>
      <c r="F116" s="414"/>
      <c r="G116" s="414"/>
      <c r="H116" s="414"/>
      <c r="I116" s="414"/>
      <c r="J116" s="414"/>
      <c r="K116" s="414"/>
      <c r="L116" s="414"/>
      <c r="M116" s="414"/>
      <c r="N116" s="414"/>
      <c r="O116" s="414"/>
      <c r="P116" s="414"/>
      <c r="Q116" s="414"/>
      <c r="R116" s="414"/>
      <c r="S116" s="414"/>
      <c r="T116" s="414"/>
      <c r="U116" s="414"/>
      <c r="V116" s="414"/>
      <c r="W116" s="414"/>
      <c r="X116" s="414"/>
      <c r="Y116" s="414"/>
      <c r="Z116" s="414"/>
      <c r="AA116" s="414"/>
      <c r="AB116" s="414"/>
      <c r="AC116" s="414"/>
      <c r="AD116" s="414"/>
      <c r="AE116" s="414"/>
      <c r="AF116" s="414"/>
      <c r="AG116" s="414"/>
      <c r="AH116" s="414"/>
      <c r="AI116" s="414"/>
      <c r="AJ116" s="414"/>
      <c r="AK116" s="414"/>
      <c r="AL116" s="414"/>
      <c r="AM116" s="414"/>
      <c r="AN116" s="414"/>
      <c r="AO116" s="414"/>
      <c r="AP116" s="414"/>
      <c r="AQ116" s="414"/>
      <c r="AR116" s="415"/>
      <c r="AS116" s="400"/>
      <c r="AT116" s="401"/>
      <c r="AU116" s="401"/>
      <c r="AV116" s="401"/>
      <c r="AW116" s="401"/>
      <c r="AX116" s="401"/>
      <c r="AY116" s="401"/>
      <c r="AZ116" s="401"/>
      <c r="BA116" s="401"/>
      <c r="BB116" s="402"/>
      <c r="BC116" s="416"/>
      <c r="BD116" s="417"/>
      <c r="BE116" s="417"/>
      <c r="BF116" s="417"/>
      <c r="BG116" s="417"/>
      <c r="BH116" s="417"/>
      <c r="BI116" s="417"/>
      <c r="BJ116" s="417"/>
      <c r="BK116" s="417"/>
      <c r="BL116" s="417"/>
      <c r="BM116" s="418"/>
      <c r="BN116" s="364">
        <f t="shared" si="2"/>
        <v>0</v>
      </c>
      <c r="BO116" s="365"/>
      <c r="BP116" s="365"/>
      <c r="BQ116" s="365"/>
      <c r="BR116" s="365"/>
      <c r="BS116" s="365"/>
      <c r="BT116" s="365"/>
      <c r="BU116" s="365"/>
      <c r="BV116" s="365"/>
      <c r="BW116" s="365"/>
      <c r="BX116" s="365"/>
      <c r="BY116" s="365"/>
      <c r="BZ116" s="365"/>
      <c r="CA116" s="365"/>
      <c r="CB116" s="366"/>
    </row>
    <row r="117" spans="1:89" hidden="1" x14ac:dyDescent="0.2">
      <c r="A117" s="395"/>
      <c r="B117" s="151"/>
      <c r="C117" s="151"/>
      <c r="D117" s="396"/>
      <c r="E117" s="413"/>
      <c r="F117" s="414"/>
      <c r="G117" s="414"/>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5"/>
      <c r="AS117" s="392"/>
      <c r="AT117" s="393"/>
      <c r="AU117" s="393"/>
      <c r="AV117" s="393"/>
      <c r="AW117" s="393"/>
      <c r="AX117" s="393"/>
      <c r="AY117" s="393"/>
      <c r="AZ117" s="393"/>
      <c r="BA117" s="393"/>
      <c r="BB117" s="394"/>
      <c r="BC117" s="416"/>
      <c r="BD117" s="417"/>
      <c r="BE117" s="417"/>
      <c r="BF117" s="417"/>
      <c r="BG117" s="417"/>
      <c r="BH117" s="417"/>
      <c r="BI117" s="417"/>
      <c r="BJ117" s="417"/>
      <c r="BK117" s="417"/>
      <c r="BL117" s="417"/>
      <c r="BM117" s="418"/>
      <c r="BN117" s="364">
        <f t="shared" si="2"/>
        <v>0</v>
      </c>
      <c r="BO117" s="365"/>
      <c r="BP117" s="365"/>
      <c r="BQ117" s="365"/>
      <c r="BR117" s="365"/>
      <c r="BS117" s="365"/>
      <c r="BT117" s="365"/>
      <c r="BU117" s="365"/>
      <c r="BV117" s="365"/>
      <c r="BW117" s="365"/>
      <c r="BX117" s="365"/>
      <c r="BY117" s="365"/>
      <c r="BZ117" s="365"/>
      <c r="CA117" s="365"/>
      <c r="CB117" s="366"/>
    </row>
    <row r="118" spans="1:89" x14ac:dyDescent="0.2">
      <c r="A118" s="377"/>
      <c r="B118" s="378"/>
      <c r="C118" s="378"/>
      <c r="D118" s="379"/>
      <c r="E118" s="380" t="s">
        <v>421</v>
      </c>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c r="AG118" s="381"/>
      <c r="AH118" s="381"/>
      <c r="AI118" s="381"/>
      <c r="AJ118" s="381"/>
      <c r="AK118" s="381"/>
      <c r="AL118" s="381"/>
      <c r="AM118" s="381"/>
      <c r="AN118" s="381"/>
      <c r="AO118" s="381"/>
      <c r="AP118" s="381"/>
      <c r="AQ118" s="381"/>
      <c r="AR118" s="382"/>
      <c r="AS118" s="383" t="s">
        <v>52</v>
      </c>
      <c r="AT118" s="384"/>
      <c r="AU118" s="384"/>
      <c r="AV118" s="384"/>
      <c r="AW118" s="384"/>
      <c r="AX118" s="384"/>
      <c r="AY118" s="384"/>
      <c r="AZ118" s="384"/>
      <c r="BA118" s="384"/>
      <c r="BB118" s="385"/>
      <c r="BC118" s="386" t="s">
        <v>52</v>
      </c>
      <c r="BD118" s="387"/>
      <c r="BE118" s="387"/>
      <c r="BF118" s="387"/>
      <c r="BG118" s="387"/>
      <c r="BH118" s="387"/>
      <c r="BI118" s="387"/>
      <c r="BJ118" s="387"/>
      <c r="BK118" s="387"/>
      <c r="BL118" s="387"/>
      <c r="BM118" s="388"/>
      <c r="BN118" s="389">
        <f>SUM(BN74:CB117)</f>
        <v>855400</v>
      </c>
      <c r="BO118" s="390"/>
      <c r="BP118" s="390"/>
      <c r="BQ118" s="390"/>
      <c r="BR118" s="390"/>
      <c r="BS118" s="390"/>
      <c r="BT118" s="390"/>
      <c r="BU118" s="390"/>
      <c r="BV118" s="390"/>
      <c r="BW118" s="390"/>
      <c r="BX118" s="390"/>
      <c r="BY118" s="390"/>
      <c r="BZ118" s="390"/>
      <c r="CA118" s="390"/>
      <c r="CB118" s="391"/>
      <c r="CC118" s="412"/>
      <c r="CD118" s="153"/>
      <c r="CE118" s="153"/>
      <c r="CF118" s="153"/>
      <c r="CG118" s="153"/>
      <c r="CH118" s="153"/>
      <c r="CI118" s="153"/>
      <c r="CJ118" s="153"/>
      <c r="CK118" s="153"/>
    </row>
    <row r="119" spans="1:89" ht="15.75" x14ac:dyDescent="0.25">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3"/>
      <c r="AT119" s="123"/>
      <c r="AU119" s="123"/>
      <c r="AV119" s="123"/>
      <c r="AW119" s="123"/>
      <c r="AX119" s="123"/>
      <c r="AY119" s="123"/>
      <c r="AZ119" s="123"/>
      <c r="BA119" s="123"/>
      <c r="BB119" s="123"/>
      <c r="BC119" s="86"/>
      <c r="BD119" s="86"/>
      <c r="BE119" s="86"/>
      <c r="BF119" s="86"/>
      <c r="BG119" s="86"/>
      <c r="BH119" s="86"/>
      <c r="BI119" s="86"/>
      <c r="BJ119" s="86"/>
      <c r="BK119" s="86"/>
      <c r="BL119" s="86"/>
      <c r="BM119" s="86"/>
      <c r="BN119" s="86"/>
      <c r="BO119" s="86"/>
      <c r="BP119" s="86"/>
      <c r="BQ119" s="124"/>
      <c r="BR119" s="124"/>
      <c r="BS119" s="124"/>
      <c r="BT119" s="124"/>
      <c r="BU119" s="124"/>
      <c r="BV119" s="124"/>
      <c r="BW119" s="124"/>
      <c r="BX119" s="124"/>
      <c r="BY119" s="124"/>
      <c r="BZ119" s="124"/>
      <c r="CA119" s="124"/>
      <c r="CB119" s="124"/>
      <c r="CK119" s="80"/>
    </row>
    <row r="120" spans="1:89" ht="15.75" x14ac:dyDescent="0.25">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410" t="s">
        <v>511</v>
      </c>
      <c r="AT120" s="410"/>
      <c r="AU120" s="410"/>
      <c r="AV120" s="410"/>
      <c r="AW120" s="410"/>
      <c r="AX120" s="410"/>
      <c r="AY120" s="410"/>
      <c r="AZ120" s="410"/>
      <c r="BA120" s="410"/>
      <c r="BB120" s="410"/>
      <c r="BC120" s="411" t="s">
        <v>368</v>
      </c>
      <c r="BD120" s="411"/>
      <c r="BE120" s="411"/>
      <c r="BF120" s="411"/>
      <c r="BG120" s="411"/>
      <c r="BH120" s="411"/>
      <c r="BI120" s="411"/>
      <c r="BJ120" s="411"/>
      <c r="BK120" s="411"/>
      <c r="BL120" s="411"/>
      <c r="BM120" s="411"/>
      <c r="BN120" s="411"/>
      <c r="BO120" s="411"/>
      <c r="BP120" s="411"/>
      <c r="BQ120" s="124"/>
      <c r="BR120" s="124"/>
      <c r="BS120" s="124"/>
      <c r="BT120" s="124"/>
      <c r="BU120" s="124"/>
      <c r="BV120" s="124"/>
      <c r="BW120" s="124"/>
      <c r="BX120" s="124"/>
      <c r="BY120" s="124"/>
      <c r="BZ120" s="124"/>
      <c r="CA120" s="124"/>
      <c r="CB120" s="124"/>
    </row>
    <row r="121" spans="1:89" ht="15.75" x14ac:dyDescent="0.25">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3"/>
      <c r="AT121" s="123"/>
      <c r="AU121" s="123"/>
      <c r="AV121" s="123"/>
      <c r="AW121" s="123"/>
      <c r="AX121" s="123"/>
      <c r="AY121" s="123"/>
      <c r="AZ121" s="123"/>
      <c r="BA121" s="123"/>
      <c r="BB121" s="123"/>
      <c r="BC121" s="86"/>
      <c r="BD121" s="86"/>
      <c r="BE121" s="86"/>
      <c r="BF121" s="86"/>
      <c r="BG121" s="86"/>
      <c r="BH121" s="86"/>
      <c r="BI121" s="86"/>
      <c r="BJ121" s="86"/>
      <c r="BK121" s="86"/>
      <c r="BL121" s="86"/>
      <c r="BM121" s="86"/>
      <c r="BN121" s="86"/>
      <c r="BO121" s="86"/>
      <c r="BP121" s="86"/>
      <c r="BQ121" s="124"/>
      <c r="BR121" s="124"/>
      <c r="BS121" s="124"/>
      <c r="BT121" s="124"/>
      <c r="BU121" s="124"/>
      <c r="BV121" s="124"/>
      <c r="BW121" s="124"/>
      <c r="BX121" s="124"/>
      <c r="BY121" s="124"/>
      <c r="BZ121" s="124"/>
      <c r="CA121" s="124"/>
      <c r="CB121" s="124"/>
    </row>
    <row r="122" spans="1:89" x14ac:dyDescent="0.2">
      <c r="A122" s="157" t="s">
        <v>142</v>
      </c>
      <c r="B122" s="158"/>
      <c r="C122" s="158"/>
      <c r="D122" s="159"/>
      <c r="E122" s="157" t="s">
        <v>422</v>
      </c>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9"/>
      <c r="AS122" s="157" t="s">
        <v>424</v>
      </c>
      <c r="AT122" s="158"/>
      <c r="AU122" s="158"/>
      <c r="AV122" s="158"/>
      <c r="AW122" s="158"/>
      <c r="AX122" s="158"/>
      <c r="AY122" s="158"/>
      <c r="AZ122" s="158"/>
      <c r="BA122" s="158"/>
      <c r="BB122" s="159"/>
      <c r="BC122" s="157" t="s">
        <v>505</v>
      </c>
      <c r="BD122" s="158"/>
      <c r="BE122" s="158"/>
      <c r="BF122" s="158"/>
      <c r="BG122" s="158"/>
      <c r="BH122" s="158"/>
      <c r="BI122" s="158"/>
      <c r="BJ122" s="158"/>
      <c r="BK122" s="158"/>
      <c r="BL122" s="158"/>
      <c r="BM122" s="159"/>
      <c r="BN122" s="157" t="s">
        <v>425</v>
      </c>
      <c r="BO122" s="158"/>
      <c r="BP122" s="158"/>
      <c r="BQ122" s="158"/>
      <c r="BR122" s="158"/>
      <c r="BS122" s="158"/>
      <c r="BT122" s="158"/>
      <c r="BU122" s="158"/>
      <c r="BV122" s="158"/>
      <c r="BW122" s="158"/>
      <c r="BX122" s="158"/>
      <c r="BY122" s="158"/>
      <c r="BZ122" s="158"/>
      <c r="CA122" s="158"/>
      <c r="CB122" s="159"/>
    </row>
    <row r="123" spans="1:89" x14ac:dyDescent="0.2">
      <c r="A123" s="407" t="s">
        <v>143</v>
      </c>
      <c r="B123" s="408"/>
      <c r="C123" s="408"/>
      <c r="D123" s="409"/>
      <c r="E123" s="407"/>
      <c r="F123" s="408"/>
      <c r="G123" s="408"/>
      <c r="H123" s="408"/>
      <c r="I123" s="408"/>
      <c r="J123" s="408"/>
      <c r="K123" s="408"/>
      <c r="L123" s="408"/>
      <c r="M123" s="408"/>
      <c r="N123" s="408"/>
      <c r="O123" s="408"/>
      <c r="P123" s="408"/>
      <c r="Q123" s="408"/>
      <c r="R123" s="408"/>
      <c r="S123" s="408"/>
      <c r="T123" s="408"/>
      <c r="U123" s="408"/>
      <c r="V123" s="408"/>
      <c r="W123" s="408"/>
      <c r="X123" s="408"/>
      <c r="Y123" s="408"/>
      <c r="Z123" s="408"/>
      <c r="AA123" s="408"/>
      <c r="AB123" s="408"/>
      <c r="AC123" s="408"/>
      <c r="AD123" s="408"/>
      <c r="AE123" s="408"/>
      <c r="AF123" s="408"/>
      <c r="AG123" s="408"/>
      <c r="AH123" s="408"/>
      <c r="AI123" s="408"/>
      <c r="AJ123" s="408"/>
      <c r="AK123" s="408"/>
      <c r="AL123" s="408"/>
      <c r="AM123" s="408"/>
      <c r="AN123" s="408"/>
      <c r="AO123" s="408"/>
      <c r="AP123" s="408"/>
      <c r="AQ123" s="408"/>
      <c r="AR123" s="409"/>
      <c r="AS123" s="407"/>
      <c r="AT123" s="408"/>
      <c r="AU123" s="408"/>
      <c r="AV123" s="408"/>
      <c r="AW123" s="408"/>
      <c r="AX123" s="408"/>
      <c r="AY123" s="408"/>
      <c r="AZ123" s="408"/>
      <c r="BA123" s="408"/>
      <c r="BB123" s="409"/>
      <c r="BC123" s="407" t="s">
        <v>506</v>
      </c>
      <c r="BD123" s="408"/>
      <c r="BE123" s="408"/>
      <c r="BF123" s="408"/>
      <c r="BG123" s="408"/>
      <c r="BH123" s="408"/>
      <c r="BI123" s="408"/>
      <c r="BJ123" s="408"/>
      <c r="BK123" s="408"/>
      <c r="BL123" s="408"/>
      <c r="BM123" s="409"/>
      <c r="BN123" s="407" t="s">
        <v>439</v>
      </c>
      <c r="BO123" s="408"/>
      <c r="BP123" s="408"/>
      <c r="BQ123" s="408"/>
      <c r="BR123" s="408"/>
      <c r="BS123" s="408"/>
      <c r="BT123" s="408"/>
      <c r="BU123" s="408"/>
      <c r="BV123" s="408"/>
      <c r="BW123" s="408"/>
      <c r="BX123" s="408"/>
      <c r="BY123" s="408"/>
      <c r="BZ123" s="408"/>
      <c r="CA123" s="408"/>
      <c r="CB123" s="409"/>
    </row>
    <row r="124" spans="1:89" x14ac:dyDescent="0.2">
      <c r="A124" s="407"/>
      <c r="B124" s="408"/>
      <c r="C124" s="408"/>
      <c r="D124" s="409"/>
      <c r="E124" s="407"/>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408"/>
      <c r="AF124" s="408"/>
      <c r="AG124" s="408"/>
      <c r="AH124" s="408"/>
      <c r="AI124" s="408"/>
      <c r="AJ124" s="408"/>
      <c r="AK124" s="408"/>
      <c r="AL124" s="408"/>
      <c r="AM124" s="408"/>
      <c r="AN124" s="408"/>
      <c r="AO124" s="408"/>
      <c r="AP124" s="408"/>
      <c r="AQ124" s="408"/>
      <c r="AR124" s="409"/>
      <c r="AS124" s="407"/>
      <c r="AT124" s="408"/>
      <c r="AU124" s="408"/>
      <c r="AV124" s="408"/>
      <c r="AW124" s="408"/>
      <c r="AX124" s="408"/>
      <c r="AY124" s="408"/>
      <c r="AZ124" s="408"/>
      <c r="BA124" s="408"/>
      <c r="BB124" s="409"/>
      <c r="BC124" s="407" t="s">
        <v>432</v>
      </c>
      <c r="BD124" s="408"/>
      <c r="BE124" s="408"/>
      <c r="BF124" s="408"/>
      <c r="BG124" s="408"/>
      <c r="BH124" s="408"/>
      <c r="BI124" s="408"/>
      <c r="BJ124" s="408"/>
      <c r="BK124" s="408"/>
      <c r="BL124" s="408"/>
      <c r="BM124" s="409"/>
      <c r="BN124" s="407"/>
      <c r="BO124" s="408"/>
      <c r="BP124" s="408"/>
      <c r="BQ124" s="408"/>
      <c r="BR124" s="408"/>
      <c r="BS124" s="408"/>
      <c r="BT124" s="408"/>
      <c r="BU124" s="408"/>
      <c r="BV124" s="408"/>
      <c r="BW124" s="408"/>
      <c r="BX124" s="408"/>
      <c r="BY124" s="408"/>
      <c r="BZ124" s="408"/>
      <c r="CA124" s="408"/>
      <c r="CB124" s="409"/>
    </row>
    <row r="125" spans="1:89" x14ac:dyDescent="0.2">
      <c r="A125" s="400">
        <v>1</v>
      </c>
      <c r="B125" s="401"/>
      <c r="C125" s="401"/>
      <c r="D125" s="402"/>
      <c r="E125" s="400">
        <v>2</v>
      </c>
      <c r="F125" s="401"/>
      <c r="G125" s="401"/>
      <c r="H125" s="401"/>
      <c r="I125" s="401"/>
      <c r="J125" s="401"/>
      <c r="K125" s="401"/>
      <c r="L125" s="401"/>
      <c r="M125" s="401"/>
      <c r="N125" s="401"/>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1"/>
      <c r="AJ125" s="401"/>
      <c r="AK125" s="401"/>
      <c r="AL125" s="401"/>
      <c r="AM125" s="401"/>
      <c r="AN125" s="401"/>
      <c r="AO125" s="401"/>
      <c r="AP125" s="401"/>
      <c r="AQ125" s="401"/>
      <c r="AR125" s="402"/>
      <c r="AS125" s="400">
        <v>3</v>
      </c>
      <c r="AT125" s="401"/>
      <c r="AU125" s="401"/>
      <c r="AV125" s="401"/>
      <c r="AW125" s="401"/>
      <c r="AX125" s="401"/>
      <c r="AY125" s="401"/>
      <c r="AZ125" s="401"/>
      <c r="BA125" s="401"/>
      <c r="BB125" s="402"/>
      <c r="BC125" s="400">
        <v>4</v>
      </c>
      <c r="BD125" s="401"/>
      <c r="BE125" s="401"/>
      <c r="BF125" s="401"/>
      <c r="BG125" s="401"/>
      <c r="BH125" s="401"/>
      <c r="BI125" s="401"/>
      <c r="BJ125" s="401"/>
      <c r="BK125" s="401"/>
      <c r="BL125" s="401"/>
      <c r="BM125" s="402"/>
      <c r="BN125" s="400">
        <v>5</v>
      </c>
      <c r="BO125" s="401"/>
      <c r="BP125" s="401"/>
      <c r="BQ125" s="401"/>
      <c r="BR125" s="401"/>
      <c r="BS125" s="401"/>
      <c r="BT125" s="401"/>
      <c r="BU125" s="401"/>
      <c r="BV125" s="401"/>
      <c r="BW125" s="401"/>
      <c r="BX125" s="401"/>
      <c r="BY125" s="401"/>
      <c r="BZ125" s="401"/>
      <c r="CA125" s="401"/>
      <c r="CB125" s="402"/>
    </row>
    <row r="126" spans="1:89" ht="24" customHeight="1" x14ac:dyDescent="0.2">
      <c r="A126" s="400">
        <v>1</v>
      </c>
      <c r="B126" s="401"/>
      <c r="C126" s="401"/>
      <c r="D126" s="402"/>
      <c r="E126" s="280" t="s">
        <v>708</v>
      </c>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c r="AL126" s="281"/>
      <c r="AM126" s="281"/>
      <c r="AN126" s="281"/>
      <c r="AO126" s="281"/>
      <c r="AP126" s="281"/>
      <c r="AQ126" s="281"/>
      <c r="AR126" s="403"/>
      <c r="AS126" s="364">
        <v>1760</v>
      </c>
      <c r="AT126" s="365"/>
      <c r="AU126" s="365"/>
      <c r="AV126" s="365"/>
      <c r="AW126" s="365"/>
      <c r="AX126" s="365"/>
      <c r="AY126" s="365"/>
      <c r="AZ126" s="365"/>
      <c r="BA126" s="365"/>
      <c r="BB126" s="366"/>
      <c r="BC126" s="364">
        <v>712.5</v>
      </c>
      <c r="BD126" s="365"/>
      <c r="BE126" s="365"/>
      <c r="BF126" s="365"/>
      <c r="BG126" s="365"/>
      <c r="BH126" s="365"/>
      <c r="BI126" s="365"/>
      <c r="BJ126" s="365"/>
      <c r="BK126" s="365"/>
      <c r="BL126" s="365"/>
      <c r="BM126" s="366"/>
      <c r="BN126" s="404">
        <f>ROUND(AS126*BC126,2)</f>
        <v>1254000</v>
      </c>
      <c r="BO126" s="405"/>
      <c r="BP126" s="405"/>
      <c r="BQ126" s="405"/>
      <c r="BR126" s="405"/>
      <c r="BS126" s="405"/>
      <c r="BT126" s="405"/>
      <c r="BU126" s="405"/>
      <c r="BV126" s="405"/>
      <c r="BW126" s="405"/>
      <c r="BX126" s="405"/>
      <c r="BY126" s="405"/>
      <c r="BZ126" s="405"/>
      <c r="CA126" s="405"/>
      <c r="CB126" s="406"/>
    </row>
    <row r="127" spans="1:89" x14ac:dyDescent="0.2">
      <c r="A127" s="377"/>
      <c r="B127" s="378"/>
      <c r="C127" s="378"/>
      <c r="D127" s="379"/>
      <c r="E127" s="380" t="s">
        <v>421</v>
      </c>
      <c r="F127" s="381"/>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c r="AG127" s="381"/>
      <c r="AH127" s="381"/>
      <c r="AI127" s="381"/>
      <c r="AJ127" s="381"/>
      <c r="AK127" s="381"/>
      <c r="AL127" s="381"/>
      <c r="AM127" s="381"/>
      <c r="AN127" s="381"/>
      <c r="AO127" s="381"/>
      <c r="AP127" s="381"/>
      <c r="AQ127" s="381"/>
      <c r="AR127" s="382"/>
      <c r="AS127" s="383" t="s">
        <v>52</v>
      </c>
      <c r="AT127" s="384"/>
      <c r="AU127" s="384"/>
      <c r="AV127" s="384"/>
      <c r="AW127" s="384"/>
      <c r="AX127" s="384"/>
      <c r="AY127" s="384"/>
      <c r="AZ127" s="384"/>
      <c r="BA127" s="384"/>
      <c r="BB127" s="385"/>
      <c r="BC127" s="386" t="s">
        <v>52</v>
      </c>
      <c r="BD127" s="387"/>
      <c r="BE127" s="387"/>
      <c r="BF127" s="387"/>
      <c r="BG127" s="387"/>
      <c r="BH127" s="387"/>
      <c r="BI127" s="387"/>
      <c r="BJ127" s="387"/>
      <c r="BK127" s="387"/>
      <c r="BL127" s="387"/>
      <c r="BM127" s="388"/>
      <c r="BN127" s="389">
        <f>SUM(BN126:CB126)</f>
        <v>1254000</v>
      </c>
      <c r="BO127" s="390"/>
      <c r="BP127" s="390"/>
      <c r="BQ127" s="390"/>
      <c r="BR127" s="390"/>
      <c r="BS127" s="390"/>
      <c r="BT127" s="390"/>
      <c r="BU127" s="390"/>
      <c r="BV127" s="390"/>
      <c r="BW127" s="390"/>
      <c r="BX127" s="390"/>
      <c r="BY127" s="390"/>
      <c r="BZ127" s="390"/>
      <c r="CA127" s="390"/>
      <c r="CB127" s="391"/>
    </row>
    <row r="128" spans="1:89" x14ac:dyDescent="0.2">
      <c r="A128" s="125"/>
      <c r="B128" s="125"/>
      <c r="C128" s="125"/>
      <c r="D128" s="125"/>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8"/>
      <c r="BO128" s="128"/>
      <c r="BP128" s="128"/>
      <c r="BQ128" s="128"/>
      <c r="BR128" s="128"/>
      <c r="BS128" s="128"/>
      <c r="BT128" s="128"/>
      <c r="BU128" s="128"/>
      <c r="BV128" s="128"/>
      <c r="BW128" s="128"/>
      <c r="BX128" s="128"/>
      <c r="BY128" s="128"/>
      <c r="BZ128" s="128"/>
      <c r="CA128" s="128"/>
      <c r="CB128" s="128"/>
    </row>
    <row r="129" spans="1:89" ht="15.75" x14ac:dyDescent="0.25">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3"/>
      <c r="AT129" s="123"/>
      <c r="AU129" s="123"/>
      <c r="AV129" s="123"/>
      <c r="AW129" s="123"/>
      <c r="AX129" s="123"/>
      <c r="AY129" s="123"/>
      <c r="AZ129" s="123"/>
      <c r="BA129" s="123"/>
      <c r="BB129" s="123"/>
      <c r="BC129" s="86"/>
      <c r="BD129" s="86"/>
      <c r="BE129" s="86"/>
      <c r="BF129" s="86"/>
      <c r="BG129" s="86"/>
      <c r="BH129" s="86"/>
      <c r="BI129" s="86"/>
      <c r="BJ129" s="86"/>
      <c r="BK129" s="86"/>
      <c r="BL129" s="86"/>
      <c r="BM129" s="86"/>
      <c r="BN129" s="86"/>
      <c r="BO129" s="86"/>
      <c r="BP129" s="86"/>
      <c r="BQ129" s="124"/>
      <c r="BR129" s="124"/>
      <c r="BS129" s="124"/>
      <c r="BT129" s="124"/>
      <c r="BU129" s="124"/>
      <c r="BV129" s="124"/>
      <c r="BW129" s="124"/>
      <c r="BX129" s="124"/>
      <c r="BY129" s="124"/>
      <c r="BZ129" s="124"/>
      <c r="CA129" s="124"/>
      <c r="CB129" s="124"/>
    </row>
    <row r="130" spans="1:89" x14ac:dyDescent="0.2">
      <c r="CK130" s="80"/>
    </row>
    <row r="131" spans="1:89" ht="15.75" x14ac:dyDescent="0.25">
      <c r="A131" s="72" t="s">
        <v>419</v>
      </c>
      <c r="B131" s="121"/>
      <c r="C131" s="121"/>
      <c r="D131" s="121"/>
      <c r="E131" s="121"/>
      <c r="F131" s="121"/>
      <c r="G131" s="121"/>
      <c r="H131" s="121"/>
      <c r="I131" s="121"/>
      <c r="J131" s="121"/>
      <c r="X131" s="87"/>
      <c r="Y131" s="376"/>
      <c r="Z131" s="376"/>
      <c r="AA131" s="376"/>
      <c r="AB131" s="376"/>
      <c r="AC131" s="376"/>
      <c r="AD131" s="376"/>
      <c r="AE131" s="376"/>
      <c r="AF131" s="376"/>
      <c r="AG131" s="376"/>
      <c r="AH131" s="376"/>
      <c r="AI131" s="376"/>
      <c r="AJ131" s="376"/>
      <c r="AK131" s="87"/>
      <c r="AL131" s="369" t="s">
        <v>554</v>
      </c>
      <c r="AM131" s="369"/>
      <c r="AN131" s="369"/>
      <c r="AO131" s="369"/>
      <c r="AP131" s="369"/>
      <c r="AQ131" s="369"/>
      <c r="AR131" s="369"/>
      <c r="AS131" s="369"/>
      <c r="AT131" s="369"/>
      <c r="AU131" s="369"/>
      <c r="AV131" s="369"/>
      <c r="AW131" s="369"/>
      <c r="AX131" s="369"/>
      <c r="AY131" s="369"/>
      <c r="AZ131" s="369"/>
      <c r="BA131" s="369"/>
      <c r="BB131" s="369"/>
      <c r="BC131" s="369"/>
      <c r="BD131" s="369"/>
      <c r="BE131" s="369"/>
      <c r="BF131" s="369"/>
      <c r="BG131" s="369"/>
      <c r="BH131" s="369"/>
      <c r="BI131" s="369"/>
      <c r="BJ131" s="369"/>
      <c r="BK131" s="369"/>
      <c r="BL131" s="369"/>
      <c r="BM131" s="369"/>
      <c r="BN131" s="87"/>
      <c r="BO131" s="87"/>
      <c r="BP131" s="87"/>
      <c r="BQ131" s="87"/>
      <c r="BR131" s="87"/>
      <c r="BS131" s="87"/>
      <c r="CK131" s="80"/>
    </row>
    <row r="132" spans="1:89" x14ac:dyDescent="0.2">
      <c r="A132" s="88"/>
      <c r="B132" s="88"/>
      <c r="C132" s="88"/>
      <c r="D132" s="88"/>
      <c r="E132" s="88"/>
      <c r="F132" s="88"/>
      <c r="G132" s="88"/>
      <c r="H132" s="88"/>
      <c r="I132" s="88"/>
      <c r="J132" s="88"/>
      <c r="X132" s="88"/>
      <c r="Y132" s="375" t="s">
        <v>10</v>
      </c>
      <c r="Z132" s="375"/>
      <c r="AA132" s="375"/>
      <c r="AB132" s="375"/>
      <c r="AC132" s="375"/>
      <c r="AD132" s="375"/>
      <c r="AE132" s="375"/>
      <c r="AF132" s="375"/>
      <c r="AG132" s="375"/>
      <c r="AH132" s="375"/>
      <c r="AI132" s="375"/>
      <c r="AJ132" s="375"/>
      <c r="AK132" s="88"/>
      <c r="AL132" s="375" t="s">
        <v>11</v>
      </c>
      <c r="AM132" s="375"/>
      <c r="AN132" s="375"/>
      <c r="AO132" s="375"/>
      <c r="AP132" s="375"/>
      <c r="AQ132" s="375"/>
      <c r="AR132" s="375"/>
      <c r="AS132" s="375"/>
      <c r="AT132" s="375"/>
      <c r="AU132" s="375"/>
      <c r="AV132" s="375"/>
      <c r="AW132" s="375"/>
      <c r="AX132" s="375"/>
      <c r="AY132" s="375"/>
      <c r="AZ132" s="375"/>
      <c r="BA132" s="375"/>
      <c r="BB132" s="375"/>
      <c r="BC132" s="375"/>
      <c r="BD132" s="375"/>
      <c r="BE132" s="375"/>
      <c r="BF132" s="375"/>
      <c r="BG132" s="375"/>
      <c r="BH132" s="375"/>
      <c r="BI132" s="375"/>
      <c r="BJ132" s="375"/>
      <c r="BK132" s="375"/>
      <c r="BL132" s="375"/>
      <c r="BM132" s="375"/>
      <c r="BN132" s="87"/>
      <c r="BO132" s="87"/>
      <c r="BP132" s="87"/>
      <c r="BQ132" s="87"/>
      <c r="BR132" s="87"/>
      <c r="BS132" s="87"/>
      <c r="CK132" s="89"/>
    </row>
    <row r="133" spans="1:89" x14ac:dyDescent="0.2">
      <c r="A133" s="1"/>
      <c r="B133" s="87"/>
      <c r="C133" s="87"/>
      <c r="D133" s="87"/>
      <c r="E133" s="87"/>
      <c r="F133" s="87"/>
      <c r="G133" s="87"/>
      <c r="H133" s="87"/>
      <c r="I133" s="87"/>
      <c r="J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8"/>
      <c r="BO133" s="88"/>
      <c r="BP133" s="88"/>
      <c r="BQ133" s="88"/>
      <c r="BR133" s="88"/>
      <c r="BS133" s="88"/>
    </row>
    <row r="134" spans="1:89" ht="15.75" x14ac:dyDescent="0.25">
      <c r="A134" s="72" t="s">
        <v>420</v>
      </c>
      <c r="B134" s="121"/>
      <c r="C134" s="121"/>
      <c r="D134" s="121"/>
      <c r="E134" s="121"/>
      <c r="F134" s="121"/>
      <c r="G134" s="121"/>
      <c r="H134" s="121"/>
      <c r="I134" s="121"/>
      <c r="J134" s="121"/>
      <c r="X134" s="87"/>
      <c r="Y134" s="376"/>
      <c r="Z134" s="376"/>
      <c r="AA134" s="376"/>
      <c r="AB134" s="376"/>
      <c r="AC134" s="376"/>
      <c r="AD134" s="376"/>
      <c r="AE134" s="376"/>
      <c r="AF134" s="376"/>
      <c r="AG134" s="376"/>
      <c r="AH134" s="376"/>
      <c r="AI134" s="376"/>
      <c r="AJ134" s="376"/>
      <c r="AK134" s="87"/>
      <c r="AL134" s="369" t="s">
        <v>568</v>
      </c>
      <c r="AM134" s="369"/>
      <c r="AN134" s="369"/>
      <c r="AO134" s="369"/>
      <c r="AP134" s="369"/>
      <c r="AQ134" s="369"/>
      <c r="AR134" s="369"/>
      <c r="AS134" s="369"/>
      <c r="AT134" s="369"/>
      <c r="AU134" s="369"/>
      <c r="AV134" s="369"/>
      <c r="AW134" s="369"/>
      <c r="AX134" s="369"/>
      <c r="AY134" s="369"/>
      <c r="AZ134" s="369"/>
      <c r="BA134" s="369"/>
      <c r="BB134" s="369"/>
      <c r="BC134" s="369"/>
      <c r="BD134" s="369"/>
      <c r="BE134" s="369"/>
      <c r="BF134" s="369"/>
      <c r="BG134" s="369"/>
      <c r="BH134" s="369"/>
      <c r="BI134" s="369"/>
      <c r="BJ134" s="369"/>
      <c r="BK134" s="369"/>
      <c r="BL134" s="369"/>
      <c r="BM134" s="369"/>
      <c r="BN134" s="87"/>
      <c r="BO134" s="87"/>
      <c r="BP134" s="87"/>
      <c r="BQ134" s="87"/>
      <c r="BR134" s="87"/>
      <c r="BS134" s="87"/>
    </row>
    <row r="135" spans="1:89" x14ac:dyDescent="0.2">
      <c r="A135" s="87"/>
      <c r="B135" s="87"/>
      <c r="C135" s="87"/>
      <c r="D135" s="87"/>
      <c r="E135" s="87"/>
      <c r="F135" s="87"/>
      <c r="G135" s="87"/>
      <c r="H135" s="87"/>
      <c r="I135" s="87"/>
      <c r="J135" s="87"/>
      <c r="X135" s="87"/>
      <c r="Y135" s="148" t="s">
        <v>10</v>
      </c>
      <c r="Z135" s="148"/>
      <c r="AA135" s="148"/>
      <c r="AB135" s="148"/>
      <c r="AC135" s="148"/>
      <c r="AD135" s="148"/>
      <c r="AE135" s="148"/>
      <c r="AF135" s="148"/>
      <c r="AG135" s="148"/>
      <c r="AH135" s="148"/>
      <c r="AI135" s="148"/>
      <c r="AJ135" s="148"/>
      <c r="AK135" s="88"/>
      <c r="AL135" s="148" t="s">
        <v>11</v>
      </c>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87"/>
      <c r="BO135" s="87"/>
      <c r="BP135" s="87"/>
      <c r="BQ135" s="87"/>
      <c r="BR135" s="87"/>
      <c r="BS135" s="87"/>
    </row>
    <row r="136" spans="1:89" ht="15.6" customHeight="1" x14ac:dyDescent="0.25">
      <c r="A136" s="72" t="s">
        <v>507</v>
      </c>
      <c r="B136" s="90"/>
      <c r="C136" s="121"/>
      <c r="D136" s="121"/>
      <c r="E136" s="121"/>
      <c r="F136" s="121"/>
      <c r="G136" s="121"/>
      <c r="H136" s="121"/>
      <c r="I136" s="121"/>
      <c r="J136" s="121"/>
      <c r="O136" s="155" t="s">
        <v>567</v>
      </c>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Q136" s="122"/>
      <c r="AR136" s="122"/>
      <c r="AS136" s="122"/>
      <c r="AT136" s="122"/>
      <c r="AU136" s="122"/>
      <c r="AV136" s="122"/>
      <c r="AW136" s="122"/>
      <c r="AX136" s="122"/>
      <c r="AY136" s="122"/>
      <c r="AZ136" s="87"/>
      <c r="BA136" s="369" t="s">
        <v>568</v>
      </c>
      <c r="BB136" s="369"/>
      <c r="BC136" s="369"/>
      <c r="BD136" s="369"/>
      <c r="BE136" s="369"/>
      <c r="BF136" s="369"/>
      <c r="BG136" s="369"/>
      <c r="BH136" s="369"/>
      <c r="BI136" s="369"/>
      <c r="BJ136" s="369"/>
      <c r="BK136" s="369"/>
      <c r="BL136" s="369"/>
      <c r="BM136" s="369"/>
      <c r="BN136" s="369"/>
      <c r="BO136" s="369"/>
      <c r="BP136" s="369"/>
      <c r="BQ136" s="369"/>
      <c r="BR136" s="369"/>
      <c r="BS136" s="369"/>
      <c r="BT136" s="369"/>
      <c r="BU136" s="369"/>
      <c r="BV136" s="369"/>
      <c r="BZ136" s="5"/>
      <c r="CA136" s="92"/>
      <c r="CB136" s="5"/>
    </row>
    <row r="137" spans="1:89" ht="15.75" x14ac:dyDescent="0.25">
      <c r="A137" s="72" t="s">
        <v>508</v>
      </c>
      <c r="B137" s="90"/>
      <c r="C137" s="121"/>
      <c r="D137" s="121"/>
      <c r="E137" s="121"/>
      <c r="F137" s="121"/>
      <c r="G137" s="121"/>
      <c r="H137" s="121"/>
      <c r="I137" s="121"/>
      <c r="J137" s="121"/>
      <c r="O137" s="148" t="s">
        <v>12</v>
      </c>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Q137" s="148" t="s">
        <v>10</v>
      </c>
      <c r="AR137" s="148"/>
      <c r="AS137" s="148"/>
      <c r="AT137" s="148"/>
      <c r="AU137" s="148"/>
      <c r="AV137" s="148"/>
      <c r="AW137" s="148"/>
      <c r="AX137" s="148"/>
      <c r="AY137" s="148"/>
      <c r="AZ137" s="88"/>
      <c r="BA137" s="148" t="s">
        <v>11</v>
      </c>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Z137" s="5"/>
      <c r="CA137" s="93"/>
      <c r="CB137" s="5"/>
    </row>
    <row r="138" spans="1:89" s="72" customFormat="1" ht="15.75" x14ac:dyDescent="0.25">
      <c r="A138" s="370" t="s">
        <v>9</v>
      </c>
      <c r="B138" s="370"/>
      <c r="C138" s="371" t="s">
        <v>555</v>
      </c>
      <c r="D138" s="371"/>
      <c r="E138" s="371"/>
      <c r="F138" s="372" t="s">
        <v>5</v>
      </c>
      <c r="G138" s="372"/>
      <c r="H138" s="373" t="s">
        <v>556</v>
      </c>
      <c r="I138" s="373"/>
      <c r="J138" s="373"/>
      <c r="K138" s="373"/>
      <c r="L138" s="373"/>
      <c r="M138" s="373"/>
      <c r="N138" s="373"/>
      <c r="O138" s="373"/>
      <c r="P138" s="373"/>
      <c r="Q138" s="373"/>
      <c r="R138" s="373"/>
      <c r="S138" s="373"/>
      <c r="T138" s="373"/>
      <c r="U138" s="373"/>
      <c r="V138" s="373"/>
      <c r="W138" s="373"/>
      <c r="X138" s="373"/>
      <c r="Y138" s="374">
        <v>20</v>
      </c>
      <c r="Z138" s="374"/>
      <c r="AA138" s="374"/>
      <c r="AB138" s="367" t="s">
        <v>557</v>
      </c>
      <c r="AC138" s="367"/>
      <c r="AD138" s="367"/>
      <c r="AE138" s="90"/>
      <c r="AF138" s="72" t="s">
        <v>509</v>
      </c>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row>
  </sheetData>
  <mergeCells count="516">
    <mergeCell ref="A28:D28"/>
    <mergeCell ref="E28:AM28"/>
    <mergeCell ref="AN28:BA28"/>
    <mergeCell ref="BB28:BM28"/>
    <mergeCell ref="BN28:CB28"/>
    <mergeCell ref="A27:D27"/>
    <mergeCell ref="E27:AM27"/>
    <mergeCell ref="AN27:BA27"/>
    <mergeCell ref="BB27:BM27"/>
    <mergeCell ref="BN27:CB27"/>
    <mergeCell ref="E25:AM25"/>
    <mergeCell ref="AN25:BA25"/>
    <mergeCell ref="BB25:BM25"/>
    <mergeCell ref="BN25:CB25"/>
    <mergeCell ref="A26:D26"/>
    <mergeCell ref="E26:AM26"/>
    <mergeCell ref="AN26:BA26"/>
    <mergeCell ref="BB26:BM26"/>
    <mergeCell ref="BN26:CB26"/>
    <mergeCell ref="AV2:CB2"/>
    <mergeCell ref="A4:CB4"/>
    <mergeCell ref="A6:CB6"/>
    <mergeCell ref="A7:CB7"/>
    <mergeCell ref="A9:CB9"/>
    <mergeCell ref="A11:AG11"/>
    <mergeCell ref="AH11:CB11"/>
    <mergeCell ref="A14:D14"/>
    <mergeCell ref="E14:BA14"/>
    <mergeCell ref="BB14:BM14"/>
    <mergeCell ref="BN14:CB14"/>
    <mergeCell ref="A15:D15"/>
    <mergeCell ref="BB15:BM15"/>
    <mergeCell ref="BN15:CB15"/>
    <mergeCell ref="A12:CB12"/>
    <mergeCell ref="A13:D13"/>
    <mergeCell ref="E13:BA13"/>
    <mergeCell ref="BB13:BM13"/>
    <mergeCell ref="BN13:CB13"/>
    <mergeCell ref="A18:D18"/>
    <mergeCell ref="E18:BA18"/>
    <mergeCell ref="BB18:BM18"/>
    <mergeCell ref="BN18:CB18"/>
    <mergeCell ref="BJ37:CB37"/>
    <mergeCell ref="A37:D37"/>
    <mergeCell ref="E37:AM37"/>
    <mergeCell ref="A35:D35"/>
    <mergeCell ref="A19:D19"/>
    <mergeCell ref="E19:BA19"/>
    <mergeCell ref="BB19:BM19"/>
    <mergeCell ref="BN19:CB19"/>
    <mergeCell ref="A16:D16"/>
    <mergeCell ref="E16:BA16"/>
    <mergeCell ref="BB16:BM16"/>
    <mergeCell ref="BN16:CB16"/>
    <mergeCell ref="A17:D17"/>
    <mergeCell ref="E17:BA17"/>
    <mergeCell ref="BB17:BM17"/>
    <mergeCell ref="BN17:CB17"/>
    <mergeCell ref="A21:CB21"/>
    <mergeCell ref="T22:AJ22"/>
    <mergeCell ref="AS22:BB22"/>
    <mergeCell ref="BC22:BP22"/>
    <mergeCell ref="A23:D23"/>
    <mergeCell ref="E23:AM23"/>
    <mergeCell ref="AN23:BA23"/>
    <mergeCell ref="BB23:BM23"/>
    <mergeCell ref="S29:CB29"/>
    <mergeCell ref="BJ36:CB36"/>
    <mergeCell ref="BJ34:CB34"/>
    <mergeCell ref="BJ35:CB35"/>
    <mergeCell ref="BJ32:CB32"/>
    <mergeCell ref="BJ33:CB33"/>
    <mergeCell ref="A20:D20"/>
    <mergeCell ref="E20:BA20"/>
    <mergeCell ref="BB20:BM20"/>
    <mergeCell ref="BN20:CB20"/>
    <mergeCell ref="AS31:BB31"/>
    <mergeCell ref="BC31:BP31"/>
    <mergeCell ref="A32:D32"/>
    <mergeCell ref="E32:AM32"/>
    <mergeCell ref="A30:CB30"/>
    <mergeCell ref="AW36:BI36"/>
    <mergeCell ref="BN23:CB23"/>
    <mergeCell ref="A24:D24"/>
    <mergeCell ref="E24:AM24"/>
    <mergeCell ref="AN24:BA24"/>
    <mergeCell ref="BB24:BM24"/>
    <mergeCell ref="BN24:CB24"/>
    <mergeCell ref="A25:D25"/>
    <mergeCell ref="E35:AM35"/>
    <mergeCell ref="A36:D36"/>
    <mergeCell ref="E36:AM36"/>
    <mergeCell ref="A33:D33"/>
    <mergeCell ref="E33:AM33"/>
    <mergeCell ref="A34:D34"/>
    <mergeCell ref="E34:AM34"/>
    <mergeCell ref="E46:BC46"/>
    <mergeCell ref="BD46:BM46"/>
    <mergeCell ref="E44:BC44"/>
    <mergeCell ref="BD44:BM44"/>
    <mergeCell ref="E45:BC45"/>
    <mergeCell ref="BD45:BM45"/>
    <mergeCell ref="E43:BC43"/>
    <mergeCell ref="BD43:BM43"/>
    <mergeCell ref="E42:BC42"/>
    <mergeCell ref="BD42:BM42"/>
    <mergeCell ref="AS39:BB39"/>
    <mergeCell ref="BC39:BP39"/>
    <mergeCell ref="A40:D40"/>
    <mergeCell ref="BN40:CB40"/>
    <mergeCell ref="A38:CB38"/>
    <mergeCell ref="AN37:AV37"/>
    <mergeCell ref="AW37:BI37"/>
    <mergeCell ref="A46:D46"/>
    <mergeCell ref="A41:D41"/>
    <mergeCell ref="BN41:CB41"/>
    <mergeCell ref="A42:D42"/>
    <mergeCell ref="BN42:CB42"/>
    <mergeCell ref="BN46:CB46"/>
    <mergeCell ref="A49:D49"/>
    <mergeCell ref="E49:AR49"/>
    <mergeCell ref="AS49:BB49"/>
    <mergeCell ref="A56:D56"/>
    <mergeCell ref="E56:AR56"/>
    <mergeCell ref="AS56:BB56"/>
    <mergeCell ref="BC56:BM56"/>
    <mergeCell ref="BN56:CB56"/>
    <mergeCell ref="A54:D54"/>
    <mergeCell ref="E54:AR54"/>
    <mergeCell ref="AS54:BB54"/>
    <mergeCell ref="BC54:BM54"/>
    <mergeCell ref="BN54:CB54"/>
    <mergeCell ref="A55:D55"/>
    <mergeCell ref="E55:AR55"/>
    <mergeCell ref="AS55:BB55"/>
    <mergeCell ref="BC55:BM55"/>
    <mergeCell ref="BN55:CB55"/>
    <mergeCell ref="A50:D50"/>
    <mergeCell ref="A64:D64"/>
    <mergeCell ref="E64:AR64"/>
    <mergeCell ref="A65:D65"/>
    <mergeCell ref="E65:AR65"/>
    <mergeCell ref="AS65:BB65"/>
    <mergeCell ref="BC65:BM65"/>
    <mergeCell ref="A45:D45"/>
    <mergeCell ref="BN45:CB45"/>
    <mergeCell ref="A43:D43"/>
    <mergeCell ref="BN43:CB43"/>
    <mergeCell ref="A44:D44"/>
    <mergeCell ref="BN44:CB44"/>
    <mergeCell ref="E50:AR50"/>
    <mergeCell ref="AS50:BB50"/>
    <mergeCell ref="BC50:BM50"/>
    <mergeCell ref="BN50:CB50"/>
    <mergeCell ref="A47:D47"/>
    <mergeCell ref="BN47:CB47"/>
    <mergeCell ref="A51:D51"/>
    <mergeCell ref="E51:AR51"/>
    <mergeCell ref="AS51:BB51"/>
    <mergeCell ref="BC51:BM51"/>
    <mergeCell ref="BN51:CB51"/>
    <mergeCell ref="A52:D52"/>
    <mergeCell ref="BC122:BM122"/>
    <mergeCell ref="A83:D83"/>
    <mergeCell ref="E83:AR83"/>
    <mergeCell ref="AS83:BB83"/>
    <mergeCell ref="BC83:BM83"/>
    <mergeCell ref="A57:CB57"/>
    <mergeCell ref="AS48:BB48"/>
    <mergeCell ref="BC48:BP48"/>
    <mergeCell ref="E47:BC47"/>
    <mergeCell ref="BD47:BM47"/>
    <mergeCell ref="A62:D62"/>
    <mergeCell ref="E62:AR62"/>
    <mergeCell ref="A53:D53"/>
    <mergeCell ref="E53:AR53"/>
    <mergeCell ref="AS53:BB53"/>
    <mergeCell ref="BC53:BM53"/>
    <mergeCell ref="BN53:CB53"/>
    <mergeCell ref="BN52:CB52"/>
    <mergeCell ref="BC49:BM49"/>
    <mergeCell ref="BN49:CB49"/>
    <mergeCell ref="A66:D66"/>
    <mergeCell ref="E66:AR66"/>
    <mergeCell ref="AS66:BB66"/>
    <mergeCell ref="BC66:BM66"/>
    <mergeCell ref="A76:D76"/>
    <mergeCell ref="E76:AR76"/>
    <mergeCell ref="AS76:BB76"/>
    <mergeCell ref="BC76:BM76"/>
    <mergeCell ref="BN76:CB76"/>
    <mergeCell ref="BN122:CB122"/>
    <mergeCell ref="A123:D123"/>
    <mergeCell ref="E123:AR123"/>
    <mergeCell ref="AS123:BB123"/>
    <mergeCell ref="BC123:BM123"/>
    <mergeCell ref="BN123:CB123"/>
    <mergeCell ref="A80:D80"/>
    <mergeCell ref="E80:AR80"/>
    <mergeCell ref="AS80:BB80"/>
    <mergeCell ref="BC80:BM80"/>
    <mergeCell ref="BN80:CB80"/>
    <mergeCell ref="A81:D81"/>
    <mergeCell ref="E81:AR81"/>
    <mergeCell ref="AS81:BB81"/>
    <mergeCell ref="BC81:BM81"/>
    <mergeCell ref="BN81:CB81"/>
    <mergeCell ref="A122:D122"/>
    <mergeCell ref="E122:AR122"/>
    <mergeCell ref="AS122:BB122"/>
    <mergeCell ref="A71:D71"/>
    <mergeCell ref="E71:AR71"/>
    <mergeCell ref="AS71:BB71"/>
    <mergeCell ref="BC71:BM71"/>
    <mergeCell ref="BN71:CB71"/>
    <mergeCell ref="A72:D72"/>
    <mergeCell ref="E72:AR72"/>
    <mergeCell ref="AS72:BB72"/>
    <mergeCell ref="A75:D75"/>
    <mergeCell ref="E75:AR75"/>
    <mergeCell ref="AS75:BB75"/>
    <mergeCell ref="BC75:BM75"/>
    <mergeCell ref="BN75:CB75"/>
    <mergeCell ref="A70:D70"/>
    <mergeCell ref="E70:AR70"/>
    <mergeCell ref="AS70:BB70"/>
    <mergeCell ref="BC70:BM70"/>
    <mergeCell ref="BN70:CB70"/>
    <mergeCell ref="AS68:BB68"/>
    <mergeCell ref="BC68:BP68"/>
    <mergeCell ref="AS59:BB59"/>
    <mergeCell ref="BC59:BP59"/>
    <mergeCell ref="AS62:BB62"/>
    <mergeCell ref="BC62:BM62"/>
    <mergeCell ref="BN62:CB62"/>
    <mergeCell ref="A63:D63"/>
    <mergeCell ref="E63:AR63"/>
    <mergeCell ref="AS63:BB63"/>
    <mergeCell ref="AS64:BB64"/>
    <mergeCell ref="BC64:BM64"/>
    <mergeCell ref="BN64:CB64"/>
    <mergeCell ref="BN66:CB66"/>
    <mergeCell ref="A61:D61"/>
    <mergeCell ref="E61:AR61"/>
    <mergeCell ref="AS61:BB61"/>
    <mergeCell ref="BC61:BM61"/>
    <mergeCell ref="BN61:CB61"/>
    <mergeCell ref="BN83:CB83"/>
    <mergeCell ref="A73:D73"/>
    <mergeCell ref="E73:AR73"/>
    <mergeCell ref="AS73:BB73"/>
    <mergeCell ref="BC73:BM73"/>
    <mergeCell ref="BN73:CB73"/>
    <mergeCell ref="A74:D74"/>
    <mergeCell ref="E74:AR74"/>
    <mergeCell ref="AS74:BB74"/>
    <mergeCell ref="BC74:BM74"/>
    <mergeCell ref="BN74:CB74"/>
    <mergeCell ref="A78:D78"/>
    <mergeCell ref="E78:AR78"/>
    <mergeCell ref="AS78:BB78"/>
    <mergeCell ref="BC78:BM78"/>
    <mergeCell ref="BN78:CB78"/>
    <mergeCell ref="A82:D82"/>
    <mergeCell ref="E82:AR82"/>
    <mergeCell ref="A77:D77"/>
    <mergeCell ref="E77:AR77"/>
    <mergeCell ref="BN82:CB82"/>
    <mergeCell ref="A79:D79"/>
    <mergeCell ref="E79:AR79"/>
    <mergeCell ref="AS79:BB79"/>
    <mergeCell ref="A84:D84"/>
    <mergeCell ref="E84:AR84"/>
    <mergeCell ref="AS84:BB84"/>
    <mergeCell ref="BC84:BM84"/>
    <mergeCell ref="BN84:CB84"/>
    <mergeCell ref="A85:D85"/>
    <mergeCell ref="E85:AR85"/>
    <mergeCell ref="AS85:BB85"/>
    <mergeCell ref="BC85:BM85"/>
    <mergeCell ref="BN85:CB85"/>
    <mergeCell ref="A86:D86"/>
    <mergeCell ref="E86:AR86"/>
    <mergeCell ref="AS86:BB86"/>
    <mergeCell ref="BC86:BM86"/>
    <mergeCell ref="BN86:CB86"/>
    <mergeCell ref="A87:D87"/>
    <mergeCell ref="E87:AR87"/>
    <mergeCell ref="AS87:BB87"/>
    <mergeCell ref="BC87:BM87"/>
    <mergeCell ref="BN87:CB87"/>
    <mergeCell ref="A88:D88"/>
    <mergeCell ref="E88:AR88"/>
    <mergeCell ref="AS88:BB88"/>
    <mergeCell ref="BC88:BM88"/>
    <mergeCell ref="BN88:CB88"/>
    <mergeCell ref="A89:D89"/>
    <mergeCell ref="E89:AR89"/>
    <mergeCell ref="AS89:BB89"/>
    <mergeCell ref="BC89:BM89"/>
    <mergeCell ref="BN89:CB89"/>
    <mergeCell ref="A90:D90"/>
    <mergeCell ref="E90:AR90"/>
    <mergeCell ref="AS90:BB90"/>
    <mergeCell ref="BC90:BM90"/>
    <mergeCell ref="BN90:CB90"/>
    <mergeCell ref="A91:D91"/>
    <mergeCell ref="E91:AR91"/>
    <mergeCell ref="AS91:BB91"/>
    <mergeCell ref="BC91:BM91"/>
    <mergeCell ref="BN91:CB91"/>
    <mergeCell ref="A92:D92"/>
    <mergeCell ref="E92:AR92"/>
    <mergeCell ref="AS92:BB92"/>
    <mergeCell ref="BC92:BM92"/>
    <mergeCell ref="BN92:CB92"/>
    <mergeCell ref="A93:D93"/>
    <mergeCell ref="E93:AR93"/>
    <mergeCell ref="AS93:BB93"/>
    <mergeCell ref="BC93:BM93"/>
    <mergeCell ref="BN93:CB93"/>
    <mergeCell ref="A94:D94"/>
    <mergeCell ref="E94:AR94"/>
    <mergeCell ref="AS94:BB94"/>
    <mergeCell ref="BC94:BM94"/>
    <mergeCell ref="BN94:CB94"/>
    <mergeCell ref="A95:D95"/>
    <mergeCell ref="E95:AR95"/>
    <mergeCell ref="AS95:BB95"/>
    <mergeCell ref="BC95:BM95"/>
    <mergeCell ref="BN95:CB95"/>
    <mergeCell ref="A96:D96"/>
    <mergeCell ref="E96:AR96"/>
    <mergeCell ref="AS96:BB96"/>
    <mergeCell ref="BC96:BM96"/>
    <mergeCell ref="BN96:CB96"/>
    <mergeCell ref="A97:D97"/>
    <mergeCell ref="E97:AR97"/>
    <mergeCell ref="AS97:BB97"/>
    <mergeCell ref="BC97:BM97"/>
    <mergeCell ref="BN97:CB97"/>
    <mergeCell ref="A98:D98"/>
    <mergeCell ref="E98:AR98"/>
    <mergeCell ref="AS98:BB98"/>
    <mergeCell ref="BC98:BM98"/>
    <mergeCell ref="BN98:CB98"/>
    <mergeCell ref="A99:D99"/>
    <mergeCell ref="E99:AR99"/>
    <mergeCell ref="AS99:BB99"/>
    <mergeCell ref="BC99:BM99"/>
    <mergeCell ref="BN99:CB99"/>
    <mergeCell ref="A100:D100"/>
    <mergeCell ref="E100:AR100"/>
    <mergeCell ref="AS100:BB100"/>
    <mergeCell ref="BC100:BM100"/>
    <mergeCell ref="BN100:CB100"/>
    <mergeCell ref="A101:D101"/>
    <mergeCell ref="E101:AR101"/>
    <mergeCell ref="AS101:BB101"/>
    <mergeCell ref="BC101:BM101"/>
    <mergeCell ref="BN101:CB101"/>
    <mergeCell ref="A102:D102"/>
    <mergeCell ref="E102:AR102"/>
    <mergeCell ref="AS102:BB102"/>
    <mergeCell ref="BC102:BM102"/>
    <mergeCell ref="BN102:CB102"/>
    <mergeCell ref="A103:D103"/>
    <mergeCell ref="E103:AR103"/>
    <mergeCell ref="AS103:BB103"/>
    <mergeCell ref="BC103:BM103"/>
    <mergeCell ref="BN103:CB103"/>
    <mergeCell ref="A104:D104"/>
    <mergeCell ref="E104:AR104"/>
    <mergeCell ref="AS104:BB104"/>
    <mergeCell ref="BC104:BM104"/>
    <mergeCell ref="BN104:CB104"/>
    <mergeCell ref="A105:D105"/>
    <mergeCell ref="E105:AR105"/>
    <mergeCell ref="AS105:BB105"/>
    <mergeCell ref="BC105:BM105"/>
    <mergeCell ref="BN105:CB105"/>
    <mergeCell ref="A106:D106"/>
    <mergeCell ref="E106:AR106"/>
    <mergeCell ref="AS106:BB106"/>
    <mergeCell ref="BC106:BM106"/>
    <mergeCell ref="BN106:CB106"/>
    <mergeCell ref="A107:D107"/>
    <mergeCell ref="E107:AR107"/>
    <mergeCell ref="AS107:BB107"/>
    <mergeCell ref="BC107:BM107"/>
    <mergeCell ref="BN107:CB107"/>
    <mergeCell ref="A108:D108"/>
    <mergeCell ref="E108:AR108"/>
    <mergeCell ref="AS108:BB108"/>
    <mergeCell ref="BC108:BM108"/>
    <mergeCell ref="BN108:CB108"/>
    <mergeCell ref="A109:D109"/>
    <mergeCell ref="E109:AR109"/>
    <mergeCell ref="AS109:BB109"/>
    <mergeCell ref="BC109:BM109"/>
    <mergeCell ref="BN109:CB109"/>
    <mergeCell ref="A110:D110"/>
    <mergeCell ref="E110:AR110"/>
    <mergeCell ref="AS110:BB110"/>
    <mergeCell ref="BC110:BM110"/>
    <mergeCell ref="BN110:CB110"/>
    <mergeCell ref="A111:D111"/>
    <mergeCell ref="E111:AR111"/>
    <mergeCell ref="AS111:BB111"/>
    <mergeCell ref="BC111:BM111"/>
    <mergeCell ref="BN111:CB111"/>
    <mergeCell ref="A112:D112"/>
    <mergeCell ref="E112:AR112"/>
    <mergeCell ref="AS112:BB112"/>
    <mergeCell ref="BC112:BM112"/>
    <mergeCell ref="BN112:CB112"/>
    <mergeCell ref="A113:D113"/>
    <mergeCell ref="E113:AR113"/>
    <mergeCell ref="AS113:BB113"/>
    <mergeCell ref="BC113:BM113"/>
    <mergeCell ref="BN113:CB113"/>
    <mergeCell ref="A114:D114"/>
    <mergeCell ref="E114:AR114"/>
    <mergeCell ref="AS114:BB114"/>
    <mergeCell ref="BC114:BM114"/>
    <mergeCell ref="BN114:CB114"/>
    <mergeCell ref="A115:D115"/>
    <mergeCell ref="E115:AR115"/>
    <mergeCell ref="AS115:BB115"/>
    <mergeCell ref="BC115:BM115"/>
    <mergeCell ref="BN115:CB115"/>
    <mergeCell ref="CC118:CK118"/>
    <mergeCell ref="A116:D116"/>
    <mergeCell ref="E116:AR116"/>
    <mergeCell ref="AS116:BB116"/>
    <mergeCell ref="BC116:BM116"/>
    <mergeCell ref="BN116:CB116"/>
    <mergeCell ref="A117:D117"/>
    <mergeCell ref="E117:AR117"/>
    <mergeCell ref="AS117:BB117"/>
    <mergeCell ref="BC117:BM117"/>
    <mergeCell ref="BN117:CB117"/>
    <mergeCell ref="A118:D118"/>
    <mergeCell ref="E118:AR118"/>
    <mergeCell ref="AS118:BB118"/>
    <mergeCell ref="BC118:BM118"/>
    <mergeCell ref="BN118:CB118"/>
    <mergeCell ref="Y131:AJ131"/>
    <mergeCell ref="AL131:BM131"/>
    <mergeCell ref="BC120:BP120"/>
    <mergeCell ref="A126:D126"/>
    <mergeCell ref="E126:AR126"/>
    <mergeCell ref="AS126:BB126"/>
    <mergeCell ref="BC126:BM126"/>
    <mergeCell ref="BN126:CB126"/>
    <mergeCell ref="A127:D127"/>
    <mergeCell ref="E127:AR127"/>
    <mergeCell ref="AS127:BB127"/>
    <mergeCell ref="BC127:BM127"/>
    <mergeCell ref="BN127:CB127"/>
    <mergeCell ref="AS120:BB120"/>
    <mergeCell ref="A124:D124"/>
    <mergeCell ref="E124:AR124"/>
    <mergeCell ref="AS124:BB124"/>
    <mergeCell ref="BC124:BM124"/>
    <mergeCell ref="BN124:CB124"/>
    <mergeCell ref="A125:D125"/>
    <mergeCell ref="E125:AR125"/>
    <mergeCell ref="AS125:BB125"/>
    <mergeCell ref="BC125:BM125"/>
    <mergeCell ref="BN125:CB125"/>
    <mergeCell ref="A138:B138"/>
    <mergeCell ref="C138:E138"/>
    <mergeCell ref="F138:G138"/>
    <mergeCell ref="H138:X138"/>
    <mergeCell ref="Y138:AA138"/>
    <mergeCell ref="Y132:AJ132"/>
    <mergeCell ref="AL132:BM132"/>
    <mergeCell ref="Y134:AJ134"/>
    <mergeCell ref="AL134:BM134"/>
    <mergeCell ref="Y135:AJ135"/>
    <mergeCell ref="AL135:BM135"/>
    <mergeCell ref="AB138:AD138"/>
    <mergeCell ref="O136:AN136"/>
    <mergeCell ref="BA136:BV136"/>
    <mergeCell ref="O137:AN137"/>
    <mergeCell ref="AQ137:AY137"/>
    <mergeCell ref="BA137:BV137"/>
    <mergeCell ref="AN32:AV32"/>
    <mergeCell ref="AW32:BI32"/>
    <mergeCell ref="AN33:AV33"/>
    <mergeCell ref="AW33:BI33"/>
    <mergeCell ref="AN34:AV34"/>
    <mergeCell ref="AW34:BI34"/>
    <mergeCell ref="AN35:AV35"/>
    <mergeCell ref="AW35:BI35"/>
    <mergeCell ref="AN36:AV36"/>
    <mergeCell ref="E40:BC40"/>
    <mergeCell ref="BD40:BM40"/>
    <mergeCell ref="E41:BC41"/>
    <mergeCell ref="BD41:BM41"/>
    <mergeCell ref="AS82:BB82"/>
    <mergeCell ref="BC82:BM82"/>
    <mergeCell ref="BC72:BM72"/>
    <mergeCell ref="BN72:CB72"/>
    <mergeCell ref="BN65:CB65"/>
    <mergeCell ref="AS77:BB77"/>
    <mergeCell ref="BC77:BM77"/>
    <mergeCell ref="BN77:CB77"/>
    <mergeCell ref="BC63:BM63"/>
    <mergeCell ref="BN63:CB63"/>
    <mergeCell ref="BN79:CB79"/>
    <mergeCell ref="BC79:BM79"/>
    <mergeCell ref="E52:AR52"/>
    <mergeCell ref="AS52:BB52"/>
    <mergeCell ref="BC52:BM52"/>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W245"/>
  <sheetViews>
    <sheetView view="pageBreakPreview" topLeftCell="A63" zoomScaleSheetLayoutView="100" workbookViewId="0">
      <selection activeCell="AB227" sqref="AB227"/>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9" width="1.140625" style="4"/>
    <col min="100" max="100" width="3.5703125" style="4" bestFit="1" customWidth="1"/>
    <col min="101" max="101" width="12.5703125" style="4" bestFit="1" customWidth="1"/>
    <col min="102" max="16384" width="1.140625" style="4"/>
  </cols>
  <sheetData>
    <row r="1" spans="1:101"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101"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101"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101"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101" ht="7.5" customHeight="1" x14ac:dyDescent="0.2"/>
    <row r="6" spans="1:101"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101"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101" ht="12" customHeight="1" x14ac:dyDescent="0.2"/>
    <row r="9" spans="1:101"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101" ht="12" customHeight="1" x14ac:dyDescent="0.2"/>
    <row r="11" spans="1:101" ht="3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709</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101" ht="12" customHeight="1" x14ac:dyDescent="0.2"/>
    <row r="13" spans="1:101" ht="12" customHeight="1" x14ac:dyDescent="0.2"/>
    <row r="14" spans="1:101" ht="14.25" customHeight="1" x14ac:dyDescent="0.25">
      <c r="A14" s="485" t="s">
        <v>524</v>
      </c>
      <c r="B14" s="485"/>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5"/>
      <c r="AY14" s="485"/>
      <c r="AZ14" s="485"/>
      <c r="BA14" s="485"/>
      <c r="BB14" s="485"/>
      <c r="BC14" s="485"/>
      <c r="BD14" s="485"/>
      <c r="BE14" s="485"/>
      <c r="BF14" s="485"/>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row>
    <row r="15" spans="1:101" ht="12" customHeight="1" x14ac:dyDescent="0.2">
      <c r="CV15" s="4">
        <v>244</v>
      </c>
      <c r="CW15" s="80">
        <f>BJ46+BN72+BN183+BN226+BN235</f>
        <v>5077500</v>
      </c>
    </row>
    <row r="16" spans="1:101" ht="12" customHeight="1" x14ac:dyDescent="0.2">
      <c r="A16" s="157" t="s">
        <v>142</v>
      </c>
      <c r="B16" s="158"/>
      <c r="C16" s="158"/>
      <c r="D16" s="159"/>
      <c r="E16" s="157" t="s">
        <v>522</v>
      </c>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9"/>
      <c r="BB16" s="157" t="s">
        <v>8</v>
      </c>
      <c r="BC16" s="158"/>
      <c r="BD16" s="158"/>
      <c r="BE16" s="158"/>
      <c r="BF16" s="158"/>
      <c r="BG16" s="158"/>
      <c r="BH16" s="158"/>
      <c r="BI16" s="158"/>
      <c r="BJ16" s="158"/>
      <c r="BK16" s="158"/>
      <c r="BL16" s="158"/>
      <c r="BM16" s="159"/>
      <c r="BN16" s="157" t="s">
        <v>30</v>
      </c>
      <c r="BO16" s="158"/>
      <c r="BP16" s="158"/>
      <c r="BQ16" s="158"/>
      <c r="BR16" s="158"/>
      <c r="BS16" s="158"/>
      <c r="BT16" s="158"/>
      <c r="BU16" s="158"/>
      <c r="BV16" s="158"/>
      <c r="BW16" s="158"/>
      <c r="BX16" s="158"/>
      <c r="BY16" s="158"/>
      <c r="BZ16" s="158"/>
      <c r="CA16" s="158"/>
      <c r="CB16" s="159"/>
      <c r="CV16" s="4">
        <v>350</v>
      </c>
      <c r="CW16" s="80">
        <f>BN32</f>
        <v>922500</v>
      </c>
    </row>
    <row r="17" spans="1:101" ht="12" customHeight="1" x14ac:dyDescent="0.2">
      <c r="A17" s="407" t="s">
        <v>143</v>
      </c>
      <c r="B17" s="408"/>
      <c r="C17" s="408"/>
      <c r="D17" s="409"/>
      <c r="E17" s="407"/>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9"/>
      <c r="BB17" s="407" t="s">
        <v>523</v>
      </c>
      <c r="BC17" s="408"/>
      <c r="BD17" s="408"/>
      <c r="BE17" s="408"/>
      <c r="BF17" s="408"/>
      <c r="BG17" s="408"/>
      <c r="BH17" s="408"/>
      <c r="BI17" s="408"/>
      <c r="BJ17" s="408"/>
      <c r="BK17" s="408"/>
      <c r="BL17" s="408"/>
      <c r="BM17" s="409"/>
      <c r="BN17" s="407" t="s">
        <v>513</v>
      </c>
      <c r="BO17" s="408"/>
      <c r="BP17" s="408"/>
      <c r="BQ17" s="408"/>
      <c r="BR17" s="408"/>
      <c r="BS17" s="408"/>
      <c r="BT17" s="408"/>
      <c r="BU17" s="408"/>
      <c r="BV17" s="408"/>
      <c r="BW17" s="408"/>
      <c r="BX17" s="408"/>
      <c r="BY17" s="408"/>
      <c r="BZ17" s="408"/>
      <c r="CA17" s="408"/>
      <c r="CB17" s="409"/>
      <c r="CW17" s="80">
        <f>SUM(CW15:CW16)</f>
        <v>6000000</v>
      </c>
    </row>
    <row r="18" spans="1:101" ht="12" customHeight="1" x14ac:dyDescent="0.2">
      <c r="A18" s="407"/>
      <c r="B18" s="408"/>
      <c r="C18" s="408"/>
      <c r="D18" s="409"/>
      <c r="E18" s="99"/>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1"/>
      <c r="BB18" s="407" t="s">
        <v>381</v>
      </c>
      <c r="BC18" s="408"/>
      <c r="BD18" s="408"/>
      <c r="BE18" s="408"/>
      <c r="BF18" s="408"/>
      <c r="BG18" s="408"/>
      <c r="BH18" s="408"/>
      <c r="BI18" s="408"/>
      <c r="BJ18" s="408"/>
      <c r="BK18" s="408"/>
      <c r="BL18" s="408"/>
      <c r="BM18" s="409"/>
      <c r="BN18" s="407" t="s">
        <v>432</v>
      </c>
      <c r="BO18" s="408"/>
      <c r="BP18" s="408"/>
      <c r="BQ18" s="408"/>
      <c r="BR18" s="408"/>
      <c r="BS18" s="408"/>
      <c r="BT18" s="408"/>
      <c r="BU18" s="408"/>
      <c r="BV18" s="408"/>
      <c r="BW18" s="408"/>
      <c r="BX18" s="408"/>
      <c r="BY18" s="408"/>
      <c r="BZ18" s="408"/>
      <c r="CA18" s="408"/>
      <c r="CB18" s="409"/>
    </row>
    <row r="19" spans="1:101" ht="12" customHeight="1" x14ac:dyDescent="0.2">
      <c r="A19" s="400">
        <v>1</v>
      </c>
      <c r="B19" s="401"/>
      <c r="C19" s="401"/>
      <c r="D19" s="402"/>
      <c r="E19" s="400">
        <v>2</v>
      </c>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2"/>
      <c r="BB19" s="400">
        <v>3</v>
      </c>
      <c r="BC19" s="401"/>
      <c r="BD19" s="401"/>
      <c r="BE19" s="401"/>
      <c r="BF19" s="401"/>
      <c r="BG19" s="401"/>
      <c r="BH19" s="401"/>
      <c r="BI19" s="401"/>
      <c r="BJ19" s="401"/>
      <c r="BK19" s="401"/>
      <c r="BL19" s="401"/>
      <c r="BM19" s="402"/>
      <c r="BN19" s="400">
        <v>4</v>
      </c>
      <c r="BO19" s="401"/>
      <c r="BP19" s="401"/>
      <c r="BQ19" s="401"/>
      <c r="BR19" s="401"/>
      <c r="BS19" s="401"/>
      <c r="BT19" s="401"/>
      <c r="BU19" s="401"/>
      <c r="BV19" s="401"/>
      <c r="BW19" s="401"/>
      <c r="BX19" s="401"/>
      <c r="BY19" s="401"/>
      <c r="BZ19" s="401"/>
      <c r="CA19" s="401"/>
      <c r="CB19" s="402"/>
    </row>
    <row r="20" spans="1:101" ht="55.5" customHeight="1" x14ac:dyDescent="0.2">
      <c r="A20" s="413">
        <v>1</v>
      </c>
      <c r="B20" s="414"/>
      <c r="C20" s="414"/>
      <c r="D20" s="415"/>
      <c r="E20" s="589" t="s">
        <v>710</v>
      </c>
      <c r="F20" s="590"/>
      <c r="G20" s="590"/>
      <c r="H20" s="590"/>
      <c r="I20" s="590"/>
      <c r="J20" s="590"/>
      <c r="K20" s="590"/>
      <c r="L20" s="590"/>
      <c r="M20" s="590"/>
      <c r="N20" s="590"/>
      <c r="O20" s="590"/>
      <c r="P20" s="590"/>
      <c r="Q20" s="590"/>
      <c r="R20" s="590"/>
      <c r="S20" s="590"/>
      <c r="T20" s="590"/>
      <c r="U20" s="590"/>
      <c r="V20" s="590"/>
      <c r="W20" s="590"/>
      <c r="X20" s="590"/>
      <c r="Y20" s="590"/>
      <c r="Z20" s="590"/>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1"/>
      <c r="BB20" s="237">
        <v>935205</v>
      </c>
      <c r="BC20" s="238"/>
      <c r="BD20" s="238"/>
      <c r="BE20" s="238"/>
      <c r="BF20" s="238"/>
      <c r="BG20" s="238"/>
      <c r="BH20" s="238"/>
      <c r="BI20" s="238"/>
      <c r="BJ20" s="238"/>
      <c r="BK20" s="238"/>
      <c r="BL20" s="238"/>
      <c r="BM20" s="278"/>
      <c r="BN20" s="237">
        <v>6000000</v>
      </c>
      <c r="BO20" s="238"/>
      <c r="BP20" s="238"/>
      <c r="BQ20" s="238"/>
      <c r="BR20" s="238"/>
      <c r="BS20" s="238"/>
      <c r="BT20" s="238"/>
      <c r="BU20" s="238"/>
      <c r="BV20" s="238"/>
      <c r="BW20" s="238"/>
      <c r="BX20" s="238"/>
      <c r="BY20" s="238"/>
      <c r="BZ20" s="238"/>
      <c r="CA20" s="238"/>
      <c r="CB20" s="278"/>
    </row>
    <row r="21" spans="1:101" ht="12" customHeight="1" x14ac:dyDescent="0.2">
      <c r="A21" s="377"/>
      <c r="B21" s="378"/>
      <c r="C21" s="378"/>
      <c r="D21" s="379"/>
      <c r="E21" s="380" t="s">
        <v>421</v>
      </c>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1"/>
      <c r="AU21" s="381"/>
      <c r="AV21" s="381"/>
      <c r="AW21" s="381"/>
      <c r="AX21" s="381"/>
      <c r="AY21" s="381"/>
      <c r="AZ21" s="381"/>
      <c r="BA21" s="382"/>
      <c r="BB21" s="386" t="s">
        <v>52</v>
      </c>
      <c r="BC21" s="387"/>
      <c r="BD21" s="387"/>
      <c r="BE21" s="387"/>
      <c r="BF21" s="387"/>
      <c r="BG21" s="387"/>
      <c r="BH21" s="387"/>
      <c r="BI21" s="387"/>
      <c r="BJ21" s="387"/>
      <c r="BK21" s="387"/>
      <c r="BL21" s="387"/>
      <c r="BM21" s="388"/>
      <c r="BN21" s="545">
        <f>SUM(BN20:CB20)</f>
        <v>6000000</v>
      </c>
      <c r="BO21" s="546"/>
      <c r="BP21" s="546"/>
      <c r="BQ21" s="546"/>
      <c r="BR21" s="546"/>
      <c r="BS21" s="546"/>
      <c r="BT21" s="546"/>
      <c r="BU21" s="546"/>
      <c r="BV21" s="546"/>
      <c r="BW21" s="546"/>
      <c r="BX21" s="546"/>
      <c r="BY21" s="546"/>
      <c r="BZ21" s="546"/>
      <c r="CA21" s="546"/>
      <c r="CB21" s="547"/>
    </row>
    <row r="22" spans="1:101" ht="12" customHeight="1" x14ac:dyDescent="0.2">
      <c r="A22" s="125"/>
      <c r="B22" s="125"/>
      <c r="C22" s="125"/>
      <c r="D22" s="125"/>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7"/>
      <c r="BC22" s="127"/>
      <c r="BD22" s="127"/>
      <c r="BE22" s="127"/>
      <c r="BF22" s="127"/>
      <c r="BG22" s="127"/>
      <c r="BH22" s="127"/>
      <c r="BI22" s="127"/>
      <c r="BJ22" s="127"/>
      <c r="BK22" s="127"/>
      <c r="BL22" s="127"/>
      <c r="BM22" s="127"/>
      <c r="BN22" s="142"/>
      <c r="BO22" s="142"/>
      <c r="BP22" s="142"/>
      <c r="BQ22" s="142"/>
      <c r="BR22" s="142"/>
      <c r="BS22" s="142"/>
      <c r="BT22" s="142"/>
      <c r="BU22" s="142"/>
      <c r="BV22" s="142"/>
      <c r="BW22" s="142"/>
      <c r="BX22" s="142"/>
      <c r="BY22" s="142"/>
      <c r="BZ22" s="142"/>
      <c r="CA22" s="142"/>
      <c r="CB22" s="142"/>
    </row>
    <row r="23" spans="1:101" ht="12" customHeight="1" x14ac:dyDescent="0.25">
      <c r="A23" s="428" t="s">
        <v>535</v>
      </c>
      <c r="B23" s="428"/>
      <c r="C23" s="428"/>
      <c r="D23" s="428"/>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c r="AL23" s="428"/>
      <c r="AM23" s="428"/>
      <c r="AN23" s="428"/>
      <c r="AO23" s="428"/>
      <c r="AP23" s="428"/>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row>
    <row r="24" spans="1:101" ht="12" customHeight="1" x14ac:dyDescent="0.2">
      <c r="A24" s="125"/>
      <c r="B24" s="125"/>
      <c r="C24" s="125"/>
      <c r="D24" s="125"/>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7"/>
      <c r="BC24" s="127"/>
      <c r="BD24" s="127"/>
      <c r="BE24" s="127"/>
      <c r="BF24" s="127"/>
      <c r="BG24" s="127"/>
      <c r="BH24" s="127"/>
      <c r="BI24" s="127"/>
      <c r="BJ24" s="127"/>
      <c r="BK24" s="127"/>
      <c r="BL24" s="127"/>
      <c r="BM24" s="127"/>
      <c r="BN24" s="142"/>
      <c r="BO24" s="142"/>
      <c r="BP24" s="142"/>
      <c r="BQ24" s="142"/>
      <c r="BR24" s="142"/>
      <c r="BS24" s="142"/>
      <c r="BT24" s="142"/>
      <c r="BU24" s="142"/>
      <c r="BV24" s="142"/>
      <c r="BW24" s="142"/>
      <c r="BX24" s="142"/>
      <c r="BY24" s="142"/>
      <c r="BZ24" s="142"/>
      <c r="CA24" s="142"/>
      <c r="CB24" s="142"/>
    </row>
    <row r="25" spans="1:101" ht="15" customHeight="1" x14ac:dyDescent="0.25">
      <c r="A25" s="7" t="s">
        <v>406</v>
      </c>
      <c r="B25" s="7"/>
      <c r="C25" s="7"/>
      <c r="D25" s="7"/>
      <c r="E25" s="7"/>
      <c r="F25" s="7"/>
      <c r="G25" s="7"/>
      <c r="H25" s="7"/>
      <c r="I25" s="7"/>
      <c r="J25" s="7"/>
      <c r="K25" s="7"/>
      <c r="L25" s="7"/>
      <c r="M25" s="7"/>
      <c r="N25" s="7"/>
      <c r="O25" s="7"/>
      <c r="P25" s="7"/>
      <c r="Q25" s="7"/>
      <c r="R25" s="7"/>
      <c r="S25" s="7"/>
      <c r="T25" s="434" t="s">
        <v>96</v>
      </c>
      <c r="U25" s="434"/>
      <c r="V25" s="434"/>
      <c r="W25" s="434"/>
      <c r="X25" s="434"/>
      <c r="Y25" s="434"/>
      <c r="Z25" s="434"/>
      <c r="AA25" s="434"/>
      <c r="AB25" s="434"/>
      <c r="AC25" s="434"/>
      <c r="AD25" s="434"/>
      <c r="AE25" s="434"/>
      <c r="AF25" s="434"/>
      <c r="AG25" s="434"/>
      <c r="AH25" s="434"/>
      <c r="AI25" s="434"/>
      <c r="AJ25" s="434"/>
      <c r="AK25" s="27"/>
      <c r="AL25" s="27"/>
      <c r="AM25" s="27"/>
      <c r="AN25" s="27"/>
      <c r="AO25" s="27"/>
      <c r="AP25" s="27"/>
      <c r="AQ25" s="27"/>
      <c r="AR25" s="27"/>
      <c r="AS25" s="410" t="s">
        <v>511</v>
      </c>
      <c r="AT25" s="410"/>
      <c r="AU25" s="410"/>
      <c r="AV25" s="410"/>
      <c r="AW25" s="410"/>
      <c r="AX25" s="410"/>
      <c r="AY25" s="410"/>
      <c r="AZ25" s="410"/>
      <c r="BA25" s="410"/>
      <c r="BB25" s="410"/>
      <c r="BC25" s="411" t="s">
        <v>290</v>
      </c>
      <c r="BD25" s="411"/>
      <c r="BE25" s="411"/>
      <c r="BF25" s="411"/>
      <c r="BG25" s="411"/>
      <c r="BH25" s="411"/>
      <c r="BI25" s="411"/>
      <c r="BJ25" s="411"/>
      <c r="BK25" s="411"/>
      <c r="BL25" s="411"/>
      <c r="BM25" s="411"/>
      <c r="BN25" s="411"/>
      <c r="BO25" s="411"/>
      <c r="BP25" s="411"/>
      <c r="BQ25" s="74"/>
      <c r="BR25" s="74"/>
      <c r="BS25" s="74"/>
      <c r="BT25" s="74"/>
      <c r="BU25" s="74"/>
      <c r="BV25" s="74"/>
      <c r="BW25" s="74"/>
      <c r="BX25" s="74"/>
      <c r="BY25" s="74"/>
      <c r="BZ25" s="74"/>
      <c r="CA25" s="74"/>
      <c r="CB25" s="74"/>
    </row>
    <row r="26" spans="1:101" ht="12" customHeight="1" x14ac:dyDescent="0.2"/>
    <row r="27" spans="1:101" ht="12" customHeight="1" x14ac:dyDescent="0.2">
      <c r="A27" s="157" t="s">
        <v>142</v>
      </c>
      <c r="B27" s="158"/>
      <c r="C27" s="158"/>
      <c r="D27" s="159"/>
      <c r="E27" s="157" t="s">
        <v>41</v>
      </c>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9"/>
      <c r="AN27" s="157" t="s">
        <v>435</v>
      </c>
      <c r="AO27" s="158"/>
      <c r="AP27" s="158"/>
      <c r="AQ27" s="158"/>
      <c r="AR27" s="158"/>
      <c r="AS27" s="158"/>
      <c r="AT27" s="158"/>
      <c r="AU27" s="158"/>
      <c r="AV27" s="158"/>
      <c r="AW27" s="158"/>
      <c r="AX27" s="158"/>
      <c r="AY27" s="158"/>
      <c r="AZ27" s="158"/>
      <c r="BA27" s="159"/>
      <c r="BB27" s="157" t="s">
        <v>424</v>
      </c>
      <c r="BC27" s="158"/>
      <c r="BD27" s="158"/>
      <c r="BE27" s="158"/>
      <c r="BF27" s="158"/>
      <c r="BG27" s="158"/>
      <c r="BH27" s="158"/>
      <c r="BI27" s="158"/>
      <c r="BJ27" s="158"/>
      <c r="BK27" s="158"/>
      <c r="BL27" s="158"/>
      <c r="BM27" s="159"/>
      <c r="BN27" s="157" t="s">
        <v>436</v>
      </c>
      <c r="BO27" s="158"/>
      <c r="BP27" s="158"/>
      <c r="BQ27" s="158"/>
      <c r="BR27" s="158"/>
      <c r="BS27" s="158"/>
      <c r="BT27" s="158"/>
      <c r="BU27" s="158"/>
      <c r="BV27" s="158"/>
      <c r="BW27" s="158"/>
      <c r="BX27" s="158"/>
      <c r="BY27" s="158"/>
      <c r="BZ27" s="158"/>
      <c r="CA27" s="158"/>
      <c r="CB27" s="159"/>
    </row>
    <row r="28" spans="1:101" ht="12" customHeight="1" x14ac:dyDescent="0.2">
      <c r="A28" s="407" t="s">
        <v>143</v>
      </c>
      <c r="B28" s="408"/>
      <c r="C28" s="408"/>
      <c r="D28" s="409"/>
      <c r="E28" s="407"/>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9"/>
      <c r="AN28" s="407" t="s">
        <v>437</v>
      </c>
      <c r="AO28" s="408"/>
      <c r="AP28" s="408"/>
      <c r="AQ28" s="408"/>
      <c r="AR28" s="408"/>
      <c r="AS28" s="408"/>
      <c r="AT28" s="408"/>
      <c r="AU28" s="408"/>
      <c r="AV28" s="408"/>
      <c r="AW28" s="408"/>
      <c r="AX28" s="408"/>
      <c r="AY28" s="408"/>
      <c r="AZ28" s="408"/>
      <c r="BA28" s="409"/>
      <c r="BB28" s="407" t="s">
        <v>434</v>
      </c>
      <c r="BC28" s="408"/>
      <c r="BD28" s="408"/>
      <c r="BE28" s="408"/>
      <c r="BF28" s="408"/>
      <c r="BG28" s="408"/>
      <c r="BH28" s="408"/>
      <c r="BI28" s="408"/>
      <c r="BJ28" s="408"/>
      <c r="BK28" s="408"/>
      <c r="BL28" s="408"/>
      <c r="BM28" s="409"/>
      <c r="BN28" s="407" t="s">
        <v>438</v>
      </c>
      <c r="BO28" s="408"/>
      <c r="BP28" s="408"/>
      <c r="BQ28" s="408"/>
      <c r="BR28" s="408"/>
      <c r="BS28" s="408"/>
      <c r="BT28" s="408"/>
      <c r="BU28" s="408"/>
      <c r="BV28" s="408"/>
      <c r="BW28" s="408"/>
      <c r="BX28" s="408"/>
      <c r="BY28" s="408"/>
      <c r="BZ28" s="408"/>
      <c r="CA28" s="408"/>
      <c r="CB28" s="409"/>
    </row>
    <row r="29" spans="1:101" ht="12" customHeight="1" x14ac:dyDescent="0.2">
      <c r="A29" s="407"/>
      <c r="B29" s="408"/>
      <c r="C29" s="408"/>
      <c r="D29" s="409"/>
      <c r="E29" s="407"/>
      <c r="F29" s="408"/>
      <c r="G29" s="408"/>
      <c r="H29" s="408"/>
      <c r="I29" s="408"/>
      <c r="J29" s="408"/>
      <c r="K29" s="408"/>
      <c r="L29" s="408"/>
      <c r="M29" s="408"/>
      <c r="N29" s="408"/>
      <c r="O29" s="408"/>
      <c r="P29" s="408"/>
      <c r="Q29" s="408"/>
      <c r="R29" s="408"/>
      <c r="S29" s="408"/>
      <c r="T29" s="408"/>
      <c r="U29" s="408"/>
      <c r="V29" s="408"/>
      <c r="W29" s="408"/>
      <c r="X29" s="408"/>
      <c r="Y29" s="408"/>
      <c r="Z29" s="408"/>
      <c r="AA29" s="408"/>
      <c r="AB29" s="408"/>
      <c r="AC29" s="408"/>
      <c r="AD29" s="408"/>
      <c r="AE29" s="408"/>
      <c r="AF29" s="408"/>
      <c r="AG29" s="408"/>
      <c r="AH29" s="408"/>
      <c r="AI29" s="408"/>
      <c r="AJ29" s="408"/>
      <c r="AK29" s="408"/>
      <c r="AL29" s="408"/>
      <c r="AM29" s="409"/>
      <c r="AN29" s="407"/>
      <c r="AO29" s="408"/>
      <c r="AP29" s="408"/>
      <c r="AQ29" s="408"/>
      <c r="AR29" s="408"/>
      <c r="AS29" s="408"/>
      <c r="AT29" s="408"/>
      <c r="AU29" s="408"/>
      <c r="AV29" s="408"/>
      <c r="AW29" s="408"/>
      <c r="AX29" s="408"/>
      <c r="AY29" s="408"/>
      <c r="AZ29" s="408"/>
      <c r="BA29" s="409"/>
      <c r="BB29" s="407"/>
      <c r="BC29" s="408"/>
      <c r="BD29" s="408"/>
      <c r="BE29" s="408"/>
      <c r="BF29" s="408"/>
      <c r="BG29" s="408"/>
      <c r="BH29" s="408"/>
      <c r="BI29" s="408"/>
      <c r="BJ29" s="408"/>
      <c r="BK29" s="408"/>
      <c r="BL29" s="408"/>
      <c r="BM29" s="409"/>
      <c r="BN29" s="407" t="s">
        <v>439</v>
      </c>
      <c r="BO29" s="408"/>
      <c r="BP29" s="408"/>
      <c r="BQ29" s="408"/>
      <c r="BR29" s="408"/>
      <c r="BS29" s="408"/>
      <c r="BT29" s="408"/>
      <c r="BU29" s="408"/>
      <c r="BV29" s="408"/>
      <c r="BW29" s="408"/>
      <c r="BX29" s="408"/>
      <c r="BY29" s="408"/>
      <c r="BZ29" s="408"/>
      <c r="CA29" s="408"/>
      <c r="CB29" s="409"/>
    </row>
    <row r="30" spans="1:101" ht="12" customHeight="1" x14ac:dyDescent="0.2">
      <c r="A30" s="400">
        <v>1</v>
      </c>
      <c r="B30" s="401"/>
      <c r="C30" s="401"/>
      <c r="D30" s="402"/>
      <c r="E30" s="400">
        <v>2</v>
      </c>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c r="AE30" s="401"/>
      <c r="AF30" s="401"/>
      <c r="AG30" s="401"/>
      <c r="AH30" s="401"/>
      <c r="AI30" s="401"/>
      <c r="AJ30" s="401"/>
      <c r="AK30" s="401"/>
      <c r="AL30" s="401"/>
      <c r="AM30" s="402"/>
      <c r="AN30" s="400">
        <v>3</v>
      </c>
      <c r="AO30" s="401"/>
      <c r="AP30" s="401"/>
      <c r="AQ30" s="401"/>
      <c r="AR30" s="401"/>
      <c r="AS30" s="401"/>
      <c r="AT30" s="401"/>
      <c r="AU30" s="401"/>
      <c r="AV30" s="401"/>
      <c r="AW30" s="401"/>
      <c r="AX30" s="401"/>
      <c r="AY30" s="401"/>
      <c r="AZ30" s="401"/>
      <c r="BA30" s="402"/>
      <c r="BB30" s="400">
        <v>4</v>
      </c>
      <c r="BC30" s="401"/>
      <c r="BD30" s="401"/>
      <c r="BE30" s="401"/>
      <c r="BF30" s="401"/>
      <c r="BG30" s="401"/>
      <c r="BH30" s="401"/>
      <c r="BI30" s="401"/>
      <c r="BJ30" s="401"/>
      <c r="BK30" s="401"/>
      <c r="BL30" s="401"/>
      <c r="BM30" s="402"/>
      <c r="BN30" s="400">
        <v>5</v>
      </c>
      <c r="BO30" s="401"/>
      <c r="BP30" s="401"/>
      <c r="BQ30" s="401"/>
      <c r="BR30" s="401"/>
      <c r="BS30" s="401"/>
      <c r="BT30" s="401"/>
      <c r="BU30" s="401"/>
      <c r="BV30" s="401"/>
      <c r="BW30" s="401"/>
      <c r="BX30" s="401"/>
      <c r="BY30" s="401"/>
      <c r="BZ30" s="401"/>
      <c r="CA30" s="401"/>
      <c r="CB30" s="402"/>
    </row>
    <row r="31" spans="1:101" ht="24" customHeight="1" x14ac:dyDescent="0.2">
      <c r="A31" s="413">
        <v>1</v>
      </c>
      <c r="B31" s="414"/>
      <c r="C31" s="414"/>
      <c r="D31" s="415"/>
      <c r="E31" s="195" t="s">
        <v>793</v>
      </c>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566"/>
      <c r="AN31" s="392">
        <v>854.16666659999999</v>
      </c>
      <c r="AO31" s="393"/>
      <c r="AP31" s="393"/>
      <c r="AQ31" s="393"/>
      <c r="AR31" s="393"/>
      <c r="AS31" s="393"/>
      <c r="AT31" s="393"/>
      <c r="AU31" s="393"/>
      <c r="AV31" s="393"/>
      <c r="AW31" s="393"/>
      <c r="AX31" s="393"/>
      <c r="AY31" s="393"/>
      <c r="AZ31" s="393"/>
      <c r="BA31" s="394"/>
      <c r="BB31" s="416">
        <v>1080</v>
      </c>
      <c r="BC31" s="417"/>
      <c r="BD31" s="417"/>
      <c r="BE31" s="417"/>
      <c r="BF31" s="417"/>
      <c r="BG31" s="417"/>
      <c r="BH31" s="417"/>
      <c r="BI31" s="417"/>
      <c r="BJ31" s="417"/>
      <c r="BK31" s="417"/>
      <c r="BL31" s="417"/>
      <c r="BM31" s="418"/>
      <c r="BN31" s="392">
        <f>ROUND(AN31*BB31,2)</f>
        <v>922500</v>
      </c>
      <c r="BO31" s="393"/>
      <c r="BP31" s="393"/>
      <c r="BQ31" s="393"/>
      <c r="BR31" s="393"/>
      <c r="BS31" s="393"/>
      <c r="BT31" s="393"/>
      <c r="BU31" s="393"/>
      <c r="BV31" s="393"/>
      <c r="BW31" s="393"/>
      <c r="BX31" s="393"/>
      <c r="BY31" s="393"/>
      <c r="BZ31" s="393"/>
      <c r="CA31" s="393"/>
      <c r="CB31" s="394"/>
    </row>
    <row r="32" spans="1:101" ht="12" customHeight="1" x14ac:dyDescent="0.2">
      <c r="A32" s="377"/>
      <c r="B32" s="378"/>
      <c r="C32" s="378"/>
      <c r="D32" s="379"/>
      <c r="E32" s="380" t="s">
        <v>421</v>
      </c>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2"/>
      <c r="AN32" s="383" t="s">
        <v>52</v>
      </c>
      <c r="AO32" s="384"/>
      <c r="AP32" s="384"/>
      <c r="AQ32" s="384"/>
      <c r="AR32" s="384"/>
      <c r="AS32" s="384"/>
      <c r="AT32" s="384"/>
      <c r="AU32" s="384"/>
      <c r="AV32" s="384"/>
      <c r="AW32" s="384"/>
      <c r="AX32" s="384"/>
      <c r="AY32" s="384"/>
      <c r="AZ32" s="384"/>
      <c r="BA32" s="385"/>
      <c r="BB32" s="386" t="s">
        <v>52</v>
      </c>
      <c r="BC32" s="387"/>
      <c r="BD32" s="387"/>
      <c r="BE32" s="387"/>
      <c r="BF32" s="387"/>
      <c r="BG32" s="387"/>
      <c r="BH32" s="387"/>
      <c r="BI32" s="387"/>
      <c r="BJ32" s="387"/>
      <c r="BK32" s="387"/>
      <c r="BL32" s="387"/>
      <c r="BM32" s="388"/>
      <c r="BN32" s="445">
        <f>SUM(BN31:CB31)</f>
        <v>922500</v>
      </c>
      <c r="BO32" s="446"/>
      <c r="BP32" s="446"/>
      <c r="BQ32" s="446"/>
      <c r="BR32" s="446"/>
      <c r="BS32" s="446"/>
      <c r="BT32" s="446"/>
      <c r="BU32" s="446"/>
      <c r="BV32" s="446"/>
      <c r="BW32" s="446"/>
      <c r="BX32" s="446"/>
      <c r="BY32" s="446"/>
      <c r="BZ32" s="446"/>
      <c r="CA32" s="446"/>
      <c r="CB32" s="447"/>
    </row>
    <row r="33" spans="1:80" ht="12" customHeight="1" x14ac:dyDescent="0.2">
      <c r="A33" s="125"/>
      <c r="B33" s="125"/>
      <c r="C33" s="125"/>
      <c r="D33" s="125"/>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7"/>
      <c r="BC33" s="127"/>
      <c r="BD33" s="127"/>
      <c r="BE33" s="127"/>
      <c r="BF33" s="127"/>
      <c r="BG33" s="127"/>
      <c r="BH33" s="127"/>
      <c r="BI33" s="127"/>
      <c r="BJ33" s="127"/>
      <c r="BK33" s="127"/>
      <c r="BL33" s="127"/>
      <c r="BM33" s="127"/>
      <c r="BN33" s="142"/>
      <c r="BO33" s="142"/>
      <c r="BP33" s="142"/>
      <c r="BQ33" s="142"/>
      <c r="BR33" s="142"/>
      <c r="BS33" s="142"/>
      <c r="BT33" s="142"/>
      <c r="BU33" s="142"/>
      <c r="BV33" s="142"/>
      <c r="BW33" s="142"/>
      <c r="BX33" s="142"/>
      <c r="BY33" s="142"/>
      <c r="BZ33" s="142"/>
      <c r="CA33" s="142"/>
      <c r="CB33" s="142"/>
    </row>
    <row r="34" spans="1:80" ht="15.75" x14ac:dyDescent="0.25">
      <c r="A34" s="428" t="s">
        <v>539</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row>
    <row r="35" spans="1:80"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row>
    <row r="36" spans="1:80" ht="15.75" x14ac:dyDescent="0.25">
      <c r="A36" s="7" t="s">
        <v>406</v>
      </c>
      <c r="B36" s="124"/>
      <c r="C36" s="124"/>
      <c r="D36" s="124"/>
      <c r="E36" s="124"/>
      <c r="F36" s="124"/>
      <c r="G36" s="124"/>
      <c r="H36" s="124"/>
      <c r="I36" s="124"/>
      <c r="J36" s="124"/>
      <c r="K36" s="124"/>
      <c r="L36" s="124"/>
      <c r="M36" s="124"/>
      <c r="N36" s="124"/>
      <c r="O36" s="124"/>
      <c r="P36" s="124"/>
      <c r="Q36" s="124"/>
      <c r="R36" s="124"/>
      <c r="S36" s="434" t="s">
        <v>129</v>
      </c>
      <c r="T36" s="434"/>
      <c r="U36" s="434"/>
      <c r="V36" s="434"/>
      <c r="W36" s="434"/>
      <c r="X36" s="434"/>
      <c r="Y36" s="434"/>
      <c r="Z36" s="434"/>
      <c r="AA36" s="434"/>
      <c r="AB36" s="434"/>
      <c r="AC36" s="434"/>
      <c r="AD36" s="434"/>
      <c r="AE36" s="434"/>
      <c r="AF36" s="434"/>
      <c r="AG36" s="434"/>
      <c r="AH36" s="434"/>
      <c r="AI36" s="434"/>
      <c r="AJ36" s="434"/>
      <c r="AK36" s="434"/>
      <c r="AL36" s="434"/>
      <c r="AM36" s="434"/>
      <c r="AN36" s="434"/>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row>
    <row r="37" spans="1:80"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row>
    <row r="38" spans="1:80" ht="15.75" x14ac:dyDescent="0.25">
      <c r="A38" s="428" t="s">
        <v>541</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row>
    <row r="39" spans="1:80" ht="15.75" x14ac:dyDescent="0.25">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410" t="s">
        <v>511</v>
      </c>
      <c r="AT39" s="410"/>
      <c r="AU39" s="410"/>
      <c r="AV39" s="410"/>
      <c r="AW39" s="410"/>
      <c r="AX39" s="410"/>
      <c r="AY39" s="410"/>
      <c r="AZ39" s="410"/>
      <c r="BA39" s="410"/>
      <c r="BB39" s="410"/>
      <c r="BC39" s="434" t="s">
        <v>280</v>
      </c>
      <c r="BD39" s="434"/>
      <c r="BE39" s="434"/>
      <c r="BF39" s="434"/>
      <c r="BG39" s="434"/>
      <c r="BH39" s="434"/>
      <c r="BI39" s="434"/>
      <c r="BJ39" s="434"/>
      <c r="BK39" s="434"/>
      <c r="BL39" s="434"/>
      <c r="BM39" s="434"/>
      <c r="BN39" s="434"/>
      <c r="BO39" s="434"/>
      <c r="BP39" s="434"/>
      <c r="BQ39" s="124"/>
      <c r="BR39" s="124"/>
      <c r="BS39" s="124"/>
      <c r="BT39" s="124"/>
      <c r="BU39" s="124"/>
      <c r="BV39" s="124"/>
      <c r="BW39" s="124"/>
      <c r="BX39" s="124"/>
      <c r="BY39" s="124"/>
      <c r="BZ39" s="124"/>
      <c r="CA39" s="124"/>
      <c r="CB39" s="124"/>
    </row>
    <row r="41" spans="1:80" x14ac:dyDescent="0.2">
      <c r="A41" s="157" t="s">
        <v>142</v>
      </c>
      <c r="B41" s="158"/>
      <c r="C41" s="158"/>
      <c r="D41" s="159"/>
      <c r="E41" s="157" t="s">
        <v>422</v>
      </c>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9"/>
      <c r="AN41" s="157" t="s">
        <v>424</v>
      </c>
      <c r="AO41" s="158"/>
      <c r="AP41" s="158"/>
      <c r="AQ41" s="158"/>
      <c r="AR41" s="158"/>
      <c r="AS41" s="158"/>
      <c r="AT41" s="158"/>
      <c r="AU41" s="158"/>
      <c r="AV41" s="159"/>
      <c r="AW41" s="157" t="s">
        <v>482</v>
      </c>
      <c r="AX41" s="158"/>
      <c r="AY41" s="158"/>
      <c r="AZ41" s="158"/>
      <c r="BA41" s="158"/>
      <c r="BB41" s="158"/>
      <c r="BC41" s="158"/>
      <c r="BD41" s="158"/>
      <c r="BE41" s="158"/>
      <c r="BF41" s="158"/>
      <c r="BG41" s="158"/>
      <c r="BH41" s="158"/>
      <c r="BI41" s="159"/>
      <c r="BJ41" s="157" t="s">
        <v>425</v>
      </c>
      <c r="BK41" s="158"/>
      <c r="BL41" s="158"/>
      <c r="BM41" s="158"/>
      <c r="BN41" s="158"/>
      <c r="BO41" s="158"/>
      <c r="BP41" s="158"/>
      <c r="BQ41" s="158"/>
      <c r="BR41" s="158"/>
      <c r="BS41" s="158"/>
      <c r="BT41" s="158"/>
      <c r="BU41" s="158"/>
      <c r="BV41" s="158"/>
      <c r="BW41" s="158"/>
      <c r="BX41" s="158"/>
      <c r="BY41" s="158"/>
      <c r="BZ41" s="158"/>
      <c r="CA41" s="158"/>
      <c r="CB41" s="159"/>
    </row>
    <row r="42" spans="1:80" x14ac:dyDescent="0.2">
      <c r="A42" s="407" t="s">
        <v>143</v>
      </c>
      <c r="B42" s="408"/>
      <c r="C42" s="408"/>
      <c r="D42" s="409"/>
      <c r="E42" s="407"/>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9"/>
      <c r="AN42" s="407" t="s">
        <v>483</v>
      </c>
      <c r="AO42" s="408"/>
      <c r="AP42" s="408"/>
      <c r="AQ42" s="408"/>
      <c r="AR42" s="408"/>
      <c r="AS42" s="408"/>
      <c r="AT42" s="408"/>
      <c r="AU42" s="408"/>
      <c r="AV42" s="409"/>
      <c r="AW42" s="407" t="s">
        <v>484</v>
      </c>
      <c r="AX42" s="408"/>
      <c r="AY42" s="408"/>
      <c r="AZ42" s="408"/>
      <c r="BA42" s="408"/>
      <c r="BB42" s="408"/>
      <c r="BC42" s="408"/>
      <c r="BD42" s="408"/>
      <c r="BE42" s="408"/>
      <c r="BF42" s="408"/>
      <c r="BG42" s="408"/>
      <c r="BH42" s="408"/>
      <c r="BI42" s="409"/>
      <c r="BJ42" s="407" t="s">
        <v>439</v>
      </c>
      <c r="BK42" s="408"/>
      <c r="BL42" s="408"/>
      <c r="BM42" s="408"/>
      <c r="BN42" s="408"/>
      <c r="BO42" s="408"/>
      <c r="BP42" s="408"/>
      <c r="BQ42" s="408"/>
      <c r="BR42" s="408"/>
      <c r="BS42" s="408"/>
      <c r="BT42" s="408"/>
      <c r="BU42" s="408"/>
      <c r="BV42" s="408"/>
      <c r="BW42" s="408"/>
      <c r="BX42" s="408"/>
      <c r="BY42" s="408"/>
      <c r="BZ42" s="408"/>
      <c r="CA42" s="408"/>
      <c r="CB42" s="409"/>
    </row>
    <row r="43" spans="1:80" x14ac:dyDescent="0.2">
      <c r="A43" s="407"/>
      <c r="B43" s="408"/>
      <c r="C43" s="408"/>
      <c r="D43" s="409"/>
      <c r="E43" s="407"/>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c r="AI43" s="408"/>
      <c r="AJ43" s="408"/>
      <c r="AK43" s="408"/>
      <c r="AL43" s="408"/>
      <c r="AM43" s="409"/>
      <c r="AN43" s="407" t="s">
        <v>485</v>
      </c>
      <c r="AO43" s="408"/>
      <c r="AP43" s="408"/>
      <c r="AQ43" s="408"/>
      <c r="AR43" s="408"/>
      <c r="AS43" s="408"/>
      <c r="AT43" s="408"/>
      <c r="AU43" s="408"/>
      <c r="AV43" s="409"/>
      <c r="AW43" s="407" t="s">
        <v>432</v>
      </c>
      <c r="AX43" s="408"/>
      <c r="AY43" s="408"/>
      <c r="AZ43" s="408"/>
      <c r="BA43" s="408"/>
      <c r="BB43" s="408"/>
      <c r="BC43" s="408"/>
      <c r="BD43" s="408"/>
      <c r="BE43" s="408"/>
      <c r="BF43" s="408"/>
      <c r="BG43" s="408"/>
      <c r="BH43" s="408"/>
      <c r="BI43" s="409"/>
      <c r="BJ43" s="407"/>
      <c r="BK43" s="408"/>
      <c r="BL43" s="408"/>
      <c r="BM43" s="408"/>
      <c r="BN43" s="408"/>
      <c r="BO43" s="408"/>
      <c r="BP43" s="408"/>
      <c r="BQ43" s="408"/>
      <c r="BR43" s="408"/>
      <c r="BS43" s="408"/>
      <c r="BT43" s="408"/>
      <c r="BU43" s="408"/>
      <c r="BV43" s="408"/>
      <c r="BW43" s="408"/>
      <c r="BX43" s="408"/>
      <c r="BY43" s="408"/>
      <c r="BZ43" s="408"/>
      <c r="CA43" s="408"/>
      <c r="CB43" s="409"/>
    </row>
    <row r="44" spans="1:80" x14ac:dyDescent="0.2">
      <c r="A44" s="400">
        <v>1</v>
      </c>
      <c r="B44" s="401"/>
      <c r="C44" s="401"/>
      <c r="D44" s="402"/>
      <c r="E44" s="400">
        <v>2</v>
      </c>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2"/>
      <c r="AN44" s="400">
        <v>3</v>
      </c>
      <c r="AO44" s="401"/>
      <c r="AP44" s="401"/>
      <c r="AQ44" s="401"/>
      <c r="AR44" s="401"/>
      <c r="AS44" s="401"/>
      <c r="AT44" s="401"/>
      <c r="AU44" s="401"/>
      <c r="AV44" s="402"/>
      <c r="AW44" s="400">
        <v>4</v>
      </c>
      <c r="AX44" s="401"/>
      <c r="AY44" s="401"/>
      <c r="AZ44" s="401"/>
      <c r="BA44" s="401"/>
      <c r="BB44" s="401"/>
      <c r="BC44" s="401"/>
      <c r="BD44" s="401"/>
      <c r="BE44" s="401"/>
      <c r="BF44" s="401"/>
      <c r="BG44" s="401"/>
      <c r="BH44" s="401"/>
      <c r="BI44" s="402"/>
      <c r="BJ44" s="400">
        <v>5</v>
      </c>
      <c r="BK44" s="401"/>
      <c r="BL44" s="401"/>
      <c r="BM44" s="401"/>
      <c r="BN44" s="401"/>
      <c r="BO44" s="401"/>
      <c r="BP44" s="401"/>
      <c r="BQ44" s="401"/>
      <c r="BR44" s="401"/>
      <c r="BS44" s="401"/>
      <c r="BT44" s="401"/>
      <c r="BU44" s="401"/>
      <c r="BV44" s="401"/>
      <c r="BW44" s="401"/>
      <c r="BX44" s="401"/>
      <c r="BY44" s="401"/>
      <c r="BZ44" s="401"/>
      <c r="CA44" s="401"/>
      <c r="CB44" s="402"/>
    </row>
    <row r="45" spans="1:80" ht="37.5" customHeight="1" x14ac:dyDescent="0.2">
      <c r="A45" s="413">
        <v>1</v>
      </c>
      <c r="B45" s="414"/>
      <c r="C45" s="414"/>
      <c r="D45" s="415"/>
      <c r="E45" s="227" t="s">
        <v>711</v>
      </c>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435"/>
      <c r="AN45" s="416">
        <v>63</v>
      </c>
      <c r="AO45" s="417"/>
      <c r="AP45" s="417"/>
      <c r="AQ45" s="417"/>
      <c r="AR45" s="417"/>
      <c r="AS45" s="417"/>
      <c r="AT45" s="417"/>
      <c r="AU45" s="417"/>
      <c r="AV45" s="418"/>
      <c r="AW45" s="392">
        <v>19047.618999999999</v>
      </c>
      <c r="AX45" s="393"/>
      <c r="AY45" s="393"/>
      <c r="AZ45" s="393"/>
      <c r="BA45" s="393"/>
      <c r="BB45" s="393"/>
      <c r="BC45" s="393"/>
      <c r="BD45" s="393"/>
      <c r="BE45" s="393"/>
      <c r="BF45" s="393"/>
      <c r="BG45" s="393"/>
      <c r="BH45" s="393"/>
      <c r="BI45" s="394"/>
      <c r="BJ45" s="392">
        <f>ROUND(AN45*AW45,2)</f>
        <v>1200000</v>
      </c>
      <c r="BK45" s="393"/>
      <c r="BL45" s="393"/>
      <c r="BM45" s="393"/>
      <c r="BN45" s="393"/>
      <c r="BO45" s="393"/>
      <c r="BP45" s="393"/>
      <c r="BQ45" s="393"/>
      <c r="BR45" s="393"/>
      <c r="BS45" s="393"/>
      <c r="BT45" s="393"/>
      <c r="BU45" s="393"/>
      <c r="BV45" s="393"/>
      <c r="BW45" s="393"/>
      <c r="BX45" s="393"/>
      <c r="BY45" s="393"/>
      <c r="BZ45" s="393"/>
      <c r="CA45" s="393"/>
      <c r="CB45" s="394"/>
    </row>
    <row r="46" spans="1:80" x14ac:dyDescent="0.2">
      <c r="A46" s="377"/>
      <c r="B46" s="378"/>
      <c r="C46" s="378"/>
      <c r="D46" s="379"/>
      <c r="E46" s="380" t="s">
        <v>421</v>
      </c>
      <c r="F46" s="381"/>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2"/>
      <c r="AN46" s="386" t="s">
        <v>52</v>
      </c>
      <c r="AO46" s="387"/>
      <c r="AP46" s="387"/>
      <c r="AQ46" s="387"/>
      <c r="AR46" s="387"/>
      <c r="AS46" s="387"/>
      <c r="AT46" s="387"/>
      <c r="AU46" s="387"/>
      <c r="AV46" s="388"/>
      <c r="AW46" s="386" t="s">
        <v>52</v>
      </c>
      <c r="AX46" s="387"/>
      <c r="AY46" s="387"/>
      <c r="AZ46" s="387"/>
      <c r="BA46" s="387"/>
      <c r="BB46" s="387"/>
      <c r="BC46" s="387"/>
      <c r="BD46" s="387"/>
      <c r="BE46" s="387"/>
      <c r="BF46" s="387"/>
      <c r="BG46" s="387"/>
      <c r="BH46" s="387"/>
      <c r="BI46" s="388"/>
      <c r="BJ46" s="389">
        <f>SUM(BJ45:CB45)</f>
        <v>1200000</v>
      </c>
      <c r="BK46" s="390"/>
      <c r="BL46" s="390"/>
      <c r="BM46" s="390"/>
      <c r="BN46" s="390"/>
      <c r="BO46" s="390"/>
      <c r="BP46" s="390"/>
      <c r="BQ46" s="390"/>
      <c r="BR46" s="390"/>
      <c r="BS46" s="390"/>
      <c r="BT46" s="390"/>
      <c r="BU46" s="390"/>
      <c r="BV46" s="390"/>
      <c r="BW46" s="390"/>
      <c r="BX46" s="390"/>
      <c r="BY46" s="390"/>
      <c r="BZ46" s="390"/>
      <c r="CA46" s="390"/>
      <c r="CB46" s="391"/>
    </row>
    <row r="47" spans="1:80" ht="15.75" customHeight="1" x14ac:dyDescent="0.25">
      <c r="A47" s="7"/>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75" x14ac:dyDescent="0.25">
      <c r="A48" s="428" t="s">
        <v>545</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8"/>
      <c r="AY48" s="428"/>
      <c r="AZ48" s="428"/>
      <c r="BA48" s="428"/>
      <c r="BB48" s="428"/>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row>
    <row r="49" spans="1:80" ht="15.75" x14ac:dyDescent="0.25">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410" t="s">
        <v>511</v>
      </c>
      <c r="AT49" s="410"/>
      <c r="AU49" s="410"/>
      <c r="AV49" s="410"/>
      <c r="AW49" s="410"/>
      <c r="AX49" s="410"/>
      <c r="AY49" s="410"/>
      <c r="AZ49" s="410"/>
      <c r="BA49" s="410"/>
      <c r="BB49" s="410"/>
      <c r="BC49" s="434" t="s">
        <v>281</v>
      </c>
      <c r="BD49" s="434"/>
      <c r="BE49" s="434"/>
      <c r="BF49" s="434"/>
      <c r="BG49" s="434"/>
      <c r="BH49" s="434"/>
      <c r="BI49" s="434"/>
      <c r="BJ49" s="434"/>
      <c r="BK49" s="434"/>
      <c r="BL49" s="434"/>
      <c r="BM49" s="434"/>
      <c r="BN49" s="434"/>
      <c r="BO49" s="434"/>
      <c r="BP49" s="434"/>
      <c r="BQ49" s="124"/>
      <c r="BR49" s="124"/>
      <c r="BS49" s="124"/>
      <c r="BT49" s="124"/>
      <c r="BU49" s="124"/>
      <c r="BV49" s="124"/>
      <c r="BW49" s="124"/>
      <c r="BX49" s="124"/>
      <c r="BY49" s="124"/>
      <c r="BZ49" s="124"/>
      <c r="CA49" s="124"/>
      <c r="CB49" s="124"/>
    </row>
    <row r="50" spans="1:80" x14ac:dyDescent="0.2">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row>
    <row r="51" spans="1:80" x14ac:dyDescent="0.2">
      <c r="A51" s="157" t="s">
        <v>142</v>
      </c>
      <c r="B51" s="158"/>
      <c r="C51" s="158"/>
      <c r="D51" s="159"/>
      <c r="E51" s="157" t="s">
        <v>422</v>
      </c>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9"/>
      <c r="BD51" s="157" t="s">
        <v>424</v>
      </c>
      <c r="BE51" s="158"/>
      <c r="BF51" s="158"/>
      <c r="BG51" s="158"/>
      <c r="BH51" s="158"/>
      <c r="BI51" s="158"/>
      <c r="BJ51" s="158"/>
      <c r="BK51" s="158"/>
      <c r="BL51" s="158"/>
      <c r="BM51" s="159"/>
      <c r="BN51" s="157" t="s">
        <v>477</v>
      </c>
      <c r="BO51" s="158"/>
      <c r="BP51" s="158"/>
      <c r="BQ51" s="158"/>
      <c r="BR51" s="158"/>
      <c r="BS51" s="158"/>
      <c r="BT51" s="158"/>
      <c r="BU51" s="158"/>
      <c r="BV51" s="158"/>
      <c r="BW51" s="158"/>
      <c r="BX51" s="158"/>
      <c r="BY51" s="158"/>
      <c r="BZ51" s="158"/>
      <c r="CA51" s="158"/>
      <c r="CB51" s="159"/>
    </row>
    <row r="52" spans="1:80" x14ac:dyDescent="0.2">
      <c r="A52" s="407" t="s">
        <v>143</v>
      </c>
      <c r="B52" s="408"/>
      <c r="C52" s="408"/>
      <c r="D52" s="409"/>
      <c r="E52" s="407"/>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c r="AG52" s="408"/>
      <c r="AH52" s="408"/>
      <c r="AI52" s="408"/>
      <c r="AJ52" s="408"/>
      <c r="AK52" s="408"/>
      <c r="AL52" s="408"/>
      <c r="AM52" s="408"/>
      <c r="AN52" s="408"/>
      <c r="AO52" s="408"/>
      <c r="AP52" s="408"/>
      <c r="AQ52" s="408"/>
      <c r="AR52" s="408"/>
      <c r="AS52" s="408"/>
      <c r="AT52" s="408"/>
      <c r="AU52" s="408"/>
      <c r="AV52" s="408"/>
      <c r="AW52" s="408"/>
      <c r="AX52" s="408"/>
      <c r="AY52" s="408"/>
      <c r="AZ52" s="408"/>
      <c r="BA52" s="408"/>
      <c r="BB52" s="408"/>
      <c r="BC52" s="409"/>
      <c r="BD52" s="407" t="s">
        <v>503</v>
      </c>
      <c r="BE52" s="408"/>
      <c r="BF52" s="408"/>
      <c r="BG52" s="408"/>
      <c r="BH52" s="408"/>
      <c r="BI52" s="408"/>
      <c r="BJ52" s="408"/>
      <c r="BK52" s="408"/>
      <c r="BL52" s="408"/>
      <c r="BM52" s="409"/>
      <c r="BN52" s="407" t="s">
        <v>504</v>
      </c>
      <c r="BO52" s="408"/>
      <c r="BP52" s="408"/>
      <c r="BQ52" s="408"/>
      <c r="BR52" s="408"/>
      <c r="BS52" s="408"/>
      <c r="BT52" s="408"/>
      <c r="BU52" s="408"/>
      <c r="BV52" s="408"/>
      <c r="BW52" s="408"/>
      <c r="BX52" s="408"/>
      <c r="BY52" s="408"/>
      <c r="BZ52" s="408"/>
      <c r="CA52" s="408"/>
      <c r="CB52" s="409"/>
    </row>
    <row r="53" spans="1:80" x14ac:dyDescent="0.2">
      <c r="A53" s="400">
        <v>1</v>
      </c>
      <c r="B53" s="401"/>
      <c r="C53" s="401"/>
      <c r="D53" s="402"/>
      <c r="E53" s="400">
        <v>2</v>
      </c>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2"/>
      <c r="BD53" s="400">
        <v>3</v>
      </c>
      <c r="BE53" s="401"/>
      <c r="BF53" s="401"/>
      <c r="BG53" s="401"/>
      <c r="BH53" s="401"/>
      <c r="BI53" s="401"/>
      <c r="BJ53" s="401"/>
      <c r="BK53" s="401"/>
      <c r="BL53" s="401"/>
      <c r="BM53" s="402"/>
      <c r="BN53" s="400">
        <v>4</v>
      </c>
      <c r="BO53" s="401"/>
      <c r="BP53" s="401"/>
      <c r="BQ53" s="401"/>
      <c r="BR53" s="401"/>
      <c r="BS53" s="401"/>
      <c r="BT53" s="401"/>
      <c r="BU53" s="401"/>
      <c r="BV53" s="401"/>
      <c r="BW53" s="401"/>
      <c r="BX53" s="401"/>
      <c r="BY53" s="401"/>
      <c r="BZ53" s="401"/>
      <c r="CA53" s="401"/>
      <c r="CB53" s="402"/>
    </row>
    <row r="54" spans="1:80" ht="24.75" customHeight="1" x14ac:dyDescent="0.2">
      <c r="A54" s="395" t="s">
        <v>155</v>
      </c>
      <c r="B54" s="151"/>
      <c r="C54" s="151"/>
      <c r="D54" s="396"/>
      <c r="E54" s="604" t="s">
        <v>674</v>
      </c>
      <c r="F54" s="605"/>
      <c r="G54" s="605"/>
      <c r="H54" s="605"/>
      <c r="I54" s="605"/>
      <c r="J54" s="605"/>
      <c r="K54" s="605"/>
      <c r="L54" s="605"/>
      <c r="M54" s="605"/>
      <c r="N54" s="605"/>
      <c r="O54" s="605"/>
      <c r="P54" s="605"/>
      <c r="Q54" s="605"/>
      <c r="R54" s="605"/>
      <c r="S54" s="605"/>
      <c r="T54" s="605"/>
      <c r="U54" s="605"/>
      <c r="V54" s="605"/>
      <c r="W54" s="605"/>
      <c r="X54" s="605"/>
      <c r="Y54" s="605"/>
      <c r="Z54" s="605"/>
      <c r="AA54" s="605"/>
      <c r="AB54" s="605"/>
      <c r="AC54" s="605"/>
      <c r="AD54" s="605"/>
      <c r="AE54" s="605"/>
      <c r="AF54" s="605"/>
      <c r="AG54" s="605"/>
      <c r="AH54" s="605"/>
      <c r="AI54" s="605"/>
      <c r="AJ54" s="605"/>
      <c r="AK54" s="605"/>
      <c r="AL54" s="605"/>
      <c r="AM54" s="605"/>
      <c r="AN54" s="605"/>
      <c r="AO54" s="605"/>
      <c r="AP54" s="605"/>
      <c r="AQ54" s="605"/>
      <c r="AR54" s="605"/>
      <c r="AS54" s="605"/>
      <c r="AT54" s="605"/>
      <c r="AU54" s="605"/>
      <c r="AV54" s="605"/>
      <c r="AW54" s="605"/>
      <c r="AX54" s="605"/>
      <c r="AY54" s="605"/>
      <c r="AZ54" s="605"/>
      <c r="BA54" s="605"/>
      <c r="BB54" s="605"/>
      <c r="BC54" s="606"/>
      <c r="BD54" s="416">
        <v>307</v>
      </c>
      <c r="BE54" s="417"/>
      <c r="BF54" s="417"/>
      <c r="BG54" s="417"/>
      <c r="BH54" s="417"/>
      <c r="BI54" s="417"/>
      <c r="BJ54" s="417"/>
      <c r="BK54" s="417"/>
      <c r="BL54" s="417"/>
      <c r="BM54" s="418"/>
      <c r="BN54" s="392">
        <v>351000</v>
      </c>
      <c r="BO54" s="393"/>
      <c r="BP54" s="393"/>
      <c r="BQ54" s="393"/>
      <c r="BR54" s="393"/>
      <c r="BS54" s="393"/>
      <c r="BT54" s="393"/>
      <c r="BU54" s="393"/>
      <c r="BV54" s="393"/>
      <c r="BW54" s="393"/>
      <c r="BX54" s="393"/>
      <c r="BY54" s="393"/>
      <c r="BZ54" s="393"/>
      <c r="CA54" s="393"/>
      <c r="CB54" s="394"/>
    </row>
    <row r="55" spans="1:80" hidden="1" x14ac:dyDescent="0.2">
      <c r="A55" s="395"/>
      <c r="B55" s="151"/>
      <c r="C55" s="151"/>
      <c r="D55" s="396"/>
      <c r="E55" s="361"/>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3"/>
      <c r="BD55" s="364"/>
      <c r="BE55" s="365"/>
      <c r="BF55" s="365"/>
      <c r="BG55" s="365"/>
      <c r="BH55" s="365"/>
      <c r="BI55" s="365"/>
      <c r="BJ55" s="365"/>
      <c r="BK55" s="365"/>
      <c r="BL55" s="365"/>
      <c r="BM55" s="366"/>
      <c r="BN55" s="442"/>
      <c r="BO55" s="443"/>
      <c r="BP55" s="443"/>
      <c r="BQ55" s="443"/>
      <c r="BR55" s="443"/>
      <c r="BS55" s="443"/>
      <c r="BT55" s="443"/>
      <c r="BU55" s="443"/>
      <c r="BV55" s="443"/>
      <c r="BW55" s="443"/>
      <c r="BX55" s="443"/>
      <c r="BY55" s="443"/>
      <c r="BZ55" s="443"/>
      <c r="CA55" s="443"/>
      <c r="CB55" s="444"/>
    </row>
    <row r="56" spans="1:80" hidden="1" x14ac:dyDescent="0.2">
      <c r="A56" s="439"/>
      <c r="B56" s="440"/>
      <c r="C56" s="440"/>
      <c r="D56" s="441"/>
      <c r="E56" s="361"/>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3"/>
      <c r="BD56" s="364"/>
      <c r="BE56" s="365"/>
      <c r="BF56" s="365"/>
      <c r="BG56" s="365"/>
      <c r="BH56" s="365"/>
      <c r="BI56" s="365"/>
      <c r="BJ56" s="365"/>
      <c r="BK56" s="365"/>
      <c r="BL56" s="365"/>
      <c r="BM56" s="366"/>
      <c r="BN56" s="442"/>
      <c r="BO56" s="443"/>
      <c r="BP56" s="443"/>
      <c r="BQ56" s="443"/>
      <c r="BR56" s="443"/>
      <c r="BS56" s="443"/>
      <c r="BT56" s="443"/>
      <c r="BU56" s="443"/>
      <c r="BV56" s="443"/>
      <c r="BW56" s="443"/>
      <c r="BX56" s="443"/>
      <c r="BY56" s="443"/>
      <c r="BZ56" s="443"/>
      <c r="CA56" s="443"/>
      <c r="CB56" s="444"/>
    </row>
    <row r="57" spans="1:80" hidden="1" x14ac:dyDescent="0.2">
      <c r="A57" s="439"/>
      <c r="B57" s="440"/>
      <c r="C57" s="440"/>
      <c r="D57" s="441"/>
      <c r="E57" s="361"/>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3"/>
      <c r="BD57" s="364"/>
      <c r="BE57" s="365"/>
      <c r="BF57" s="365"/>
      <c r="BG57" s="365"/>
      <c r="BH57" s="365"/>
      <c r="BI57" s="365"/>
      <c r="BJ57" s="365"/>
      <c r="BK57" s="365"/>
      <c r="BL57" s="365"/>
      <c r="BM57" s="366"/>
      <c r="BN57" s="442"/>
      <c r="BO57" s="443"/>
      <c r="BP57" s="443"/>
      <c r="BQ57" s="443"/>
      <c r="BR57" s="443"/>
      <c r="BS57" s="443"/>
      <c r="BT57" s="443"/>
      <c r="BU57" s="443"/>
      <c r="BV57" s="443"/>
      <c r="BW57" s="443"/>
      <c r="BX57" s="443"/>
      <c r="BY57" s="443"/>
      <c r="BZ57" s="443"/>
      <c r="CA57" s="443"/>
      <c r="CB57" s="444"/>
    </row>
    <row r="58" spans="1:80" hidden="1" x14ac:dyDescent="0.2">
      <c r="A58" s="439"/>
      <c r="B58" s="440"/>
      <c r="C58" s="440"/>
      <c r="D58" s="441"/>
      <c r="E58" s="397"/>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c r="AG58" s="398"/>
      <c r="AH58" s="398"/>
      <c r="AI58" s="398"/>
      <c r="AJ58" s="398"/>
      <c r="AK58" s="398"/>
      <c r="AL58" s="398"/>
      <c r="AM58" s="398"/>
      <c r="AN58" s="398"/>
      <c r="AO58" s="398"/>
      <c r="AP58" s="398"/>
      <c r="AQ58" s="398"/>
      <c r="AR58" s="398"/>
      <c r="AS58" s="398"/>
      <c r="AT58" s="398"/>
      <c r="AU58" s="398"/>
      <c r="AV58" s="398"/>
      <c r="AW58" s="398"/>
      <c r="AX58" s="398"/>
      <c r="AY58" s="398"/>
      <c r="AZ58" s="398"/>
      <c r="BA58" s="398"/>
      <c r="BB58" s="398"/>
      <c r="BC58" s="399"/>
      <c r="BD58" s="442"/>
      <c r="BE58" s="443"/>
      <c r="BF58" s="443"/>
      <c r="BG58" s="443"/>
      <c r="BH58" s="443"/>
      <c r="BI58" s="443"/>
      <c r="BJ58" s="443"/>
      <c r="BK58" s="443"/>
      <c r="BL58" s="443"/>
      <c r="BM58" s="444"/>
      <c r="BN58" s="442"/>
      <c r="BO58" s="443"/>
      <c r="BP58" s="443"/>
      <c r="BQ58" s="443"/>
      <c r="BR58" s="443"/>
      <c r="BS58" s="443"/>
      <c r="BT58" s="443"/>
      <c r="BU58" s="443"/>
      <c r="BV58" s="443"/>
      <c r="BW58" s="443"/>
      <c r="BX58" s="443"/>
      <c r="BY58" s="443"/>
      <c r="BZ58" s="443"/>
      <c r="CA58" s="443"/>
      <c r="CB58" s="444"/>
    </row>
    <row r="59" spans="1:80" hidden="1" x14ac:dyDescent="0.2">
      <c r="A59" s="439"/>
      <c r="B59" s="440"/>
      <c r="C59" s="440"/>
      <c r="D59" s="441"/>
      <c r="E59" s="397"/>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c r="AG59" s="398"/>
      <c r="AH59" s="398"/>
      <c r="AI59" s="398"/>
      <c r="AJ59" s="398"/>
      <c r="AK59" s="398"/>
      <c r="AL59" s="398"/>
      <c r="AM59" s="398"/>
      <c r="AN59" s="398"/>
      <c r="AO59" s="398"/>
      <c r="AP59" s="398"/>
      <c r="AQ59" s="398"/>
      <c r="AR59" s="398"/>
      <c r="AS59" s="398"/>
      <c r="AT59" s="398"/>
      <c r="AU59" s="398"/>
      <c r="AV59" s="398"/>
      <c r="AW59" s="398"/>
      <c r="AX59" s="398"/>
      <c r="AY59" s="398"/>
      <c r="AZ59" s="398"/>
      <c r="BA59" s="398"/>
      <c r="BB59" s="398"/>
      <c r="BC59" s="399"/>
      <c r="BD59" s="442"/>
      <c r="BE59" s="443"/>
      <c r="BF59" s="443"/>
      <c r="BG59" s="443"/>
      <c r="BH59" s="443"/>
      <c r="BI59" s="443"/>
      <c r="BJ59" s="443"/>
      <c r="BK59" s="443"/>
      <c r="BL59" s="443"/>
      <c r="BM59" s="444"/>
      <c r="BN59" s="442"/>
      <c r="BO59" s="443"/>
      <c r="BP59" s="443"/>
      <c r="BQ59" s="443"/>
      <c r="BR59" s="443"/>
      <c r="BS59" s="443"/>
      <c r="BT59" s="443"/>
      <c r="BU59" s="443"/>
      <c r="BV59" s="443"/>
      <c r="BW59" s="443"/>
      <c r="BX59" s="443"/>
      <c r="BY59" s="443"/>
      <c r="BZ59" s="443"/>
      <c r="CA59" s="443"/>
      <c r="CB59" s="444"/>
    </row>
    <row r="60" spans="1:80" hidden="1" x14ac:dyDescent="0.2">
      <c r="A60" s="439"/>
      <c r="B60" s="440"/>
      <c r="C60" s="440"/>
      <c r="D60" s="441"/>
      <c r="E60" s="397"/>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c r="AG60" s="398"/>
      <c r="AH60" s="398"/>
      <c r="AI60" s="398"/>
      <c r="AJ60" s="398"/>
      <c r="AK60" s="398"/>
      <c r="AL60" s="398"/>
      <c r="AM60" s="398"/>
      <c r="AN60" s="398"/>
      <c r="AO60" s="398"/>
      <c r="AP60" s="398"/>
      <c r="AQ60" s="398"/>
      <c r="AR60" s="398"/>
      <c r="AS60" s="398"/>
      <c r="AT60" s="398"/>
      <c r="AU60" s="398"/>
      <c r="AV60" s="398"/>
      <c r="AW60" s="398"/>
      <c r="AX60" s="398"/>
      <c r="AY60" s="398"/>
      <c r="AZ60" s="398"/>
      <c r="BA60" s="398"/>
      <c r="BB60" s="398"/>
      <c r="BC60" s="399"/>
      <c r="BD60" s="442"/>
      <c r="BE60" s="443"/>
      <c r="BF60" s="443"/>
      <c r="BG60" s="443"/>
      <c r="BH60" s="443"/>
      <c r="BI60" s="443"/>
      <c r="BJ60" s="443"/>
      <c r="BK60" s="443"/>
      <c r="BL60" s="443"/>
      <c r="BM60" s="444"/>
      <c r="BN60" s="442"/>
      <c r="BO60" s="443"/>
      <c r="BP60" s="443"/>
      <c r="BQ60" s="443"/>
      <c r="BR60" s="443"/>
      <c r="BS60" s="443"/>
      <c r="BT60" s="443"/>
      <c r="BU60" s="443"/>
      <c r="BV60" s="443"/>
      <c r="BW60" s="443"/>
      <c r="BX60" s="443"/>
      <c r="BY60" s="443"/>
      <c r="BZ60" s="443"/>
      <c r="CA60" s="443"/>
      <c r="CB60" s="444"/>
    </row>
    <row r="61" spans="1:80" hidden="1" x14ac:dyDescent="0.2">
      <c r="A61" s="439"/>
      <c r="B61" s="440"/>
      <c r="C61" s="440"/>
      <c r="D61" s="441"/>
      <c r="E61" s="397"/>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398"/>
      <c r="BA61" s="398"/>
      <c r="BB61" s="398"/>
      <c r="BC61" s="399"/>
      <c r="BD61" s="442"/>
      <c r="BE61" s="443"/>
      <c r="BF61" s="443"/>
      <c r="BG61" s="443"/>
      <c r="BH61" s="443"/>
      <c r="BI61" s="443"/>
      <c r="BJ61" s="443"/>
      <c r="BK61" s="443"/>
      <c r="BL61" s="443"/>
      <c r="BM61" s="444"/>
      <c r="BN61" s="442"/>
      <c r="BO61" s="443"/>
      <c r="BP61" s="443"/>
      <c r="BQ61" s="443"/>
      <c r="BR61" s="443"/>
      <c r="BS61" s="443"/>
      <c r="BT61" s="443"/>
      <c r="BU61" s="443"/>
      <c r="BV61" s="443"/>
      <c r="BW61" s="443"/>
      <c r="BX61" s="443"/>
      <c r="BY61" s="443"/>
      <c r="BZ61" s="443"/>
      <c r="CA61" s="443"/>
      <c r="CB61" s="444"/>
    </row>
    <row r="62" spans="1:80" hidden="1" x14ac:dyDescent="0.2">
      <c r="A62" s="395"/>
      <c r="B62" s="151"/>
      <c r="C62" s="151"/>
      <c r="D62" s="396"/>
      <c r="E62" s="397"/>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398"/>
      <c r="AW62" s="398"/>
      <c r="AX62" s="398"/>
      <c r="AY62" s="398"/>
      <c r="AZ62" s="398"/>
      <c r="BA62" s="398"/>
      <c r="BB62" s="398"/>
      <c r="BC62" s="399"/>
      <c r="BD62" s="442"/>
      <c r="BE62" s="443"/>
      <c r="BF62" s="443"/>
      <c r="BG62" s="443"/>
      <c r="BH62" s="443"/>
      <c r="BI62" s="443"/>
      <c r="BJ62" s="443"/>
      <c r="BK62" s="443"/>
      <c r="BL62" s="443"/>
      <c r="BM62" s="444"/>
      <c r="BN62" s="442"/>
      <c r="BO62" s="443"/>
      <c r="BP62" s="443"/>
      <c r="BQ62" s="443"/>
      <c r="BR62" s="443"/>
      <c r="BS62" s="443"/>
      <c r="BT62" s="443"/>
      <c r="BU62" s="443"/>
      <c r="BV62" s="443"/>
      <c r="BW62" s="443"/>
      <c r="BX62" s="443"/>
      <c r="BY62" s="443"/>
      <c r="BZ62" s="443"/>
      <c r="CA62" s="443"/>
      <c r="CB62" s="444"/>
    </row>
    <row r="63" spans="1:80" x14ac:dyDescent="0.2">
      <c r="A63" s="395" t="s">
        <v>583</v>
      </c>
      <c r="B63" s="151"/>
      <c r="C63" s="151"/>
      <c r="D63" s="396"/>
      <c r="E63" s="604" t="s">
        <v>712</v>
      </c>
      <c r="F63" s="605"/>
      <c r="G63" s="605"/>
      <c r="H63" s="605"/>
      <c r="I63" s="605"/>
      <c r="J63" s="605"/>
      <c r="K63" s="605"/>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5"/>
      <c r="AK63" s="605"/>
      <c r="AL63" s="605"/>
      <c r="AM63" s="605"/>
      <c r="AN63" s="605"/>
      <c r="AO63" s="605"/>
      <c r="AP63" s="605"/>
      <c r="AQ63" s="605"/>
      <c r="AR63" s="605"/>
      <c r="AS63" s="605"/>
      <c r="AT63" s="605"/>
      <c r="AU63" s="605"/>
      <c r="AV63" s="605"/>
      <c r="AW63" s="605"/>
      <c r="AX63" s="605"/>
      <c r="AY63" s="605"/>
      <c r="AZ63" s="605"/>
      <c r="BA63" s="605"/>
      <c r="BB63" s="605"/>
      <c r="BC63" s="606"/>
      <c r="BD63" s="416">
        <v>1</v>
      </c>
      <c r="BE63" s="417"/>
      <c r="BF63" s="417"/>
      <c r="BG63" s="417"/>
      <c r="BH63" s="417"/>
      <c r="BI63" s="417"/>
      <c r="BJ63" s="417"/>
      <c r="BK63" s="417"/>
      <c r="BL63" s="417"/>
      <c r="BM63" s="418"/>
      <c r="BN63" s="392">
        <v>100000</v>
      </c>
      <c r="BO63" s="393"/>
      <c r="BP63" s="393"/>
      <c r="BQ63" s="393"/>
      <c r="BR63" s="393"/>
      <c r="BS63" s="393"/>
      <c r="BT63" s="393"/>
      <c r="BU63" s="393"/>
      <c r="BV63" s="393"/>
      <c r="BW63" s="393"/>
      <c r="BX63" s="393"/>
      <c r="BY63" s="393"/>
      <c r="BZ63" s="393"/>
      <c r="CA63" s="393"/>
      <c r="CB63" s="394"/>
    </row>
    <row r="64" spans="1:80" ht="12.75" customHeight="1" x14ac:dyDescent="0.2">
      <c r="A64" s="395" t="s">
        <v>605</v>
      </c>
      <c r="B64" s="151"/>
      <c r="C64" s="151"/>
      <c r="D64" s="396"/>
      <c r="E64" s="604" t="s">
        <v>713</v>
      </c>
      <c r="F64" s="605"/>
      <c r="G64" s="605"/>
      <c r="H64" s="605"/>
      <c r="I64" s="605"/>
      <c r="J64" s="605"/>
      <c r="K64" s="605"/>
      <c r="L64" s="605"/>
      <c r="M64" s="605"/>
      <c r="N64" s="605"/>
      <c r="O64" s="605"/>
      <c r="P64" s="605"/>
      <c r="Q64" s="605"/>
      <c r="R64" s="605"/>
      <c r="S64" s="605"/>
      <c r="T64" s="605"/>
      <c r="U64" s="605"/>
      <c r="V64" s="605"/>
      <c r="W64" s="605"/>
      <c r="X64" s="605"/>
      <c r="Y64" s="605"/>
      <c r="Z64" s="605"/>
      <c r="AA64" s="605"/>
      <c r="AB64" s="605"/>
      <c r="AC64" s="605"/>
      <c r="AD64" s="605"/>
      <c r="AE64" s="605"/>
      <c r="AF64" s="605"/>
      <c r="AG64" s="605"/>
      <c r="AH64" s="605"/>
      <c r="AI64" s="605"/>
      <c r="AJ64" s="605"/>
      <c r="AK64" s="605"/>
      <c r="AL64" s="605"/>
      <c r="AM64" s="605"/>
      <c r="AN64" s="605"/>
      <c r="AO64" s="605"/>
      <c r="AP64" s="605"/>
      <c r="AQ64" s="605"/>
      <c r="AR64" s="605"/>
      <c r="AS64" s="605"/>
      <c r="AT64" s="605"/>
      <c r="AU64" s="605"/>
      <c r="AV64" s="605"/>
      <c r="AW64" s="605"/>
      <c r="AX64" s="605"/>
      <c r="AY64" s="605"/>
      <c r="AZ64" s="605"/>
      <c r="BA64" s="605"/>
      <c r="BB64" s="605"/>
      <c r="BC64" s="606"/>
      <c r="BD64" s="416">
        <v>1</v>
      </c>
      <c r="BE64" s="417"/>
      <c r="BF64" s="417"/>
      <c r="BG64" s="417"/>
      <c r="BH64" s="417"/>
      <c r="BI64" s="417"/>
      <c r="BJ64" s="417"/>
      <c r="BK64" s="417"/>
      <c r="BL64" s="417"/>
      <c r="BM64" s="418"/>
      <c r="BN64" s="392">
        <v>200000</v>
      </c>
      <c r="BO64" s="393"/>
      <c r="BP64" s="393"/>
      <c r="BQ64" s="393"/>
      <c r="BR64" s="393"/>
      <c r="BS64" s="393"/>
      <c r="BT64" s="393"/>
      <c r="BU64" s="393"/>
      <c r="BV64" s="393"/>
      <c r="BW64" s="393"/>
      <c r="BX64" s="393"/>
      <c r="BY64" s="393"/>
      <c r="BZ64" s="393"/>
      <c r="CA64" s="393"/>
      <c r="CB64" s="394"/>
    </row>
    <row r="65" spans="1:80" ht="12.75" customHeight="1" x14ac:dyDescent="0.2">
      <c r="A65" s="395" t="s">
        <v>606</v>
      </c>
      <c r="B65" s="151"/>
      <c r="C65" s="151"/>
      <c r="D65" s="396"/>
      <c r="E65" s="604" t="s">
        <v>714</v>
      </c>
      <c r="F65" s="605"/>
      <c r="G65" s="605"/>
      <c r="H65" s="605"/>
      <c r="I65" s="605"/>
      <c r="J65" s="605"/>
      <c r="K65" s="605"/>
      <c r="L65" s="605"/>
      <c r="M65" s="605"/>
      <c r="N65" s="605"/>
      <c r="O65" s="605"/>
      <c r="P65" s="605"/>
      <c r="Q65" s="605"/>
      <c r="R65" s="605"/>
      <c r="S65" s="605"/>
      <c r="T65" s="605"/>
      <c r="U65" s="605"/>
      <c r="V65" s="605"/>
      <c r="W65" s="605"/>
      <c r="X65" s="605"/>
      <c r="Y65" s="605"/>
      <c r="Z65" s="605"/>
      <c r="AA65" s="605"/>
      <c r="AB65" s="605"/>
      <c r="AC65" s="605"/>
      <c r="AD65" s="605"/>
      <c r="AE65" s="605"/>
      <c r="AF65" s="605"/>
      <c r="AG65" s="605"/>
      <c r="AH65" s="605"/>
      <c r="AI65" s="605"/>
      <c r="AJ65" s="605"/>
      <c r="AK65" s="605"/>
      <c r="AL65" s="605"/>
      <c r="AM65" s="605"/>
      <c r="AN65" s="605"/>
      <c r="AO65" s="605"/>
      <c r="AP65" s="605"/>
      <c r="AQ65" s="605"/>
      <c r="AR65" s="605"/>
      <c r="AS65" s="605"/>
      <c r="AT65" s="605"/>
      <c r="AU65" s="605"/>
      <c r="AV65" s="605"/>
      <c r="AW65" s="605"/>
      <c r="AX65" s="605"/>
      <c r="AY65" s="605"/>
      <c r="AZ65" s="605"/>
      <c r="BA65" s="605"/>
      <c r="BB65" s="605"/>
      <c r="BC65" s="606"/>
      <c r="BD65" s="416">
        <v>1</v>
      </c>
      <c r="BE65" s="417"/>
      <c r="BF65" s="417"/>
      <c r="BG65" s="417"/>
      <c r="BH65" s="417"/>
      <c r="BI65" s="417"/>
      <c r="BJ65" s="417"/>
      <c r="BK65" s="417"/>
      <c r="BL65" s="417"/>
      <c r="BM65" s="418"/>
      <c r="BN65" s="392">
        <v>50000</v>
      </c>
      <c r="BO65" s="393"/>
      <c r="BP65" s="393"/>
      <c r="BQ65" s="393"/>
      <c r="BR65" s="393"/>
      <c r="BS65" s="393"/>
      <c r="BT65" s="393"/>
      <c r="BU65" s="393"/>
      <c r="BV65" s="393"/>
      <c r="BW65" s="393"/>
      <c r="BX65" s="393"/>
      <c r="BY65" s="393"/>
      <c r="BZ65" s="393"/>
      <c r="CA65" s="393"/>
      <c r="CB65" s="394"/>
    </row>
    <row r="66" spans="1:80" ht="12.75" customHeight="1" x14ac:dyDescent="0.2">
      <c r="A66" s="395" t="s">
        <v>607</v>
      </c>
      <c r="B66" s="151"/>
      <c r="C66" s="151"/>
      <c r="D66" s="396"/>
      <c r="E66" s="604" t="s">
        <v>715</v>
      </c>
      <c r="F66" s="605"/>
      <c r="G66" s="605"/>
      <c r="H66" s="605"/>
      <c r="I66" s="605"/>
      <c r="J66" s="605"/>
      <c r="K66" s="605"/>
      <c r="L66" s="605"/>
      <c r="M66" s="605"/>
      <c r="N66" s="605"/>
      <c r="O66" s="605"/>
      <c r="P66" s="605"/>
      <c r="Q66" s="605"/>
      <c r="R66" s="605"/>
      <c r="S66" s="605"/>
      <c r="T66" s="605"/>
      <c r="U66" s="605"/>
      <c r="V66" s="605"/>
      <c r="W66" s="605"/>
      <c r="X66" s="605"/>
      <c r="Y66" s="605"/>
      <c r="Z66" s="605"/>
      <c r="AA66" s="605"/>
      <c r="AB66" s="605"/>
      <c r="AC66" s="605"/>
      <c r="AD66" s="605"/>
      <c r="AE66" s="605"/>
      <c r="AF66" s="605"/>
      <c r="AG66" s="605"/>
      <c r="AH66" s="605"/>
      <c r="AI66" s="605"/>
      <c r="AJ66" s="605"/>
      <c r="AK66" s="605"/>
      <c r="AL66" s="605"/>
      <c r="AM66" s="605"/>
      <c r="AN66" s="605"/>
      <c r="AO66" s="605"/>
      <c r="AP66" s="605"/>
      <c r="AQ66" s="605"/>
      <c r="AR66" s="605"/>
      <c r="AS66" s="605"/>
      <c r="AT66" s="605"/>
      <c r="AU66" s="605"/>
      <c r="AV66" s="605"/>
      <c r="AW66" s="605"/>
      <c r="AX66" s="605"/>
      <c r="AY66" s="605"/>
      <c r="AZ66" s="605"/>
      <c r="BA66" s="605"/>
      <c r="BB66" s="605"/>
      <c r="BC66" s="606"/>
      <c r="BD66" s="416">
        <v>1</v>
      </c>
      <c r="BE66" s="417"/>
      <c r="BF66" s="417"/>
      <c r="BG66" s="417"/>
      <c r="BH66" s="417"/>
      <c r="BI66" s="417"/>
      <c r="BJ66" s="417"/>
      <c r="BK66" s="417"/>
      <c r="BL66" s="417"/>
      <c r="BM66" s="418"/>
      <c r="BN66" s="392">
        <v>20500</v>
      </c>
      <c r="BO66" s="393"/>
      <c r="BP66" s="393"/>
      <c r="BQ66" s="393"/>
      <c r="BR66" s="393"/>
      <c r="BS66" s="393"/>
      <c r="BT66" s="393"/>
      <c r="BU66" s="393"/>
      <c r="BV66" s="393"/>
      <c r="BW66" s="393"/>
      <c r="BX66" s="393"/>
      <c r="BY66" s="393"/>
      <c r="BZ66" s="393"/>
      <c r="CA66" s="393"/>
      <c r="CB66" s="394"/>
    </row>
    <row r="67" spans="1:80" ht="12.75" customHeight="1" x14ac:dyDescent="0.2">
      <c r="A67" s="395" t="s">
        <v>608</v>
      </c>
      <c r="B67" s="151"/>
      <c r="C67" s="151"/>
      <c r="D67" s="396"/>
      <c r="E67" s="604" t="s">
        <v>716</v>
      </c>
      <c r="F67" s="605"/>
      <c r="G67" s="605"/>
      <c r="H67" s="605"/>
      <c r="I67" s="605"/>
      <c r="J67" s="605"/>
      <c r="K67" s="605"/>
      <c r="L67" s="605"/>
      <c r="M67" s="605"/>
      <c r="N67" s="605"/>
      <c r="O67" s="605"/>
      <c r="P67" s="605"/>
      <c r="Q67" s="605"/>
      <c r="R67" s="605"/>
      <c r="S67" s="605"/>
      <c r="T67" s="605"/>
      <c r="U67" s="605"/>
      <c r="V67" s="605"/>
      <c r="W67" s="605"/>
      <c r="X67" s="605"/>
      <c r="Y67" s="605"/>
      <c r="Z67" s="605"/>
      <c r="AA67" s="605"/>
      <c r="AB67" s="605"/>
      <c r="AC67" s="605"/>
      <c r="AD67" s="605"/>
      <c r="AE67" s="605"/>
      <c r="AF67" s="605"/>
      <c r="AG67" s="605"/>
      <c r="AH67" s="605"/>
      <c r="AI67" s="605"/>
      <c r="AJ67" s="605"/>
      <c r="AK67" s="605"/>
      <c r="AL67" s="605"/>
      <c r="AM67" s="605"/>
      <c r="AN67" s="605"/>
      <c r="AO67" s="605"/>
      <c r="AP67" s="605"/>
      <c r="AQ67" s="605"/>
      <c r="AR67" s="605"/>
      <c r="AS67" s="605"/>
      <c r="AT67" s="605"/>
      <c r="AU67" s="605"/>
      <c r="AV67" s="605"/>
      <c r="AW67" s="605"/>
      <c r="AX67" s="605"/>
      <c r="AY67" s="605"/>
      <c r="AZ67" s="605"/>
      <c r="BA67" s="605"/>
      <c r="BB67" s="605"/>
      <c r="BC67" s="606"/>
      <c r="BD67" s="416">
        <v>1</v>
      </c>
      <c r="BE67" s="417"/>
      <c r="BF67" s="417"/>
      <c r="BG67" s="417"/>
      <c r="BH67" s="417"/>
      <c r="BI67" s="417"/>
      <c r="BJ67" s="417"/>
      <c r="BK67" s="417"/>
      <c r="BL67" s="417"/>
      <c r="BM67" s="418"/>
      <c r="BN67" s="392">
        <v>100000</v>
      </c>
      <c r="BO67" s="393"/>
      <c r="BP67" s="393"/>
      <c r="BQ67" s="393"/>
      <c r="BR67" s="393"/>
      <c r="BS67" s="393"/>
      <c r="BT67" s="393"/>
      <c r="BU67" s="393"/>
      <c r="BV67" s="393"/>
      <c r="BW67" s="393"/>
      <c r="BX67" s="393"/>
      <c r="BY67" s="393"/>
      <c r="BZ67" s="393"/>
      <c r="CA67" s="393"/>
      <c r="CB67" s="394"/>
    </row>
    <row r="68" spans="1:80" ht="12.75" customHeight="1" x14ac:dyDescent="0.2">
      <c r="A68" s="395" t="s">
        <v>609</v>
      </c>
      <c r="B68" s="151"/>
      <c r="C68" s="151"/>
      <c r="D68" s="396"/>
      <c r="E68" s="604" t="s">
        <v>717</v>
      </c>
      <c r="F68" s="605"/>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c r="AI68" s="605"/>
      <c r="AJ68" s="605"/>
      <c r="AK68" s="605"/>
      <c r="AL68" s="605"/>
      <c r="AM68" s="605"/>
      <c r="AN68" s="605"/>
      <c r="AO68" s="605"/>
      <c r="AP68" s="605"/>
      <c r="AQ68" s="605"/>
      <c r="AR68" s="605"/>
      <c r="AS68" s="605"/>
      <c r="AT68" s="605"/>
      <c r="AU68" s="605"/>
      <c r="AV68" s="605"/>
      <c r="AW68" s="605"/>
      <c r="AX68" s="605"/>
      <c r="AY68" s="605"/>
      <c r="AZ68" s="605"/>
      <c r="BA68" s="605"/>
      <c r="BB68" s="605"/>
      <c r="BC68" s="606"/>
      <c r="BD68" s="416">
        <v>1</v>
      </c>
      <c r="BE68" s="417"/>
      <c r="BF68" s="417"/>
      <c r="BG68" s="417"/>
      <c r="BH68" s="417"/>
      <c r="BI68" s="417"/>
      <c r="BJ68" s="417"/>
      <c r="BK68" s="417"/>
      <c r="BL68" s="417"/>
      <c r="BM68" s="418"/>
      <c r="BN68" s="392">
        <v>50000</v>
      </c>
      <c r="BO68" s="393"/>
      <c r="BP68" s="393"/>
      <c r="BQ68" s="393"/>
      <c r="BR68" s="393"/>
      <c r="BS68" s="393"/>
      <c r="BT68" s="393"/>
      <c r="BU68" s="393"/>
      <c r="BV68" s="393"/>
      <c r="BW68" s="393"/>
      <c r="BX68" s="393"/>
      <c r="BY68" s="393"/>
      <c r="BZ68" s="393"/>
      <c r="CA68" s="393"/>
      <c r="CB68" s="394"/>
    </row>
    <row r="69" spans="1:80" ht="12.75" customHeight="1" x14ac:dyDescent="0.2">
      <c r="A69" s="395" t="s">
        <v>610</v>
      </c>
      <c r="B69" s="151"/>
      <c r="C69" s="151"/>
      <c r="D69" s="396"/>
      <c r="E69" s="604" t="s">
        <v>718</v>
      </c>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c r="AI69" s="605"/>
      <c r="AJ69" s="605"/>
      <c r="AK69" s="605"/>
      <c r="AL69" s="605"/>
      <c r="AM69" s="605"/>
      <c r="AN69" s="605"/>
      <c r="AO69" s="605"/>
      <c r="AP69" s="605"/>
      <c r="AQ69" s="605"/>
      <c r="AR69" s="605"/>
      <c r="AS69" s="605"/>
      <c r="AT69" s="605"/>
      <c r="AU69" s="605"/>
      <c r="AV69" s="605"/>
      <c r="AW69" s="605"/>
      <c r="AX69" s="605"/>
      <c r="AY69" s="605"/>
      <c r="AZ69" s="605"/>
      <c r="BA69" s="605"/>
      <c r="BB69" s="605"/>
      <c r="BC69" s="606"/>
      <c r="BD69" s="416">
        <v>1</v>
      </c>
      <c r="BE69" s="417"/>
      <c r="BF69" s="417"/>
      <c r="BG69" s="417"/>
      <c r="BH69" s="417"/>
      <c r="BI69" s="417"/>
      <c r="BJ69" s="417"/>
      <c r="BK69" s="417"/>
      <c r="BL69" s="417"/>
      <c r="BM69" s="418"/>
      <c r="BN69" s="392">
        <v>70000</v>
      </c>
      <c r="BO69" s="393"/>
      <c r="BP69" s="393"/>
      <c r="BQ69" s="393"/>
      <c r="BR69" s="393"/>
      <c r="BS69" s="393"/>
      <c r="BT69" s="393"/>
      <c r="BU69" s="393"/>
      <c r="BV69" s="393"/>
      <c r="BW69" s="393"/>
      <c r="BX69" s="393"/>
      <c r="BY69" s="393"/>
      <c r="BZ69" s="393"/>
      <c r="CA69" s="393"/>
      <c r="CB69" s="394"/>
    </row>
    <row r="70" spans="1:80" ht="12.75" customHeight="1" x14ac:dyDescent="0.2">
      <c r="A70" s="395" t="s">
        <v>611</v>
      </c>
      <c r="B70" s="151"/>
      <c r="C70" s="151"/>
      <c r="D70" s="396"/>
      <c r="E70" s="604" t="s">
        <v>719</v>
      </c>
      <c r="F70" s="605"/>
      <c r="G70" s="605"/>
      <c r="H70" s="605"/>
      <c r="I70" s="605"/>
      <c r="J70" s="605"/>
      <c r="K70" s="605"/>
      <c r="L70" s="605"/>
      <c r="M70" s="605"/>
      <c r="N70" s="605"/>
      <c r="O70" s="605"/>
      <c r="P70" s="605"/>
      <c r="Q70" s="605"/>
      <c r="R70" s="605"/>
      <c r="S70" s="605"/>
      <c r="T70" s="605"/>
      <c r="U70" s="605"/>
      <c r="V70" s="605"/>
      <c r="W70" s="605"/>
      <c r="X70" s="605"/>
      <c r="Y70" s="605"/>
      <c r="Z70" s="605"/>
      <c r="AA70" s="605"/>
      <c r="AB70" s="605"/>
      <c r="AC70" s="605"/>
      <c r="AD70" s="605"/>
      <c r="AE70" s="605"/>
      <c r="AF70" s="605"/>
      <c r="AG70" s="605"/>
      <c r="AH70" s="605"/>
      <c r="AI70" s="605"/>
      <c r="AJ70" s="605"/>
      <c r="AK70" s="605"/>
      <c r="AL70" s="605"/>
      <c r="AM70" s="605"/>
      <c r="AN70" s="605"/>
      <c r="AO70" s="605"/>
      <c r="AP70" s="605"/>
      <c r="AQ70" s="605"/>
      <c r="AR70" s="605"/>
      <c r="AS70" s="605"/>
      <c r="AT70" s="605"/>
      <c r="AU70" s="605"/>
      <c r="AV70" s="605"/>
      <c r="AW70" s="605"/>
      <c r="AX70" s="605"/>
      <c r="AY70" s="605"/>
      <c r="AZ70" s="605"/>
      <c r="BA70" s="605"/>
      <c r="BB70" s="605"/>
      <c r="BC70" s="606"/>
      <c r="BD70" s="416">
        <v>1</v>
      </c>
      <c r="BE70" s="417"/>
      <c r="BF70" s="417"/>
      <c r="BG70" s="417"/>
      <c r="BH70" s="417"/>
      <c r="BI70" s="417"/>
      <c r="BJ70" s="417"/>
      <c r="BK70" s="417"/>
      <c r="BL70" s="417"/>
      <c r="BM70" s="418"/>
      <c r="BN70" s="392">
        <v>75000</v>
      </c>
      <c r="BO70" s="393"/>
      <c r="BP70" s="393"/>
      <c r="BQ70" s="393"/>
      <c r="BR70" s="393"/>
      <c r="BS70" s="393"/>
      <c r="BT70" s="393"/>
      <c r="BU70" s="393"/>
      <c r="BV70" s="393"/>
      <c r="BW70" s="393"/>
      <c r="BX70" s="393"/>
      <c r="BY70" s="393"/>
      <c r="BZ70" s="393"/>
      <c r="CA70" s="393"/>
      <c r="CB70" s="394"/>
    </row>
    <row r="71" spans="1:80" x14ac:dyDescent="0.2">
      <c r="A71" s="395" t="s">
        <v>612</v>
      </c>
      <c r="B71" s="151"/>
      <c r="C71" s="151"/>
      <c r="D71" s="396"/>
      <c r="E71" s="604" t="s">
        <v>720</v>
      </c>
      <c r="F71" s="605"/>
      <c r="G71" s="605"/>
      <c r="H71" s="605"/>
      <c r="I71" s="605"/>
      <c r="J71" s="605"/>
      <c r="K71" s="605"/>
      <c r="L71" s="605"/>
      <c r="M71" s="605"/>
      <c r="N71" s="605"/>
      <c r="O71" s="605"/>
      <c r="P71" s="605"/>
      <c r="Q71" s="605"/>
      <c r="R71" s="605"/>
      <c r="S71" s="605"/>
      <c r="T71" s="605"/>
      <c r="U71" s="605"/>
      <c r="V71" s="605"/>
      <c r="W71" s="605"/>
      <c r="X71" s="605"/>
      <c r="Y71" s="605"/>
      <c r="Z71" s="605"/>
      <c r="AA71" s="605"/>
      <c r="AB71" s="605"/>
      <c r="AC71" s="605"/>
      <c r="AD71" s="605"/>
      <c r="AE71" s="605"/>
      <c r="AF71" s="605"/>
      <c r="AG71" s="605"/>
      <c r="AH71" s="605"/>
      <c r="AI71" s="605"/>
      <c r="AJ71" s="605"/>
      <c r="AK71" s="605"/>
      <c r="AL71" s="605"/>
      <c r="AM71" s="605"/>
      <c r="AN71" s="605"/>
      <c r="AO71" s="605"/>
      <c r="AP71" s="605"/>
      <c r="AQ71" s="605"/>
      <c r="AR71" s="605"/>
      <c r="AS71" s="605"/>
      <c r="AT71" s="605"/>
      <c r="AU71" s="605"/>
      <c r="AV71" s="605"/>
      <c r="AW71" s="605"/>
      <c r="AX71" s="605"/>
      <c r="AY71" s="605"/>
      <c r="AZ71" s="605"/>
      <c r="BA71" s="605"/>
      <c r="BB71" s="605"/>
      <c r="BC71" s="606"/>
      <c r="BD71" s="416">
        <v>1</v>
      </c>
      <c r="BE71" s="417"/>
      <c r="BF71" s="417"/>
      <c r="BG71" s="417"/>
      <c r="BH71" s="417"/>
      <c r="BI71" s="417"/>
      <c r="BJ71" s="417"/>
      <c r="BK71" s="417"/>
      <c r="BL71" s="417"/>
      <c r="BM71" s="418"/>
      <c r="BN71" s="392">
        <v>100000</v>
      </c>
      <c r="BO71" s="393"/>
      <c r="BP71" s="393"/>
      <c r="BQ71" s="393"/>
      <c r="BR71" s="393"/>
      <c r="BS71" s="393"/>
      <c r="BT71" s="393"/>
      <c r="BU71" s="393"/>
      <c r="BV71" s="393"/>
      <c r="BW71" s="393"/>
      <c r="BX71" s="393"/>
      <c r="BY71" s="393"/>
      <c r="BZ71" s="393"/>
      <c r="CA71" s="393"/>
      <c r="CB71" s="394"/>
    </row>
    <row r="72" spans="1:80" x14ac:dyDescent="0.2">
      <c r="A72" s="395"/>
      <c r="B72" s="151"/>
      <c r="C72" s="151"/>
      <c r="D72" s="396"/>
      <c r="E72" s="380" t="s">
        <v>421</v>
      </c>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2"/>
      <c r="BD72" s="386" t="s">
        <v>52</v>
      </c>
      <c r="BE72" s="387"/>
      <c r="BF72" s="387"/>
      <c r="BG72" s="387"/>
      <c r="BH72" s="387"/>
      <c r="BI72" s="387"/>
      <c r="BJ72" s="387"/>
      <c r="BK72" s="387"/>
      <c r="BL72" s="387"/>
      <c r="BM72" s="388"/>
      <c r="BN72" s="445">
        <f>SUM(BN54:BN71)</f>
        <v>1116500</v>
      </c>
      <c r="BO72" s="446"/>
      <c r="BP72" s="446"/>
      <c r="BQ72" s="446"/>
      <c r="BR72" s="446"/>
      <c r="BS72" s="446"/>
      <c r="BT72" s="446"/>
      <c r="BU72" s="446"/>
      <c r="BV72" s="446"/>
      <c r="BW72" s="446"/>
      <c r="BX72" s="446"/>
      <c r="BY72" s="446"/>
      <c r="BZ72" s="446"/>
      <c r="CA72" s="446"/>
      <c r="CB72" s="447"/>
    </row>
    <row r="73" spans="1:80" ht="12.75" customHeight="1" x14ac:dyDescent="0.25">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row>
    <row r="74" spans="1:80" ht="15.75" x14ac:dyDescent="0.25">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410" t="s">
        <v>511</v>
      </c>
      <c r="AT74" s="410"/>
      <c r="AU74" s="410"/>
      <c r="AV74" s="410"/>
      <c r="AW74" s="410"/>
      <c r="AX74" s="410"/>
      <c r="AY74" s="410"/>
      <c r="AZ74" s="410"/>
      <c r="BA74" s="410"/>
      <c r="BB74" s="410"/>
      <c r="BC74" s="411" t="s">
        <v>357</v>
      </c>
      <c r="BD74" s="411"/>
      <c r="BE74" s="411"/>
      <c r="BF74" s="411"/>
      <c r="BG74" s="411"/>
      <c r="BH74" s="411"/>
      <c r="BI74" s="411"/>
      <c r="BJ74" s="411"/>
      <c r="BK74" s="411"/>
      <c r="BL74" s="411"/>
      <c r="BM74" s="411"/>
      <c r="BN74" s="411"/>
      <c r="BO74" s="411"/>
      <c r="BP74" s="411"/>
      <c r="BQ74" s="124"/>
      <c r="BR74" s="124"/>
      <c r="BS74" s="124"/>
      <c r="BT74" s="124"/>
      <c r="BU74" s="124"/>
      <c r="BV74" s="124"/>
      <c r="BW74" s="124"/>
      <c r="BX74" s="124"/>
      <c r="BY74" s="124"/>
      <c r="BZ74" s="124"/>
      <c r="CA74" s="124"/>
      <c r="CB74" s="124"/>
    </row>
    <row r="75" spans="1:80" ht="12.75" customHeight="1" x14ac:dyDescent="0.2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3"/>
      <c r="AT75" s="123"/>
      <c r="AU75" s="123"/>
      <c r="AV75" s="123"/>
      <c r="AW75" s="123"/>
      <c r="AX75" s="123"/>
      <c r="AY75" s="123"/>
      <c r="AZ75" s="123"/>
      <c r="BA75" s="123"/>
      <c r="BB75" s="123"/>
      <c r="BC75" s="86"/>
      <c r="BD75" s="86"/>
      <c r="BE75" s="86"/>
      <c r="BF75" s="86"/>
      <c r="BG75" s="86"/>
      <c r="BH75" s="86"/>
      <c r="BI75" s="86"/>
      <c r="BJ75" s="86"/>
      <c r="BK75" s="86"/>
      <c r="BL75" s="86"/>
      <c r="BM75" s="86"/>
      <c r="BN75" s="86"/>
      <c r="BO75" s="86"/>
      <c r="BP75" s="86"/>
      <c r="BQ75" s="124"/>
      <c r="BR75" s="124"/>
      <c r="BS75" s="124"/>
      <c r="BT75" s="124"/>
      <c r="BU75" s="124"/>
      <c r="BV75" s="124"/>
      <c r="BW75" s="124"/>
      <c r="BX75" s="124"/>
      <c r="BY75" s="124"/>
      <c r="BZ75" s="124"/>
      <c r="CA75" s="124"/>
      <c r="CB75" s="124"/>
    </row>
    <row r="76" spans="1:80" x14ac:dyDescent="0.2">
      <c r="A76" s="157" t="s">
        <v>142</v>
      </c>
      <c r="B76" s="158"/>
      <c r="C76" s="158"/>
      <c r="D76" s="159"/>
      <c r="E76" s="157" t="s">
        <v>422</v>
      </c>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9"/>
      <c r="AS76" s="157" t="s">
        <v>424</v>
      </c>
      <c r="AT76" s="158"/>
      <c r="AU76" s="158"/>
      <c r="AV76" s="158"/>
      <c r="AW76" s="158"/>
      <c r="AX76" s="158"/>
      <c r="AY76" s="158"/>
      <c r="AZ76" s="158"/>
      <c r="BA76" s="158"/>
      <c r="BB76" s="159"/>
      <c r="BC76" s="157" t="s">
        <v>505</v>
      </c>
      <c r="BD76" s="158"/>
      <c r="BE76" s="158"/>
      <c r="BF76" s="158"/>
      <c r="BG76" s="158"/>
      <c r="BH76" s="158"/>
      <c r="BI76" s="158"/>
      <c r="BJ76" s="158"/>
      <c r="BK76" s="158"/>
      <c r="BL76" s="158"/>
      <c r="BM76" s="159"/>
      <c r="BN76" s="157" t="s">
        <v>425</v>
      </c>
      <c r="BO76" s="158"/>
      <c r="BP76" s="158"/>
      <c r="BQ76" s="158"/>
      <c r="BR76" s="158"/>
      <c r="BS76" s="158"/>
      <c r="BT76" s="158"/>
      <c r="BU76" s="158"/>
      <c r="BV76" s="158"/>
      <c r="BW76" s="158"/>
      <c r="BX76" s="158"/>
      <c r="BY76" s="158"/>
      <c r="BZ76" s="158"/>
      <c r="CA76" s="158"/>
      <c r="CB76" s="159"/>
    </row>
    <row r="77" spans="1:80" x14ac:dyDescent="0.2">
      <c r="A77" s="407" t="s">
        <v>143</v>
      </c>
      <c r="B77" s="408"/>
      <c r="C77" s="408"/>
      <c r="D77" s="409"/>
      <c r="E77" s="407"/>
      <c r="F77" s="408"/>
      <c r="G77" s="408"/>
      <c r="H77" s="408"/>
      <c r="I77" s="408"/>
      <c r="J77" s="408"/>
      <c r="K77" s="408"/>
      <c r="L77" s="408"/>
      <c r="M77" s="408"/>
      <c r="N77" s="408"/>
      <c r="O77" s="408"/>
      <c r="P77" s="408"/>
      <c r="Q77" s="408"/>
      <c r="R77" s="408"/>
      <c r="S77" s="408"/>
      <c r="T77" s="408"/>
      <c r="U77" s="408"/>
      <c r="V77" s="408"/>
      <c r="W77" s="408"/>
      <c r="X77" s="408"/>
      <c r="Y77" s="408"/>
      <c r="Z77" s="408"/>
      <c r="AA77" s="408"/>
      <c r="AB77" s="408"/>
      <c r="AC77" s="408"/>
      <c r="AD77" s="408"/>
      <c r="AE77" s="408"/>
      <c r="AF77" s="408"/>
      <c r="AG77" s="408"/>
      <c r="AH77" s="408"/>
      <c r="AI77" s="408"/>
      <c r="AJ77" s="408"/>
      <c r="AK77" s="408"/>
      <c r="AL77" s="408"/>
      <c r="AM77" s="408"/>
      <c r="AN77" s="408"/>
      <c r="AO77" s="408"/>
      <c r="AP77" s="408"/>
      <c r="AQ77" s="408"/>
      <c r="AR77" s="409"/>
      <c r="AS77" s="407"/>
      <c r="AT77" s="408"/>
      <c r="AU77" s="408"/>
      <c r="AV77" s="408"/>
      <c r="AW77" s="408"/>
      <c r="AX77" s="408"/>
      <c r="AY77" s="408"/>
      <c r="AZ77" s="408"/>
      <c r="BA77" s="408"/>
      <c r="BB77" s="409"/>
      <c r="BC77" s="407" t="s">
        <v>506</v>
      </c>
      <c r="BD77" s="408"/>
      <c r="BE77" s="408"/>
      <c r="BF77" s="408"/>
      <c r="BG77" s="408"/>
      <c r="BH77" s="408"/>
      <c r="BI77" s="408"/>
      <c r="BJ77" s="408"/>
      <c r="BK77" s="408"/>
      <c r="BL77" s="408"/>
      <c r="BM77" s="409"/>
      <c r="BN77" s="407" t="s">
        <v>439</v>
      </c>
      <c r="BO77" s="408"/>
      <c r="BP77" s="408"/>
      <c r="BQ77" s="408"/>
      <c r="BR77" s="408"/>
      <c r="BS77" s="408"/>
      <c r="BT77" s="408"/>
      <c r="BU77" s="408"/>
      <c r="BV77" s="408"/>
      <c r="BW77" s="408"/>
      <c r="BX77" s="408"/>
      <c r="BY77" s="408"/>
      <c r="BZ77" s="408"/>
      <c r="CA77" s="408"/>
      <c r="CB77" s="409"/>
    </row>
    <row r="78" spans="1:80" x14ac:dyDescent="0.2">
      <c r="A78" s="407"/>
      <c r="B78" s="408"/>
      <c r="C78" s="408"/>
      <c r="D78" s="409"/>
      <c r="E78" s="407"/>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08"/>
      <c r="AG78" s="408"/>
      <c r="AH78" s="408"/>
      <c r="AI78" s="408"/>
      <c r="AJ78" s="408"/>
      <c r="AK78" s="408"/>
      <c r="AL78" s="408"/>
      <c r="AM78" s="408"/>
      <c r="AN78" s="408"/>
      <c r="AO78" s="408"/>
      <c r="AP78" s="408"/>
      <c r="AQ78" s="408"/>
      <c r="AR78" s="409"/>
      <c r="AS78" s="407"/>
      <c r="AT78" s="408"/>
      <c r="AU78" s="408"/>
      <c r="AV78" s="408"/>
      <c r="AW78" s="408"/>
      <c r="AX78" s="408"/>
      <c r="AY78" s="408"/>
      <c r="AZ78" s="408"/>
      <c r="BA78" s="408"/>
      <c r="BB78" s="409"/>
      <c r="BC78" s="407" t="s">
        <v>432</v>
      </c>
      <c r="BD78" s="408"/>
      <c r="BE78" s="408"/>
      <c r="BF78" s="408"/>
      <c r="BG78" s="408"/>
      <c r="BH78" s="408"/>
      <c r="BI78" s="408"/>
      <c r="BJ78" s="408"/>
      <c r="BK78" s="408"/>
      <c r="BL78" s="408"/>
      <c r="BM78" s="409"/>
      <c r="BN78" s="407"/>
      <c r="BO78" s="408"/>
      <c r="BP78" s="408"/>
      <c r="BQ78" s="408"/>
      <c r="BR78" s="408"/>
      <c r="BS78" s="408"/>
      <c r="BT78" s="408"/>
      <c r="BU78" s="408"/>
      <c r="BV78" s="408"/>
      <c r="BW78" s="408"/>
      <c r="BX78" s="408"/>
      <c r="BY78" s="408"/>
      <c r="BZ78" s="408"/>
      <c r="CA78" s="408"/>
      <c r="CB78" s="409"/>
    </row>
    <row r="79" spans="1:80" x14ac:dyDescent="0.2">
      <c r="A79" s="400">
        <v>1</v>
      </c>
      <c r="B79" s="401"/>
      <c r="C79" s="401"/>
      <c r="D79" s="402"/>
      <c r="E79" s="400">
        <v>2</v>
      </c>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401"/>
      <c r="AL79" s="401"/>
      <c r="AM79" s="401"/>
      <c r="AN79" s="401"/>
      <c r="AO79" s="401"/>
      <c r="AP79" s="401"/>
      <c r="AQ79" s="401"/>
      <c r="AR79" s="402"/>
      <c r="AS79" s="400">
        <v>3</v>
      </c>
      <c r="AT79" s="401"/>
      <c r="AU79" s="401"/>
      <c r="AV79" s="401"/>
      <c r="AW79" s="401"/>
      <c r="AX79" s="401"/>
      <c r="AY79" s="401"/>
      <c r="AZ79" s="401"/>
      <c r="BA79" s="401"/>
      <c r="BB79" s="402"/>
      <c r="BC79" s="400">
        <v>4</v>
      </c>
      <c r="BD79" s="401"/>
      <c r="BE79" s="401"/>
      <c r="BF79" s="401"/>
      <c r="BG79" s="401"/>
      <c r="BH79" s="401"/>
      <c r="BI79" s="401"/>
      <c r="BJ79" s="401"/>
      <c r="BK79" s="401"/>
      <c r="BL79" s="401"/>
      <c r="BM79" s="402"/>
      <c r="BN79" s="400">
        <v>5</v>
      </c>
      <c r="BO79" s="401"/>
      <c r="BP79" s="401"/>
      <c r="BQ79" s="401"/>
      <c r="BR79" s="401"/>
      <c r="BS79" s="401"/>
      <c r="BT79" s="401"/>
      <c r="BU79" s="401"/>
      <c r="BV79" s="401"/>
      <c r="BW79" s="401"/>
      <c r="BX79" s="401"/>
      <c r="BY79" s="401"/>
      <c r="BZ79" s="401"/>
      <c r="CA79" s="401"/>
      <c r="CB79" s="402"/>
    </row>
    <row r="80" spans="1:80" ht="26.25" customHeight="1" x14ac:dyDescent="0.2">
      <c r="A80" s="400">
        <v>1</v>
      </c>
      <c r="B80" s="401"/>
      <c r="C80" s="401"/>
      <c r="D80" s="402"/>
      <c r="E80" s="227" t="s">
        <v>808</v>
      </c>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435"/>
      <c r="AS80" s="364">
        <v>1</v>
      </c>
      <c r="AT80" s="365"/>
      <c r="AU80" s="365"/>
      <c r="AV80" s="365"/>
      <c r="AW80" s="365"/>
      <c r="AX80" s="365"/>
      <c r="AY80" s="365"/>
      <c r="AZ80" s="365"/>
      <c r="BA80" s="365"/>
      <c r="BB80" s="366"/>
      <c r="BC80" s="364">
        <v>50000</v>
      </c>
      <c r="BD80" s="365"/>
      <c r="BE80" s="365"/>
      <c r="BF80" s="365"/>
      <c r="BG80" s="365"/>
      <c r="BH80" s="365"/>
      <c r="BI80" s="365"/>
      <c r="BJ80" s="365"/>
      <c r="BK80" s="365"/>
      <c r="BL80" s="365"/>
      <c r="BM80" s="366"/>
      <c r="BN80" s="404">
        <f>ROUND(AS80*BC80,2)</f>
        <v>50000</v>
      </c>
      <c r="BO80" s="405"/>
      <c r="BP80" s="405"/>
      <c r="BQ80" s="405"/>
      <c r="BR80" s="405"/>
      <c r="BS80" s="405"/>
      <c r="BT80" s="405"/>
      <c r="BU80" s="405"/>
      <c r="BV80" s="405"/>
      <c r="BW80" s="405"/>
      <c r="BX80" s="405"/>
      <c r="BY80" s="405"/>
      <c r="BZ80" s="405"/>
      <c r="CA80" s="405"/>
      <c r="CB80" s="406"/>
    </row>
    <row r="81" spans="1:80" ht="13.5" customHeight="1" x14ac:dyDescent="0.2">
      <c r="A81" s="400">
        <v>2</v>
      </c>
      <c r="B81" s="401"/>
      <c r="C81" s="401"/>
      <c r="D81" s="402"/>
      <c r="E81" s="227" t="s">
        <v>809</v>
      </c>
      <c r="F81" s="228"/>
      <c r="G81" s="228"/>
      <c r="H81" s="228"/>
      <c r="I81" s="228"/>
      <c r="J81" s="228"/>
      <c r="K81" s="228"/>
      <c r="L81" s="228"/>
      <c r="M81" s="228"/>
      <c r="N81" s="228"/>
      <c r="O81" s="228"/>
      <c r="P81" s="228"/>
      <c r="Q81" s="228"/>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435"/>
      <c r="AS81" s="364">
        <v>1</v>
      </c>
      <c r="AT81" s="365"/>
      <c r="AU81" s="365"/>
      <c r="AV81" s="365"/>
      <c r="AW81" s="365"/>
      <c r="AX81" s="365"/>
      <c r="AY81" s="365"/>
      <c r="AZ81" s="365"/>
      <c r="BA81" s="365"/>
      <c r="BB81" s="366"/>
      <c r="BC81" s="364">
        <v>50000</v>
      </c>
      <c r="BD81" s="365"/>
      <c r="BE81" s="365"/>
      <c r="BF81" s="365"/>
      <c r="BG81" s="365"/>
      <c r="BH81" s="365"/>
      <c r="BI81" s="365"/>
      <c r="BJ81" s="365"/>
      <c r="BK81" s="365"/>
      <c r="BL81" s="365"/>
      <c r="BM81" s="366"/>
      <c r="BN81" s="404">
        <f t="shared" ref="BN81:BN143" si="0">ROUND(AS81*BC81,2)</f>
        <v>50000</v>
      </c>
      <c r="BO81" s="405"/>
      <c r="BP81" s="405"/>
      <c r="BQ81" s="405"/>
      <c r="BR81" s="405"/>
      <c r="BS81" s="405"/>
      <c r="BT81" s="405"/>
      <c r="BU81" s="405"/>
      <c r="BV81" s="405"/>
      <c r="BW81" s="405"/>
      <c r="BX81" s="405"/>
      <c r="BY81" s="405"/>
      <c r="BZ81" s="405"/>
      <c r="CA81" s="405"/>
      <c r="CB81" s="406"/>
    </row>
    <row r="82" spans="1:80" hidden="1" x14ac:dyDescent="0.2">
      <c r="A82" s="400"/>
      <c r="B82" s="401"/>
      <c r="C82" s="401"/>
      <c r="D82" s="402"/>
      <c r="E82" s="361"/>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3"/>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404">
        <f t="shared" si="0"/>
        <v>0</v>
      </c>
      <c r="BO82" s="405"/>
      <c r="BP82" s="405"/>
      <c r="BQ82" s="405"/>
      <c r="BR82" s="405"/>
      <c r="BS82" s="405"/>
      <c r="BT82" s="405"/>
      <c r="BU82" s="405"/>
      <c r="BV82" s="405"/>
      <c r="BW82" s="405"/>
      <c r="BX82" s="405"/>
      <c r="BY82" s="405"/>
      <c r="BZ82" s="405"/>
      <c r="CA82" s="405"/>
      <c r="CB82" s="406"/>
    </row>
    <row r="83" spans="1:80" hidden="1" x14ac:dyDescent="0.2">
      <c r="A83" s="400"/>
      <c r="B83" s="401"/>
      <c r="C83" s="401"/>
      <c r="D83" s="402"/>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3"/>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404">
        <f t="shared" si="0"/>
        <v>0</v>
      </c>
      <c r="BO83" s="405"/>
      <c r="BP83" s="405"/>
      <c r="BQ83" s="405"/>
      <c r="BR83" s="405"/>
      <c r="BS83" s="405"/>
      <c r="BT83" s="405"/>
      <c r="BU83" s="405"/>
      <c r="BV83" s="405"/>
      <c r="BW83" s="405"/>
      <c r="BX83" s="405"/>
      <c r="BY83" s="405"/>
      <c r="BZ83" s="405"/>
      <c r="CA83" s="405"/>
      <c r="CB83" s="406"/>
    </row>
    <row r="84" spans="1:80" hidden="1" x14ac:dyDescent="0.2">
      <c r="A84" s="400"/>
      <c r="B84" s="401"/>
      <c r="C84" s="401"/>
      <c r="D84" s="402"/>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3"/>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404">
        <f t="shared" si="0"/>
        <v>0</v>
      </c>
      <c r="BO84" s="405"/>
      <c r="BP84" s="405"/>
      <c r="BQ84" s="405"/>
      <c r="BR84" s="405"/>
      <c r="BS84" s="405"/>
      <c r="BT84" s="405"/>
      <c r="BU84" s="405"/>
      <c r="BV84" s="405"/>
      <c r="BW84" s="405"/>
      <c r="BX84" s="405"/>
      <c r="BY84" s="405"/>
      <c r="BZ84" s="405"/>
      <c r="CA84" s="405"/>
      <c r="CB84" s="406"/>
    </row>
    <row r="85" spans="1:80" hidden="1" x14ac:dyDescent="0.2">
      <c r="A85" s="400"/>
      <c r="B85" s="401"/>
      <c r="C85" s="401"/>
      <c r="D85" s="402"/>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3"/>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404">
        <f t="shared" si="0"/>
        <v>0</v>
      </c>
      <c r="BO85" s="405"/>
      <c r="BP85" s="405"/>
      <c r="BQ85" s="405"/>
      <c r="BR85" s="405"/>
      <c r="BS85" s="405"/>
      <c r="BT85" s="405"/>
      <c r="BU85" s="405"/>
      <c r="BV85" s="405"/>
      <c r="BW85" s="405"/>
      <c r="BX85" s="405"/>
      <c r="BY85" s="405"/>
      <c r="BZ85" s="405"/>
      <c r="CA85" s="405"/>
      <c r="CB85" s="406"/>
    </row>
    <row r="86" spans="1:80" hidden="1" x14ac:dyDescent="0.2">
      <c r="A86" s="400"/>
      <c r="B86" s="401"/>
      <c r="C86" s="401"/>
      <c r="D86" s="402"/>
      <c r="E86" s="422"/>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4"/>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404">
        <f t="shared" si="0"/>
        <v>0</v>
      </c>
      <c r="BO86" s="405"/>
      <c r="BP86" s="405"/>
      <c r="BQ86" s="405"/>
      <c r="BR86" s="405"/>
      <c r="BS86" s="405"/>
      <c r="BT86" s="405"/>
      <c r="BU86" s="405"/>
      <c r="BV86" s="405"/>
      <c r="BW86" s="405"/>
      <c r="BX86" s="405"/>
      <c r="BY86" s="405"/>
      <c r="BZ86" s="405"/>
      <c r="CA86" s="405"/>
      <c r="CB86" s="406"/>
    </row>
    <row r="87" spans="1:80" hidden="1" x14ac:dyDescent="0.2">
      <c r="A87" s="400"/>
      <c r="B87" s="401"/>
      <c r="C87" s="401"/>
      <c r="D87" s="402"/>
      <c r="E87" s="422"/>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4"/>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404">
        <f t="shared" si="0"/>
        <v>0</v>
      </c>
      <c r="BO87" s="405"/>
      <c r="BP87" s="405"/>
      <c r="BQ87" s="405"/>
      <c r="BR87" s="405"/>
      <c r="BS87" s="405"/>
      <c r="BT87" s="405"/>
      <c r="BU87" s="405"/>
      <c r="BV87" s="405"/>
      <c r="BW87" s="405"/>
      <c r="BX87" s="405"/>
      <c r="BY87" s="405"/>
      <c r="BZ87" s="405"/>
      <c r="CA87" s="405"/>
      <c r="CB87" s="406"/>
    </row>
    <row r="88" spans="1:80" hidden="1" x14ac:dyDescent="0.2">
      <c r="A88" s="400"/>
      <c r="B88" s="401"/>
      <c r="C88" s="401"/>
      <c r="D88" s="402"/>
      <c r="E88" s="422"/>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4"/>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404">
        <f t="shared" si="0"/>
        <v>0</v>
      </c>
      <c r="BO88" s="405"/>
      <c r="BP88" s="405"/>
      <c r="BQ88" s="405"/>
      <c r="BR88" s="405"/>
      <c r="BS88" s="405"/>
      <c r="BT88" s="405"/>
      <c r="BU88" s="405"/>
      <c r="BV88" s="405"/>
      <c r="BW88" s="405"/>
      <c r="BX88" s="405"/>
      <c r="BY88" s="405"/>
      <c r="BZ88" s="405"/>
      <c r="CA88" s="405"/>
      <c r="CB88" s="406"/>
    </row>
    <row r="89" spans="1:80" hidden="1" x14ac:dyDescent="0.2">
      <c r="A89" s="400"/>
      <c r="B89" s="401"/>
      <c r="C89" s="401"/>
      <c r="D89" s="402"/>
      <c r="E89" s="422"/>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4"/>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404">
        <f t="shared" si="0"/>
        <v>0</v>
      </c>
      <c r="BO89" s="405"/>
      <c r="BP89" s="405"/>
      <c r="BQ89" s="405"/>
      <c r="BR89" s="405"/>
      <c r="BS89" s="405"/>
      <c r="BT89" s="405"/>
      <c r="BU89" s="405"/>
      <c r="BV89" s="405"/>
      <c r="BW89" s="405"/>
      <c r="BX89" s="405"/>
      <c r="BY89" s="405"/>
      <c r="BZ89" s="405"/>
      <c r="CA89" s="405"/>
      <c r="CB89" s="406"/>
    </row>
    <row r="90" spans="1:80" hidden="1" x14ac:dyDescent="0.2">
      <c r="A90" s="400"/>
      <c r="B90" s="401"/>
      <c r="C90" s="401"/>
      <c r="D90" s="402"/>
      <c r="E90" s="422"/>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4"/>
      <c r="AS90" s="364"/>
      <c r="AT90" s="365"/>
      <c r="AU90" s="365"/>
      <c r="AV90" s="365"/>
      <c r="AW90" s="365"/>
      <c r="AX90" s="365"/>
      <c r="AY90" s="365"/>
      <c r="AZ90" s="365"/>
      <c r="BA90" s="365"/>
      <c r="BB90" s="366"/>
      <c r="BC90" s="364"/>
      <c r="BD90" s="365"/>
      <c r="BE90" s="365"/>
      <c r="BF90" s="365"/>
      <c r="BG90" s="365"/>
      <c r="BH90" s="365"/>
      <c r="BI90" s="365"/>
      <c r="BJ90" s="365"/>
      <c r="BK90" s="365"/>
      <c r="BL90" s="365"/>
      <c r="BM90" s="366"/>
      <c r="BN90" s="404">
        <f t="shared" si="0"/>
        <v>0</v>
      </c>
      <c r="BO90" s="405"/>
      <c r="BP90" s="405"/>
      <c r="BQ90" s="405"/>
      <c r="BR90" s="405"/>
      <c r="BS90" s="405"/>
      <c r="BT90" s="405"/>
      <c r="BU90" s="405"/>
      <c r="BV90" s="405"/>
      <c r="BW90" s="405"/>
      <c r="BX90" s="405"/>
      <c r="BY90" s="405"/>
      <c r="BZ90" s="405"/>
      <c r="CA90" s="405"/>
      <c r="CB90" s="406"/>
    </row>
    <row r="91" spans="1:80" hidden="1" x14ac:dyDescent="0.2">
      <c r="A91" s="400"/>
      <c r="B91" s="401"/>
      <c r="C91" s="401"/>
      <c r="D91" s="402"/>
      <c r="E91" s="422"/>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3"/>
      <c r="AR91" s="424"/>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404">
        <f t="shared" si="0"/>
        <v>0</v>
      </c>
      <c r="BO91" s="405"/>
      <c r="BP91" s="405"/>
      <c r="BQ91" s="405"/>
      <c r="BR91" s="405"/>
      <c r="BS91" s="405"/>
      <c r="BT91" s="405"/>
      <c r="BU91" s="405"/>
      <c r="BV91" s="405"/>
      <c r="BW91" s="405"/>
      <c r="BX91" s="405"/>
      <c r="BY91" s="405"/>
      <c r="BZ91" s="405"/>
      <c r="CA91" s="405"/>
      <c r="CB91" s="406"/>
    </row>
    <row r="92" spans="1:80" hidden="1" x14ac:dyDescent="0.2">
      <c r="A92" s="400"/>
      <c r="B92" s="401"/>
      <c r="C92" s="401"/>
      <c r="D92" s="402"/>
      <c r="E92" s="361"/>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3"/>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404">
        <f t="shared" si="0"/>
        <v>0</v>
      </c>
      <c r="BO92" s="405"/>
      <c r="BP92" s="405"/>
      <c r="BQ92" s="405"/>
      <c r="BR92" s="405"/>
      <c r="BS92" s="405"/>
      <c r="BT92" s="405"/>
      <c r="BU92" s="405"/>
      <c r="BV92" s="405"/>
      <c r="BW92" s="405"/>
      <c r="BX92" s="405"/>
      <c r="BY92" s="405"/>
      <c r="BZ92" s="405"/>
      <c r="CA92" s="405"/>
      <c r="CB92" s="406"/>
    </row>
    <row r="93" spans="1:80" hidden="1" x14ac:dyDescent="0.2">
      <c r="A93" s="400"/>
      <c r="B93" s="401"/>
      <c r="C93" s="401"/>
      <c r="D93" s="402"/>
      <c r="E93" s="361"/>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3"/>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404">
        <f t="shared" si="0"/>
        <v>0</v>
      </c>
      <c r="BO93" s="405"/>
      <c r="BP93" s="405"/>
      <c r="BQ93" s="405"/>
      <c r="BR93" s="405"/>
      <c r="BS93" s="405"/>
      <c r="BT93" s="405"/>
      <c r="BU93" s="405"/>
      <c r="BV93" s="405"/>
      <c r="BW93" s="405"/>
      <c r="BX93" s="405"/>
      <c r="BY93" s="405"/>
      <c r="BZ93" s="405"/>
      <c r="CA93" s="405"/>
      <c r="CB93" s="406"/>
    </row>
    <row r="94" spans="1:80" hidden="1" x14ac:dyDescent="0.2">
      <c r="A94" s="400"/>
      <c r="B94" s="401"/>
      <c r="C94" s="401"/>
      <c r="D94" s="402"/>
      <c r="E94" s="361"/>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3"/>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404">
        <f t="shared" si="0"/>
        <v>0</v>
      </c>
      <c r="BO94" s="405"/>
      <c r="BP94" s="405"/>
      <c r="BQ94" s="405"/>
      <c r="BR94" s="405"/>
      <c r="BS94" s="405"/>
      <c r="BT94" s="405"/>
      <c r="BU94" s="405"/>
      <c r="BV94" s="405"/>
      <c r="BW94" s="405"/>
      <c r="BX94" s="405"/>
      <c r="BY94" s="405"/>
      <c r="BZ94" s="405"/>
      <c r="CA94" s="405"/>
      <c r="CB94" s="406"/>
    </row>
    <row r="95" spans="1:80" hidden="1" x14ac:dyDescent="0.2">
      <c r="A95" s="400"/>
      <c r="B95" s="401"/>
      <c r="C95" s="401"/>
      <c r="D95" s="402"/>
      <c r="E95" s="361"/>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3"/>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404">
        <f t="shared" si="0"/>
        <v>0</v>
      </c>
      <c r="BO95" s="405"/>
      <c r="BP95" s="405"/>
      <c r="BQ95" s="405"/>
      <c r="BR95" s="405"/>
      <c r="BS95" s="405"/>
      <c r="BT95" s="405"/>
      <c r="BU95" s="405"/>
      <c r="BV95" s="405"/>
      <c r="BW95" s="405"/>
      <c r="BX95" s="405"/>
      <c r="BY95" s="405"/>
      <c r="BZ95" s="405"/>
      <c r="CA95" s="405"/>
      <c r="CB95" s="406"/>
    </row>
    <row r="96" spans="1:80" hidden="1" x14ac:dyDescent="0.2">
      <c r="A96" s="400"/>
      <c r="B96" s="401"/>
      <c r="C96" s="401"/>
      <c r="D96" s="402"/>
      <c r="E96" s="361"/>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3"/>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404">
        <f t="shared" si="0"/>
        <v>0</v>
      </c>
      <c r="BO96" s="405"/>
      <c r="BP96" s="405"/>
      <c r="BQ96" s="405"/>
      <c r="BR96" s="405"/>
      <c r="BS96" s="405"/>
      <c r="BT96" s="405"/>
      <c r="BU96" s="405"/>
      <c r="BV96" s="405"/>
      <c r="BW96" s="405"/>
      <c r="BX96" s="405"/>
      <c r="BY96" s="405"/>
      <c r="BZ96" s="405"/>
      <c r="CA96" s="405"/>
      <c r="CB96" s="406"/>
    </row>
    <row r="97" spans="1:80" hidden="1" x14ac:dyDescent="0.2">
      <c r="A97" s="400"/>
      <c r="B97" s="401"/>
      <c r="C97" s="401"/>
      <c r="D97" s="402"/>
      <c r="E97" s="361"/>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3"/>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404">
        <f t="shared" si="0"/>
        <v>0</v>
      </c>
      <c r="BO97" s="405"/>
      <c r="BP97" s="405"/>
      <c r="BQ97" s="405"/>
      <c r="BR97" s="405"/>
      <c r="BS97" s="405"/>
      <c r="BT97" s="405"/>
      <c r="BU97" s="405"/>
      <c r="BV97" s="405"/>
      <c r="BW97" s="405"/>
      <c r="BX97" s="405"/>
      <c r="BY97" s="405"/>
      <c r="BZ97" s="405"/>
      <c r="CA97" s="405"/>
      <c r="CB97" s="406"/>
    </row>
    <row r="98" spans="1:80" hidden="1" x14ac:dyDescent="0.2">
      <c r="A98" s="400"/>
      <c r="B98" s="401"/>
      <c r="C98" s="401"/>
      <c r="D98" s="402"/>
      <c r="E98" s="361"/>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3"/>
      <c r="AS98" s="364"/>
      <c r="AT98" s="365"/>
      <c r="AU98" s="365"/>
      <c r="AV98" s="365"/>
      <c r="AW98" s="365"/>
      <c r="AX98" s="365"/>
      <c r="AY98" s="365"/>
      <c r="AZ98" s="365"/>
      <c r="BA98" s="365"/>
      <c r="BB98" s="366"/>
      <c r="BC98" s="364"/>
      <c r="BD98" s="365"/>
      <c r="BE98" s="365"/>
      <c r="BF98" s="365"/>
      <c r="BG98" s="365"/>
      <c r="BH98" s="365"/>
      <c r="BI98" s="365"/>
      <c r="BJ98" s="365"/>
      <c r="BK98" s="365"/>
      <c r="BL98" s="365"/>
      <c r="BM98" s="366"/>
      <c r="BN98" s="404">
        <f t="shared" si="0"/>
        <v>0</v>
      </c>
      <c r="BO98" s="405"/>
      <c r="BP98" s="405"/>
      <c r="BQ98" s="405"/>
      <c r="BR98" s="405"/>
      <c r="BS98" s="405"/>
      <c r="BT98" s="405"/>
      <c r="BU98" s="405"/>
      <c r="BV98" s="405"/>
      <c r="BW98" s="405"/>
      <c r="BX98" s="405"/>
      <c r="BY98" s="405"/>
      <c r="BZ98" s="405"/>
      <c r="CA98" s="405"/>
      <c r="CB98" s="406"/>
    </row>
    <row r="99" spans="1:80" hidden="1" x14ac:dyDescent="0.2">
      <c r="A99" s="400"/>
      <c r="B99" s="401"/>
      <c r="C99" s="401"/>
      <c r="D99" s="402"/>
      <c r="E99" s="361"/>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3"/>
      <c r="AS99" s="364"/>
      <c r="AT99" s="365"/>
      <c r="AU99" s="365"/>
      <c r="AV99" s="365"/>
      <c r="AW99" s="365"/>
      <c r="AX99" s="365"/>
      <c r="AY99" s="365"/>
      <c r="AZ99" s="365"/>
      <c r="BA99" s="365"/>
      <c r="BB99" s="366"/>
      <c r="BC99" s="364"/>
      <c r="BD99" s="365"/>
      <c r="BE99" s="365"/>
      <c r="BF99" s="365"/>
      <c r="BG99" s="365"/>
      <c r="BH99" s="365"/>
      <c r="BI99" s="365"/>
      <c r="BJ99" s="365"/>
      <c r="BK99" s="365"/>
      <c r="BL99" s="365"/>
      <c r="BM99" s="366"/>
      <c r="BN99" s="404">
        <f t="shared" si="0"/>
        <v>0</v>
      </c>
      <c r="BO99" s="405"/>
      <c r="BP99" s="405"/>
      <c r="BQ99" s="405"/>
      <c r="BR99" s="405"/>
      <c r="BS99" s="405"/>
      <c r="BT99" s="405"/>
      <c r="BU99" s="405"/>
      <c r="BV99" s="405"/>
      <c r="BW99" s="405"/>
      <c r="BX99" s="405"/>
      <c r="BY99" s="405"/>
      <c r="BZ99" s="405"/>
      <c r="CA99" s="405"/>
      <c r="CB99" s="406"/>
    </row>
    <row r="100" spans="1:80" hidden="1" x14ac:dyDescent="0.2">
      <c r="A100" s="400"/>
      <c r="B100" s="401"/>
      <c r="C100" s="401"/>
      <c r="D100" s="402"/>
      <c r="E100" s="361"/>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3"/>
      <c r="AS100" s="364"/>
      <c r="AT100" s="365"/>
      <c r="AU100" s="365"/>
      <c r="AV100" s="365"/>
      <c r="AW100" s="365"/>
      <c r="AX100" s="365"/>
      <c r="AY100" s="365"/>
      <c r="AZ100" s="365"/>
      <c r="BA100" s="365"/>
      <c r="BB100" s="366"/>
      <c r="BC100" s="364"/>
      <c r="BD100" s="365"/>
      <c r="BE100" s="365"/>
      <c r="BF100" s="365"/>
      <c r="BG100" s="365"/>
      <c r="BH100" s="365"/>
      <c r="BI100" s="365"/>
      <c r="BJ100" s="365"/>
      <c r="BK100" s="365"/>
      <c r="BL100" s="365"/>
      <c r="BM100" s="366"/>
      <c r="BN100" s="404">
        <f t="shared" si="0"/>
        <v>0</v>
      </c>
      <c r="BO100" s="405"/>
      <c r="BP100" s="405"/>
      <c r="BQ100" s="405"/>
      <c r="BR100" s="405"/>
      <c r="BS100" s="405"/>
      <c r="BT100" s="405"/>
      <c r="BU100" s="405"/>
      <c r="BV100" s="405"/>
      <c r="BW100" s="405"/>
      <c r="BX100" s="405"/>
      <c r="BY100" s="405"/>
      <c r="BZ100" s="405"/>
      <c r="CA100" s="405"/>
      <c r="CB100" s="406"/>
    </row>
    <row r="101" spans="1:80" hidden="1" x14ac:dyDescent="0.2">
      <c r="A101" s="400"/>
      <c r="B101" s="401"/>
      <c r="C101" s="401"/>
      <c r="D101" s="402"/>
      <c r="E101" s="361"/>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3"/>
      <c r="AS101" s="364"/>
      <c r="AT101" s="365"/>
      <c r="AU101" s="365"/>
      <c r="AV101" s="365"/>
      <c r="AW101" s="365"/>
      <c r="AX101" s="365"/>
      <c r="AY101" s="365"/>
      <c r="AZ101" s="365"/>
      <c r="BA101" s="365"/>
      <c r="BB101" s="366"/>
      <c r="BC101" s="364"/>
      <c r="BD101" s="365"/>
      <c r="BE101" s="365"/>
      <c r="BF101" s="365"/>
      <c r="BG101" s="365"/>
      <c r="BH101" s="365"/>
      <c r="BI101" s="365"/>
      <c r="BJ101" s="365"/>
      <c r="BK101" s="365"/>
      <c r="BL101" s="365"/>
      <c r="BM101" s="366"/>
      <c r="BN101" s="404">
        <f t="shared" si="0"/>
        <v>0</v>
      </c>
      <c r="BO101" s="405"/>
      <c r="BP101" s="405"/>
      <c r="BQ101" s="405"/>
      <c r="BR101" s="405"/>
      <c r="BS101" s="405"/>
      <c r="BT101" s="405"/>
      <c r="BU101" s="405"/>
      <c r="BV101" s="405"/>
      <c r="BW101" s="405"/>
      <c r="BX101" s="405"/>
      <c r="BY101" s="405"/>
      <c r="BZ101" s="405"/>
      <c r="CA101" s="405"/>
      <c r="CB101" s="406"/>
    </row>
    <row r="102" spans="1:80" hidden="1" x14ac:dyDescent="0.2">
      <c r="A102" s="400"/>
      <c r="B102" s="401"/>
      <c r="C102" s="401"/>
      <c r="D102" s="402"/>
      <c r="E102" s="361"/>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3"/>
      <c r="AS102" s="364"/>
      <c r="AT102" s="365"/>
      <c r="AU102" s="365"/>
      <c r="AV102" s="365"/>
      <c r="AW102" s="365"/>
      <c r="AX102" s="365"/>
      <c r="AY102" s="365"/>
      <c r="AZ102" s="365"/>
      <c r="BA102" s="365"/>
      <c r="BB102" s="366"/>
      <c r="BC102" s="364"/>
      <c r="BD102" s="365"/>
      <c r="BE102" s="365"/>
      <c r="BF102" s="365"/>
      <c r="BG102" s="365"/>
      <c r="BH102" s="365"/>
      <c r="BI102" s="365"/>
      <c r="BJ102" s="365"/>
      <c r="BK102" s="365"/>
      <c r="BL102" s="365"/>
      <c r="BM102" s="366"/>
      <c r="BN102" s="404">
        <f t="shared" si="0"/>
        <v>0</v>
      </c>
      <c r="BO102" s="405"/>
      <c r="BP102" s="405"/>
      <c r="BQ102" s="405"/>
      <c r="BR102" s="405"/>
      <c r="BS102" s="405"/>
      <c r="BT102" s="405"/>
      <c r="BU102" s="405"/>
      <c r="BV102" s="405"/>
      <c r="BW102" s="405"/>
      <c r="BX102" s="405"/>
      <c r="BY102" s="405"/>
      <c r="BZ102" s="405"/>
      <c r="CA102" s="405"/>
      <c r="CB102" s="406"/>
    </row>
    <row r="103" spans="1:80" hidden="1" x14ac:dyDescent="0.2">
      <c r="A103" s="400"/>
      <c r="B103" s="401"/>
      <c r="C103" s="401"/>
      <c r="D103" s="402"/>
      <c r="E103" s="361"/>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3"/>
      <c r="AS103" s="364"/>
      <c r="AT103" s="365"/>
      <c r="AU103" s="365"/>
      <c r="AV103" s="365"/>
      <c r="AW103" s="365"/>
      <c r="AX103" s="365"/>
      <c r="AY103" s="365"/>
      <c r="AZ103" s="365"/>
      <c r="BA103" s="365"/>
      <c r="BB103" s="366"/>
      <c r="BC103" s="364"/>
      <c r="BD103" s="365"/>
      <c r="BE103" s="365"/>
      <c r="BF103" s="365"/>
      <c r="BG103" s="365"/>
      <c r="BH103" s="365"/>
      <c r="BI103" s="365"/>
      <c r="BJ103" s="365"/>
      <c r="BK103" s="365"/>
      <c r="BL103" s="365"/>
      <c r="BM103" s="366"/>
      <c r="BN103" s="404">
        <f t="shared" si="0"/>
        <v>0</v>
      </c>
      <c r="BO103" s="405"/>
      <c r="BP103" s="405"/>
      <c r="BQ103" s="405"/>
      <c r="BR103" s="405"/>
      <c r="BS103" s="405"/>
      <c r="BT103" s="405"/>
      <c r="BU103" s="405"/>
      <c r="BV103" s="405"/>
      <c r="BW103" s="405"/>
      <c r="BX103" s="405"/>
      <c r="BY103" s="405"/>
      <c r="BZ103" s="405"/>
      <c r="CA103" s="405"/>
      <c r="CB103" s="406"/>
    </row>
    <row r="104" spans="1:80" hidden="1" x14ac:dyDescent="0.2">
      <c r="A104" s="400"/>
      <c r="B104" s="401"/>
      <c r="C104" s="401"/>
      <c r="D104" s="402"/>
      <c r="E104" s="361"/>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3"/>
      <c r="AS104" s="364"/>
      <c r="AT104" s="365"/>
      <c r="AU104" s="365"/>
      <c r="AV104" s="365"/>
      <c r="AW104" s="365"/>
      <c r="AX104" s="365"/>
      <c r="AY104" s="365"/>
      <c r="AZ104" s="365"/>
      <c r="BA104" s="365"/>
      <c r="BB104" s="366"/>
      <c r="BC104" s="364"/>
      <c r="BD104" s="365"/>
      <c r="BE104" s="365"/>
      <c r="BF104" s="365"/>
      <c r="BG104" s="365"/>
      <c r="BH104" s="365"/>
      <c r="BI104" s="365"/>
      <c r="BJ104" s="365"/>
      <c r="BK104" s="365"/>
      <c r="BL104" s="365"/>
      <c r="BM104" s="366"/>
      <c r="BN104" s="404">
        <f t="shared" si="0"/>
        <v>0</v>
      </c>
      <c r="BO104" s="405"/>
      <c r="BP104" s="405"/>
      <c r="BQ104" s="405"/>
      <c r="BR104" s="405"/>
      <c r="BS104" s="405"/>
      <c r="BT104" s="405"/>
      <c r="BU104" s="405"/>
      <c r="BV104" s="405"/>
      <c r="BW104" s="405"/>
      <c r="BX104" s="405"/>
      <c r="BY104" s="405"/>
      <c r="BZ104" s="405"/>
      <c r="CA104" s="405"/>
      <c r="CB104" s="406"/>
    </row>
    <row r="105" spans="1:80" hidden="1" x14ac:dyDescent="0.2">
      <c r="A105" s="400"/>
      <c r="B105" s="401"/>
      <c r="C105" s="401"/>
      <c r="D105" s="402"/>
      <c r="E105" s="361"/>
      <c r="F105" s="362"/>
      <c r="G105" s="362"/>
      <c r="H105" s="362"/>
      <c r="I105" s="362"/>
      <c r="J105" s="362"/>
      <c r="K105" s="362"/>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3"/>
      <c r="AS105" s="364"/>
      <c r="AT105" s="365"/>
      <c r="AU105" s="365"/>
      <c r="AV105" s="365"/>
      <c r="AW105" s="365"/>
      <c r="AX105" s="365"/>
      <c r="AY105" s="365"/>
      <c r="AZ105" s="365"/>
      <c r="BA105" s="365"/>
      <c r="BB105" s="366"/>
      <c r="BC105" s="364"/>
      <c r="BD105" s="365"/>
      <c r="BE105" s="365"/>
      <c r="BF105" s="365"/>
      <c r="BG105" s="365"/>
      <c r="BH105" s="365"/>
      <c r="BI105" s="365"/>
      <c r="BJ105" s="365"/>
      <c r="BK105" s="365"/>
      <c r="BL105" s="365"/>
      <c r="BM105" s="366"/>
      <c r="BN105" s="404">
        <f t="shared" si="0"/>
        <v>0</v>
      </c>
      <c r="BO105" s="405"/>
      <c r="BP105" s="405"/>
      <c r="BQ105" s="405"/>
      <c r="BR105" s="405"/>
      <c r="BS105" s="405"/>
      <c r="BT105" s="405"/>
      <c r="BU105" s="405"/>
      <c r="BV105" s="405"/>
      <c r="BW105" s="405"/>
      <c r="BX105" s="405"/>
      <c r="BY105" s="405"/>
      <c r="BZ105" s="405"/>
      <c r="CA105" s="405"/>
      <c r="CB105" s="406"/>
    </row>
    <row r="106" spans="1:80" hidden="1" x14ac:dyDescent="0.2">
      <c r="A106" s="400"/>
      <c r="B106" s="401"/>
      <c r="C106" s="401"/>
      <c r="D106" s="402"/>
      <c r="E106" s="361"/>
      <c r="F106" s="362"/>
      <c r="G106" s="362"/>
      <c r="H106" s="362"/>
      <c r="I106" s="362"/>
      <c r="J106" s="362"/>
      <c r="K106" s="362"/>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3"/>
      <c r="AS106" s="364"/>
      <c r="AT106" s="365"/>
      <c r="AU106" s="365"/>
      <c r="AV106" s="365"/>
      <c r="AW106" s="365"/>
      <c r="AX106" s="365"/>
      <c r="AY106" s="365"/>
      <c r="AZ106" s="365"/>
      <c r="BA106" s="365"/>
      <c r="BB106" s="366"/>
      <c r="BC106" s="364"/>
      <c r="BD106" s="365"/>
      <c r="BE106" s="365"/>
      <c r="BF106" s="365"/>
      <c r="BG106" s="365"/>
      <c r="BH106" s="365"/>
      <c r="BI106" s="365"/>
      <c r="BJ106" s="365"/>
      <c r="BK106" s="365"/>
      <c r="BL106" s="365"/>
      <c r="BM106" s="366"/>
      <c r="BN106" s="404">
        <f t="shared" si="0"/>
        <v>0</v>
      </c>
      <c r="BO106" s="405"/>
      <c r="BP106" s="405"/>
      <c r="BQ106" s="405"/>
      <c r="BR106" s="405"/>
      <c r="BS106" s="405"/>
      <c r="BT106" s="405"/>
      <c r="BU106" s="405"/>
      <c r="BV106" s="405"/>
      <c r="BW106" s="405"/>
      <c r="BX106" s="405"/>
      <c r="BY106" s="405"/>
      <c r="BZ106" s="405"/>
      <c r="CA106" s="405"/>
      <c r="CB106" s="406"/>
    </row>
    <row r="107" spans="1:80" hidden="1" x14ac:dyDescent="0.2">
      <c r="A107" s="400"/>
      <c r="B107" s="401"/>
      <c r="C107" s="401"/>
      <c r="D107" s="402"/>
      <c r="E107" s="361"/>
      <c r="F107" s="362"/>
      <c r="G107" s="362"/>
      <c r="H107" s="362"/>
      <c r="I107" s="362"/>
      <c r="J107" s="362"/>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3"/>
      <c r="AS107" s="364"/>
      <c r="AT107" s="365"/>
      <c r="AU107" s="365"/>
      <c r="AV107" s="365"/>
      <c r="AW107" s="365"/>
      <c r="AX107" s="365"/>
      <c r="AY107" s="365"/>
      <c r="AZ107" s="365"/>
      <c r="BA107" s="365"/>
      <c r="BB107" s="366"/>
      <c r="BC107" s="364"/>
      <c r="BD107" s="365"/>
      <c r="BE107" s="365"/>
      <c r="BF107" s="365"/>
      <c r="BG107" s="365"/>
      <c r="BH107" s="365"/>
      <c r="BI107" s="365"/>
      <c r="BJ107" s="365"/>
      <c r="BK107" s="365"/>
      <c r="BL107" s="365"/>
      <c r="BM107" s="366"/>
      <c r="BN107" s="404">
        <f t="shared" si="0"/>
        <v>0</v>
      </c>
      <c r="BO107" s="405"/>
      <c r="BP107" s="405"/>
      <c r="BQ107" s="405"/>
      <c r="BR107" s="405"/>
      <c r="BS107" s="405"/>
      <c r="BT107" s="405"/>
      <c r="BU107" s="405"/>
      <c r="BV107" s="405"/>
      <c r="BW107" s="405"/>
      <c r="BX107" s="405"/>
      <c r="BY107" s="405"/>
      <c r="BZ107" s="405"/>
      <c r="CA107" s="405"/>
      <c r="CB107" s="406"/>
    </row>
    <row r="108" spans="1:80" hidden="1" x14ac:dyDescent="0.2">
      <c r="A108" s="400"/>
      <c r="B108" s="401"/>
      <c r="C108" s="401"/>
      <c r="D108" s="402"/>
      <c r="E108" s="361"/>
      <c r="F108" s="362"/>
      <c r="G108" s="362"/>
      <c r="H108" s="362"/>
      <c r="I108" s="362"/>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3"/>
      <c r="AS108" s="364"/>
      <c r="AT108" s="365"/>
      <c r="AU108" s="365"/>
      <c r="AV108" s="365"/>
      <c r="AW108" s="365"/>
      <c r="AX108" s="365"/>
      <c r="AY108" s="365"/>
      <c r="AZ108" s="365"/>
      <c r="BA108" s="365"/>
      <c r="BB108" s="366"/>
      <c r="BC108" s="364"/>
      <c r="BD108" s="365"/>
      <c r="BE108" s="365"/>
      <c r="BF108" s="365"/>
      <c r="BG108" s="365"/>
      <c r="BH108" s="365"/>
      <c r="BI108" s="365"/>
      <c r="BJ108" s="365"/>
      <c r="BK108" s="365"/>
      <c r="BL108" s="365"/>
      <c r="BM108" s="366"/>
      <c r="BN108" s="404">
        <f t="shared" si="0"/>
        <v>0</v>
      </c>
      <c r="BO108" s="405"/>
      <c r="BP108" s="405"/>
      <c r="BQ108" s="405"/>
      <c r="BR108" s="405"/>
      <c r="BS108" s="405"/>
      <c r="BT108" s="405"/>
      <c r="BU108" s="405"/>
      <c r="BV108" s="405"/>
      <c r="BW108" s="405"/>
      <c r="BX108" s="405"/>
      <c r="BY108" s="405"/>
      <c r="BZ108" s="405"/>
      <c r="CA108" s="405"/>
      <c r="CB108" s="406"/>
    </row>
    <row r="109" spans="1:80" hidden="1" x14ac:dyDescent="0.2">
      <c r="A109" s="400"/>
      <c r="B109" s="401"/>
      <c r="C109" s="401"/>
      <c r="D109" s="402"/>
      <c r="E109" s="422"/>
      <c r="F109" s="423"/>
      <c r="G109" s="423"/>
      <c r="H109" s="423"/>
      <c r="I109" s="423"/>
      <c r="J109" s="423"/>
      <c r="K109" s="423"/>
      <c r="L109" s="423"/>
      <c r="M109" s="423"/>
      <c r="N109" s="423"/>
      <c r="O109" s="423"/>
      <c r="P109" s="423"/>
      <c r="Q109" s="423"/>
      <c r="R109" s="423"/>
      <c r="S109" s="423"/>
      <c r="T109" s="423"/>
      <c r="U109" s="423"/>
      <c r="V109" s="423"/>
      <c r="W109" s="423"/>
      <c r="X109" s="423"/>
      <c r="Y109" s="423"/>
      <c r="Z109" s="423"/>
      <c r="AA109" s="423"/>
      <c r="AB109" s="423"/>
      <c r="AC109" s="423"/>
      <c r="AD109" s="423"/>
      <c r="AE109" s="423"/>
      <c r="AF109" s="423"/>
      <c r="AG109" s="423"/>
      <c r="AH109" s="423"/>
      <c r="AI109" s="423"/>
      <c r="AJ109" s="423"/>
      <c r="AK109" s="423"/>
      <c r="AL109" s="423"/>
      <c r="AM109" s="423"/>
      <c r="AN109" s="423"/>
      <c r="AO109" s="423"/>
      <c r="AP109" s="423"/>
      <c r="AQ109" s="423"/>
      <c r="AR109" s="424"/>
      <c r="AS109" s="364"/>
      <c r="AT109" s="365"/>
      <c r="AU109" s="365"/>
      <c r="AV109" s="365"/>
      <c r="AW109" s="365"/>
      <c r="AX109" s="365"/>
      <c r="AY109" s="365"/>
      <c r="AZ109" s="365"/>
      <c r="BA109" s="365"/>
      <c r="BB109" s="366"/>
      <c r="BC109" s="364"/>
      <c r="BD109" s="365"/>
      <c r="BE109" s="365"/>
      <c r="BF109" s="365"/>
      <c r="BG109" s="365"/>
      <c r="BH109" s="365"/>
      <c r="BI109" s="365"/>
      <c r="BJ109" s="365"/>
      <c r="BK109" s="365"/>
      <c r="BL109" s="365"/>
      <c r="BM109" s="366"/>
      <c r="BN109" s="404">
        <f t="shared" si="0"/>
        <v>0</v>
      </c>
      <c r="BO109" s="405"/>
      <c r="BP109" s="405"/>
      <c r="BQ109" s="405"/>
      <c r="BR109" s="405"/>
      <c r="BS109" s="405"/>
      <c r="BT109" s="405"/>
      <c r="BU109" s="405"/>
      <c r="BV109" s="405"/>
      <c r="BW109" s="405"/>
      <c r="BX109" s="405"/>
      <c r="BY109" s="405"/>
      <c r="BZ109" s="405"/>
      <c r="CA109" s="405"/>
      <c r="CB109" s="406"/>
    </row>
    <row r="110" spans="1:80" hidden="1" x14ac:dyDescent="0.2">
      <c r="A110" s="400"/>
      <c r="B110" s="401"/>
      <c r="C110" s="401"/>
      <c r="D110" s="402"/>
      <c r="E110" s="422"/>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3"/>
      <c r="AD110" s="423"/>
      <c r="AE110" s="423"/>
      <c r="AF110" s="423"/>
      <c r="AG110" s="423"/>
      <c r="AH110" s="423"/>
      <c r="AI110" s="423"/>
      <c r="AJ110" s="423"/>
      <c r="AK110" s="423"/>
      <c r="AL110" s="423"/>
      <c r="AM110" s="423"/>
      <c r="AN110" s="423"/>
      <c r="AO110" s="423"/>
      <c r="AP110" s="423"/>
      <c r="AQ110" s="423"/>
      <c r="AR110" s="424"/>
      <c r="AS110" s="364"/>
      <c r="AT110" s="365"/>
      <c r="AU110" s="365"/>
      <c r="AV110" s="365"/>
      <c r="AW110" s="365"/>
      <c r="AX110" s="365"/>
      <c r="AY110" s="365"/>
      <c r="AZ110" s="365"/>
      <c r="BA110" s="365"/>
      <c r="BB110" s="366"/>
      <c r="BC110" s="364"/>
      <c r="BD110" s="365"/>
      <c r="BE110" s="365"/>
      <c r="BF110" s="365"/>
      <c r="BG110" s="365"/>
      <c r="BH110" s="365"/>
      <c r="BI110" s="365"/>
      <c r="BJ110" s="365"/>
      <c r="BK110" s="365"/>
      <c r="BL110" s="365"/>
      <c r="BM110" s="366"/>
      <c r="BN110" s="404">
        <f t="shared" si="0"/>
        <v>0</v>
      </c>
      <c r="BO110" s="405"/>
      <c r="BP110" s="405"/>
      <c r="BQ110" s="405"/>
      <c r="BR110" s="405"/>
      <c r="BS110" s="405"/>
      <c r="BT110" s="405"/>
      <c r="BU110" s="405"/>
      <c r="BV110" s="405"/>
      <c r="BW110" s="405"/>
      <c r="BX110" s="405"/>
      <c r="BY110" s="405"/>
      <c r="BZ110" s="405"/>
      <c r="CA110" s="405"/>
      <c r="CB110" s="406"/>
    </row>
    <row r="111" spans="1:80" hidden="1" x14ac:dyDescent="0.2">
      <c r="A111" s="400"/>
      <c r="B111" s="401"/>
      <c r="C111" s="401"/>
      <c r="D111" s="402"/>
      <c r="E111" s="422"/>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3"/>
      <c r="AE111" s="423"/>
      <c r="AF111" s="423"/>
      <c r="AG111" s="423"/>
      <c r="AH111" s="423"/>
      <c r="AI111" s="423"/>
      <c r="AJ111" s="423"/>
      <c r="AK111" s="423"/>
      <c r="AL111" s="423"/>
      <c r="AM111" s="423"/>
      <c r="AN111" s="423"/>
      <c r="AO111" s="423"/>
      <c r="AP111" s="423"/>
      <c r="AQ111" s="423"/>
      <c r="AR111" s="424"/>
      <c r="AS111" s="364"/>
      <c r="AT111" s="365"/>
      <c r="AU111" s="365"/>
      <c r="AV111" s="365"/>
      <c r="AW111" s="365"/>
      <c r="AX111" s="365"/>
      <c r="AY111" s="365"/>
      <c r="AZ111" s="365"/>
      <c r="BA111" s="365"/>
      <c r="BB111" s="366"/>
      <c r="BC111" s="364"/>
      <c r="BD111" s="365"/>
      <c r="BE111" s="365"/>
      <c r="BF111" s="365"/>
      <c r="BG111" s="365"/>
      <c r="BH111" s="365"/>
      <c r="BI111" s="365"/>
      <c r="BJ111" s="365"/>
      <c r="BK111" s="365"/>
      <c r="BL111" s="365"/>
      <c r="BM111" s="366"/>
      <c r="BN111" s="404">
        <f t="shared" si="0"/>
        <v>0</v>
      </c>
      <c r="BO111" s="405"/>
      <c r="BP111" s="405"/>
      <c r="BQ111" s="405"/>
      <c r="BR111" s="405"/>
      <c r="BS111" s="405"/>
      <c r="BT111" s="405"/>
      <c r="BU111" s="405"/>
      <c r="BV111" s="405"/>
      <c r="BW111" s="405"/>
      <c r="BX111" s="405"/>
      <c r="BY111" s="405"/>
      <c r="BZ111" s="405"/>
      <c r="CA111" s="405"/>
      <c r="CB111" s="406"/>
    </row>
    <row r="112" spans="1:80" hidden="1" x14ac:dyDescent="0.2">
      <c r="A112" s="400"/>
      <c r="B112" s="401"/>
      <c r="C112" s="401"/>
      <c r="D112" s="402"/>
      <c r="E112" s="422"/>
      <c r="F112" s="423"/>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3"/>
      <c r="AE112" s="423"/>
      <c r="AF112" s="423"/>
      <c r="AG112" s="423"/>
      <c r="AH112" s="423"/>
      <c r="AI112" s="423"/>
      <c r="AJ112" s="423"/>
      <c r="AK112" s="423"/>
      <c r="AL112" s="423"/>
      <c r="AM112" s="423"/>
      <c r="AN112" s="423"/>
      <c r="AO112" s="423"/>
      <c r="AP112" s="423"/>
      <c r="AQ112" s="423"/>
      <c r="AR112" s="424"/>
      <c r="AS112" s="364"/>
      <c r="AT112" s="365"/>
      <c r="AU112" s="365"/>
      <c r="AV112" s="365"/>
      <c r="AW112" s="365"/>
      <c r="AX112" s="365"/>
      <c r="AY112" s="365"/>
      <c r="AZ112" s="365"/>
      <c r="BA112" s="365"/>
      <c r="BB112" s="366"/>
      <c r="BC112" s="364"/>
      <c r="BD112" s="365"/>
      <c r="BE112" s="365"/>
      <c r="BF112" s="365"/>
      <c r="BG112" s="365"/>
      <c r="BH112" s="365"/>
      <c r="BI112" s="365"/>
      <c r="BJ112" s="365"/>
      <c r="BK112" s="365"/>
      <c r="BL112" s="365"/>
      <c r="BM112" s="366"/>
      <c r="BN112" s="404">
        <f t="shared" si="0"/>
        <v>0</v>
      </c>
      <c r="BO112" s="405"/>
      <c r="BP112" s="405"/>
      <c r="BQ112" s="405"/>
      <c r="BR112" s="405"/>
      <c r="BS112" s="405"/>
      <c r="BT112" s="405"/>
      <c r="BU112" s="405"/>
      <c r="BV112" s="405"/>
      <c r="BW112" s="405"/>
      <c r="BX112" s="405"/>
      <c r="BY112" s="405"/>
      <c r="BZ112" s="405"/>
      <c r="CA112" s="405"/>
      <c r="CB112" s="406"/>
    </row>
    <row r="113" spans="1:80" hidden="1" x14ac:dyDescent="0.2">
      <c r="A113" s="400"/>
      <c r="B113" s="401"/>
      <c r="C113" s="401"/>
      <c r="D113" s="402"/>
      <c r="E113" s="422"/>
      <c r="F113" s="423"/>
      <c r="G113" s="423"/>
      <c r="H113" s="423"/>
      <c r="I113" s="423"/>
      <c r="J113" s="423"/>
      <c r="K113" s="423"/>
      <c r="L113" s="423"/>
      <c r="M113" s="423"/>
      <c r="N113" s="423"/>
      <c r="O113" s="423"/>
      <c r="P113" s="423"/>
      <c r="Q113" s="423"/>
      <c r="R113" s="423"/>
      <c r="S113" s="423"/>
      <c r="T113" s="423"/>
      <c r="U113" s="423"/>
      <c r="V113" s="423"/>
      <c r="W113" s="423"/>
      <c r="X113" s="423"/>
      <c r="Y113" s="423"/>
      <c r="Z113" s="423"/>
      <c r="AA113" s="423"/>
      <c r="AB113" s="423"/>
      <c r="AC113" s="423"/>
      <c r="AD113" s="423"/>
      <c r="AE113" s="423"/>
      <c r="AF113" s="423"/>
      <c r="AG113" s="423"/>
      <c r="AH113" s="423"/>
      <c r="AI113" s="423"/>
      <c r="AJ113" s="423"/>
      <c r="AK113" s="423"/>
      <c r="AL113" s="423"/>
      <c r="AM113" s="423"/>
      <c r="AN113" s="423"/>
      <c r="AO113" s="423"/>
      <c r="AP113" s="423"/>
      <c r="AQ113" s="423"/>
      <c r="AR113" s="424"/>
      <c r="AS113" s="364"/>
      <c r="AT113" s="365"/>
      <c r="AU113" s="365"/>
      <c r="AV113" s="365"/>
      <c r="AW113" s="365"/>
      <c r="AX113" s="365"/>
      <c r="AY113" s="365"/>
      <c r="AZ113" s="365"/>
      <c r="BA113" s="365"/>
      <c r="BB113" s="366"/>
      <c r="BC113" s="364"/>
      <c r="BD113" s="365"/>
      <c r="BE113" s="365"/>
      <c r="BF113" s="365"/>
      <c r="BG113" s="365"/>
      <c r="BH113" s="365"/>
      <c r="BI113" s="365"/>
      <c r="BJ113" s="365"/>
      <c r="BK113" s="365"/>
      <c r="BL113" s="365"/>
      <c r="BM113" s="366"/>
      <c r="BN113" s="404">
        <f t="shared" si="0"/>
        <v>0</v>
      </c>
      <c r="BO113" s="405"/>
      <c r="BP113" s="405"/>
      <c r="BQ113" s="405"/>
      <c r="BR113" s="405"/>
      <c r="BS113" s="405"/>
      <c r="BT113" s="405"/>
      <c r="BU113" s="405"/>
      <c r="BV113" s="405"/>
      <c r="BW113" s="405"/>
      <c r="BX113" s="405"/>
      <c r="BY113" s="405"/>
      <c r="BZ113" s="405"/>
      <c r="CA113" s="405"/>
      <c r="CB113" s="406"/>
    </row>
    <row r="114" spans="1:80" hidden="1" x14ac:dyDescent="0.2">
      <c r="A114" s="400"/>
      <c r="B114" s="401"/>
      <c r="C114" s="401"/>
      <c r="D114" s="402"/>
      <c r="E114" s="422"/>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423"/>
      <c r="AL114" s="423"/>
      <c r="AM114" s="423"/>
      <c r="AN114" s="423"/>
      <c r="AO114" s="423"/>
      <c r="AP114" s="423"/>
      <c r="AQ114" s="423"/>
      <c r="AR114" s="424"/>
      <c r="AS114" s="364"/>
      <c r="AT114" s="365"/>
      <c r="AU114" s="365"/>
      <c r="AV114" s="365"/>
      <c r="AW114" s="365"/>
      <c r="AX114" s="365"/>
      <c r="AY114" s="365"/>
      <c r="AZ114" s="365"/>
      <c r="BA114" s="365"/>
      <c r="BB114" s="366"/>
      <c r="BC114" s="364"/>
      <c r="BD114" s="365"/>
      <c r="BE114" s="365"/>
      <c r="BF114" s="365"/>
      <c r="BG114" s="365"/>
      <c r="BH114" s="365"/>
      <c r="BI114" s="365"/>
      <c r="BJ114" s="365"/>
      <c r="BK114" s="365"/>
      <c r="BL114" s="365"/>
      <c r="BM114" s="366"/>
      <c r="BN114" s="404">
        <f t="shared" si="0"/>
        <v>0</v>
      </c>
      <c r="BO114" s="405"/>
      <c r="BP114" s="405"/>
      <c r="BQ114" s="405"/>
      <c r="BR114" s="405"/>
      <c r="BS114" s="405"/>
      <c r="BT114" s="405"/>
      <c r="BU114" s="405"/>
      <c r="BV114" s="405"/>
      <c r="BW114" s="405"/>
      <c r="BX114" s="405"/>
      <c r="BY114" s="405"/>
      <c r="BZ114" s="405"/>
      <c r="CA114" s="405"/>
      <c r="CB114" s="406"/>
    </row>
    <row r="115" spans="1:80" hidden="1" x14ac:dyDescent="0.2">
      <c r="A115" s="400"/>
      <c r="B115" s="401"/>
      <c r="C115" s="401"/>
      <c r="D115" s="402"/>
      <c r="E115" s="422"/>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423"/>
      <c r="AR115" s="424"/>
      <c r="AS115" s="364"/>
      <c r="AT115" s="365"/>
      <c r="AU115" s="365"/>
      <c r="AV115" s="365"/>
      <c r="AW115" s="365"/>
      <c r="AX115" s="365"/>
      <c r="AY115" s="365"/>
      <c r="AZ115" s="365"/>
      <c r="BA115" s="365"/>
      <c r="BB115" s="366"/>
      <c r="BC115" s="364"/>
      <c r="BD115" s="365"/>
      <c r="BE115" s="365"/>
      <c r="BF115" s="365"/>
      <c r="BG115" s="365"/>
      <c r="BH115" s="365"/>
      <c r="BI115" s="365"/>
      <c r="BJ115" s="365"/>
      <c r="BK115" s="365"/>
      <c r="BL115" s="365"/>
      <c r="BM115" s="366"/>
      <c r="BN115" s="404">
        <f t="shared" si="0"/>
        <v>0</v>
      </c>
      <c r="BO115" s="405"/>
      <c r="BP115" s="405"/>
      <c r="BQ115" s="405"/>
      <c r="BR115" s="405"/>
      <c r="BS115" s="405"/>
      <c r="BT115" s="405"/>
      <c r="BU115" s="405"/>
      <c r="BV115" s="405"/>
      <c r="BW115" s="405"/>
      <c r="BX115" s="405"/>
      <c r="BY115" s="405"/>
      <c r="BZ115" s="405"/>
      <c r="CA115" s="405"/>
      <c r="CB115" s="406"/>
    </row>
    <row r="116" spans="1:80" hidden="1" x14ac:dyDescent="0.2">
      <c r="A116" s="400"/>
      <c r="B116" s="401"/>
      <c r="C116" s="401"/>
      <c r="D116" s="402"/>
      <c r="E116" s="422"/>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3"/>
      <c r="AD116" s="423"/>
      <c r="AE116" s="423"/>
      <c r="AF116" s="423"/>
      <c r="AG116" s="423"/>
      <c r="AH116" s="423"/>
      <c r="AI116" s="423"/>
      <c r="AJ116" s="423"/>
      <c r="AK116" s="423"/>
      <c r="AL116" s="423"/>
      <c r="AM116" s="423"/>
      <c r="AN116" s="423"/>
      <c r="AO116" s="423"/>
      <c r="AP116" s="423"/>
      <c r="AQ116" s="423"/>
      <c r="AR116" s="424"/>
      <c r="AS116" s="364"/>
      <c r="AT116" s="365"/>
      <c r="AU116" s="365"/>
      <c r="AV116" s="365"/>
      <c r="AW116" s="365"/>
      <c r="AX116" s="365"/>
      <c r="AY116" s="365"/>
      <c r="AZ116" s="365"/>
      <c r="BA116" s="365"/>
      <c r="BB116" s="366"/>
      <c r="BC116" s="364"/>
      <c r="BD116" s="365"/>
      <c r="BE116" s="365"/>
      <c r="BF116" s="365"/>
      <c r="BG116" s="365"/>
      <c r="BH116" s="365"/>
      <c r="BI116" s="365"/>
      <c r="BJ116" s="365"/>
      <c r="BK116" s="365"/>
      <c r="BL116" s="365"/>
      <c r="BM116" s="366"/>
      <c r="BN116" s="404">
        <f t="shared" si="0"/>
        <v>0</v>
      </c>
      <c r="BO116" s="405"/>
      <c r="BP116" s="405"/>
      <c r="BQ116" s="405"/>
      <c r="BR116" s="405"/>
      <c r="BS116" s="405"/>
      <c r="BT116" s="405"/>
      <c r="BU116" s="405"/>
      <c r="BV116" s="405"/>
      <c r="BW116" s="405"/>
      <c r="BX116" s="405"/>
      <c r="BY116" s="405"/>
      <c r="BZ116" s="405"/>
      <c r="CA116" s="405"/>
      <c r="CB116" s="406"/>
    </row>
    <row r="117" spans="1:80" hidden="1" x14ac:dyDescent="0.2">
      <c r="A117" s="400"/>
      <c r="B117" s="401"/>
      <c r="C117" s="401"/>
      <c r="D117" s="402"/>
      <c r="E117" s="361"/>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2"/>
      <c r="AM117" s="362"/>
      <c r="AN117" s="362"/>
      <c r="AO117" s="362"/>
      <c r="AP117" s="362"/>
      <c r="AQ117" s="362"/>
      <c r="AR117" s="363"/>
      <c r="AS117" s="364"/>
      <c r="AT117" s="365"/>
      <c r="AU117" s="365"/>
      <c r="AV117" s="365"/>
      <c r="AW117" s="365"/>
      <c r="AX117" s="365"/>
      <c r="AY117" s="365"/>
      <c r="AZ117" s="365"/>
      <c r="BA117" s="365"/>
      <c r="BB117" s="366"/>
      <c r="BC117" s="364"/>
      <c r="BD117" s="365"/>
      <c r="BE117" s="365"/>
      <c r="BF117" s="365"/>
      <c r="BG117" s="365"/>
      <c r="BH117" s="365"/>
      <c r="BI117" s="365"/>
      <c r="BJ117" s="365"/>
      <c r="BK117" s="365"/>
      <c r="BL117" s="365"/>
      <c r="BM117" s="366"/>
      <c r="BN117" s="404">
        <f t="shared" si="0"/>
        <v>0</v>
      </c>
      <c r="BO117" s="405"/>
      <c r="BP117" s="405"/>
      <c r="BQ117" s="405"/>
      <c r="BR117" s="405"/>
      <c r="BS117" s="405"/>
      <c r="BT117" s="405"/>
      <c r="BU117" s="405"/>
      <c r="BV117" s="405"/>
      <c r="BW117" s="405"/>
      <c r="BX117" s="405"/>
      <c r="BY117" s="405"/>
      <c r="BZ117" s="405"/>
      <c r="CA117" s="405"/>
      <c r="CB117" s="406"/>
    </row>
    <row r="118" spans="1:80" hidden="1" x14ac:dyDescent="0.2">
      <c r="A118" s="400"/>
      <c r="B118" s="401"/>
      <c r="C118" s="401"/>
      <c r="D118" s="402"/>
      <c r="E118" s="361"/>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E118" s="362"/>
      <c r="AF118" s="362"/>
      <c r="AG118" s="362"/>
      <c r="AH118" s="362"/>
      <c r="AI118" s="362"/>
      <c r="AJ118" s="362"/>
      <c r="AK118" s="362"/>
      <c r="AL118" s="362"/>
      <c r="AM118" s="362"/>
      <c r="AN118" s="362"/>
      <c r="AO118" s="362"/>
      <c r="AP118" s="362"/>
      <c r="AQ118" s="362"/>
      <c r="AR118" s="363"/>
      <c r="AS118" s="364"/>
      <c r="AT118" s="365"/>
      <c r="AU118" s="365"/>
      <c r="AV118" s="365"/>
      <c r="AW118" s="365"/>
      <c r="AX118" s="365"/>
      <c r="AY118" s="365"/>
      <c r="AZ118" s="365"/>
      <c r="BA118" s="365"/>
      <c r="BB118" s="366"/>
      <c r="BC118" s="364"/>
      <c r="BD118" s="365"/>
      <c r="BE118" s="365"/>
      <c r="BF118" s="365"/>
      <c r="BG118" s="365"/>
      <c r="BH118" s="365"/>
      <c r="BI118" s="365"/>
      <c r="BJ118" s="365"/>
      <c r="BK118" s="365"/>
      <c r="BL118" s="365"/>
      <c r="BM118" s="366"/>
      <c r="BN118" s="404">
        <f t="shared" si="0"/>
        <v>0</v>
      </c>
      <c r="BO118" s="405"/>
      <c r="BP118" s="405"/>
      <c r="BQ118" s="405"/>
      <c r="BR118" s="405"/>
      <c r="BS118" s="405"/>
      <c r="BT118" s="405"/>
      <c r="BU118" s="405"/>
      <c r="BV118" s="405"/>
      <c r="BW118" s="405"/>
      <c r="BX118" s="405"/>
      <c r="BY118" s="405"/>
      <c r="BZ118" s="405"/>
      <c r="CA118" s="405"/>
      <c r="CB118" s="406"/>
    </row>
    <row r="119" spans="1:80" hidden="1" x14ac:dyDescent="0.2">
      <c r="A119" s="400"/>
      <c r="B119" s="401"/>
      <c r="C119" s="401"/>
      <c r="D119" s="402"/>
      <c r="E119" s="361"/>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3"/>
      <c r="AS119" s="364"/>
      <c r="AT119" s="365"/>
      <c r="AU119" s="365"/>
      <c r="AV119" s="365"/>
      <c r="AW119" s="365"/>
      <c r="AX119" s="365"/>
      <c r="AY119" s="365"/>
      <c r="AZ119" s="365"/>
      <c r="BA119" s="365"/>
      <c r="BB119" s="366"/>
      <c r="BC119" s="364"/>
      <c r="BD119" s="365"/>
      <c r="BE119" s="365"/>
      <c r="BF119" s="365"/>
      <c r="BG119" s="365"/>
      <c r="BH119" s="365"/>
      <c r="BI119" s="365"/>
      <c r="BJ119" s="365"/>
      <c r="BK119" s="365"/>
      <c r="BL119" s="365"/>
      <c r="BM119" s="366"/>
      <c r="BN119" s="404">
        <f t="shared" si="0"/>
        <v>0</v>
      </c>
      <c r="BO119" s="405"/>
      <c r="BP119" s="405"/>
      <c r="BQ119" s="405"/>
      <c r="BR119" s="405"/>
      <c r="BS119" s="405"/>
      <c r="BT119" s="405"/>
      <c r="BU119" s="405"/>
      <c r="BV119" s="405"/>
      <c r="BW119" s="405"/>
      <c r="BX119" s="405"/>
      <c r="BY119" s="405"/>
      <c r="BZ119" s="405"/>
      <c r="CA119" s="405"/>
      <c r="CB119" s="406"/>
    </row>
    <row r="120" spans="1:80" hidden="1" x14ac:dyDescent="0.2">
      <c r="A120" s="400"/>
      <c r="B120" s="401"/>
      <c r="C120" s="401"/>
      <c r="D120" s="402"/>
      <c r="E120" s="361"/>
      <c r="F120" s="362"/>
      <c r="G120" s="362"/>
      <c r="H120" s="362"/>
      <c r="I120" s="362"/>
      <c r="J120" s="362"/>
      <c r="K120" s="362"/>
      <c r="L120" s="362"/>
      <c r="M120" s="362"/>
      <c r="N120" s="362"/>
      <c r="O120" s="362"/>
      <c r="P120" s="362"/>
      <c r="Q120" s="362"/>
      <c r="R120" s="362"/>
      <c r="S120" s="362"/>
      <c r="T120" s="362"/>
      <c r="U120" s="362"/>
      <c r="V120" s="362"/>
      <c r="W120" s="362"/>
      <c r="X120" s="362"/>
      <c r="Y120" s="362"/>
      <c r="Z120" s="362"/>
      <c r="AA120" s="362"/>
      <c r="AB120" s="362"/>
      <c r="AC120" s="362"/>
      <c r="AD120" s="362"/>
      <c r="AE120" s="362"/>
      <c r="AF120" s="362"/>
      <c r="AG120" s="362"/>
      <c r="AH120" s="362"/>
      <c r="AI120" s="362"/>
      <c r="AJ120" s="362"/>
      <c r="AK120" s="362"/>
      <c r="AL120" s="362"/>
      <c r="AM120" s="362"/>
      <c r="AN120" s="362"/>
      <c r="AO120" s="362"/>
      <c r="AP120" s="362"/>
      <c r="AQ120" s="362"/>
      <c r="AR120" s="363"/>
      <c r="AS120" s="364"/>
      <c r="AT120" s="365"/>
      <c r="AU120" s="365"/>
      <c r="AV120" s="365"/>
      <c r="AW120" s="365"/>
      <c r="AX120" s="365"/>
      <c r="AY120" s="365"/>
      <c r="AZ120" s="365"/>
      <c r="BA120" s="365"/>
      <c r="BB120" s="366"/>
      <c r="BC120" s="364"/>
      <c r="BD120" s="365"/>
      <c r="BE120" s="365"/>
      <c r="BF120" s="365"/>
      <c r="BG120" s="365"/>
      <c r="BH120" s="365"/>
      <c r="BI120" s="365"/>
      <c r="BJ120" s="365"/>
      <c r="BK120" s="365"/>
      <c r="BL120" s="365"/>
      <c r="BM120" s="366"/>
      <c r="BN120" s="404">
        <f t="shared" si="0"/>
        <v>0</v>
      </c>
      <c r="BO120" s="405"/>
      <c r="BP120" s="405"/>
      <c r="BQ120" s="405"/>
      <c r="BR120" s="405"/>
      <c r="BS120" s="405"/>
      <c r="BT120" s="405"/>
      <c r="BU120" s="405"/>
      <c r="BV120" s="405"/>
      <c r="BW120" s="405"/>
      <c r="BX120" s="405"/>
      <c r="BY120" s="405"/>
      <c r="BZ120" s="405"/>
      <c r="CA120" s="405"/>
      <c r="CB120" s="406"/>
    </row>
    <row r="121" spans="1:80" hidden="1" x14ac:dyDescent="0.2">
      <c r="A121" s="400"/>
      <c r="B121" s="401"/>
      <c r="C121" s="401"/>
      <c r="D121" s="402"/>
      <c r="E121" s="361"/>
      <c r="F121" s="362"/>
      <c r="G121" s="362"/>
      <c r="H121" s="362"/>
      <c r="I121" s="362"/>
      <c r="J121" s="362"/>
      <c r="K121" s="362"/>
      <c r="L121" s="362"/>
      <c r="M121" s="362"/>
      <c r="N121" s="362"/>
      <c r="O121" s="362"/>
      <c r="P121" s="362"/>
      <c r="Q121" s="362"/>
      <c r="R121" s="362"/>
      <c r="S121" s="362"/>
      <c r="T121" s="362"/>
      <c r="U121" s="362"/>
      <c r="V121" s="362"/>
      <c r="W121" s="362"/>
      <c r="X121" s="362"/>
      <c r="Y121" s="362"/>
      <c r="Z121" s="362"/>
      <c r="AA121" s="362"/>
      <c r="AB121" s="362"/>
      <c r="AC121" s="362"/>
      <c r="AD121" s="362"/>
      <c r="AE121" s="362"/>
      <c r="AF121" s="362"/>
      <c r="AG121" s="362"/>
      <c r="AH121" s="362"/>
      <c r="AI121" s="362"/>
      <c r="AJ121" s="362"/>
      <c r="AK121" s="362"/>
      <c r="AL121" s="362"/>
      <c r="AM121" s="362"/>
      <c r="AN121" s="362"/>
      <c r="AO121" s="362"/>
      <c r="AP121" s="362"/>
      <c r="AQ121" s="362"/>
      <c r="AR121" s="363"/>
      <c r="AS121" s="364"/>
      <c r="AT121" s="365"/>
      <c r="AU121" s="365"/>
      <c r="AV121" s="365"/>
      <c r="AW121" s="365"/>
      <c r="AX121" s="365"/>
      <c r="AY121" s="365"/>
      <c r="AZ121" s="365"/>
      <c r="BA121" s="365"/>
      <c r="BB121" s="366"/>
      <c r="BC121" s="364"/>
      <c r="BD121" s="365"/>
      <c r="BE121" s="365"/>
      <c r="BF121" s="365"/>
      <c r="BG121" s="365"/>
      <c r="BH121" s="365"/>
      <c r="BI121" s="365"/>
      <c r="BJ121" s="365"/>
      <c r="BK121" s="365"/>
      <c r="BL121" s="365"/>
      <c r="BM121" s="366"/>
      <c r="BN121" s="404">
        <f t="shared" si="0"/>
        <v>0</v>
      </c>
      <c r="BO121" s="405"/>
      <c r="BP121" s="405"/>
      <c r="BQ121" s="405"/>
      <c r="BR121" s="405"/>
      <c r="BS121" s="405"/>
      <c r="BT121" s="405"/>
      <c r="BU121" s="405"/>
      <c r="BV121" s="405"/>
      <c r="BW121" s="405"/>
      <c r="BX121" s="405"/>
      <c r="BY121" s="405"/>
      <c r="BZ121" s="405"/>
      <c r="CA121" s="405"/>
      <c r="CB121" s="406"/>
    </row>
    <row r="122" spans="1:80" hidden="1" x14ac:dyDescent="0.2">
      <c r="A122" s="400"/>
      <c r="B122" s="401"/>
      <c r="C122" s="401"/>
      <c r="D122" s="402"/>
      <c r="E122" s="361"/>
      <c r="F122" s="362"/>
      <c r="G122" s="362"/>
      <c r="H122" s="362"/>
      <c r="I122" s="362"/>
      <c r="J122" s="362"/>
      <c r="K122" s="362"/>
      <c r="L122" s="362"/>
      <c r="M122" s="362"/>
      <c r="N122" s="362"/>
      <c r="O122" s="362"/>
      <c r="P122" s="362"/>
      <c r="Q122" s="362"/>
      <c r="R122" s="362"/>
      <c r="S122" s="362"/>
      <c r="T122" s="362"/>
      <c r="U122" s="362"/>
      <c r="V122" s="362"/>
      <c r="W122" s="362"/>
      <c r="X122" s="362"/>
      <c r="Y122" s="362"/>
      <c r="Z122" s="362"/>
      <c r="AA122" s="362"/>
      <c r="AB122" s="362"/>
      <c r="AC122" s="362"/>
      <c r="AD122" s="362"/>
      <c r="AE122" s="362"/>
      <c r="AF122" s="362"/>
      <c r="AG122" s="362"/>
      <c r="AH122" s="362"/>
      <c r="AI122" s="362"/>
      <c r="AJ122" s="362"/>
      <c r="AK122" s="362"/>
      <c r="AL122" s="362"/>
      <c r="AM122" s="362"/>
      <c r="AN122" s="362"/>
      <c r="AO122" s="362"/>
      <c r="AP122" s="362"/>
      <c r="AQ122" s="362"/>
      <c r="AR122" s="363"/>
      <c r="AS122" s="364"/>
      <c r="AT122" s="365"/>
      <c r="AU122" s="365"/>
      <c r="AV122" s="365"/>
      <c r="AW122" s="365"/>
      <c r="AX122" s="365"/>
      <c r="AY122" s="365"/>
      <c r="AZ122" s="365"/>
      <c r="BA122" s="365"/>
      <c r="BB122" s="366"/>
      <c r="BC122" s="364"/>
      <c r="BD122" s="365"/>
      <c r="BE122" s="365"/>
      <c r="BF122" s="365"/>
      <c r="BG122" s="365"/>
      <c r="BH122" s="365"/>
      <c r="BI122" s="365"/>
      <c r="BJ122" s="365"/>
      <c r="BK122" s="365"/>
      <c r="BL122" s="365"/>
      <c r="BM122" s="366"/>
      <c r="BN122" s="404">
        <f t="shared" si="0"/>
        <v>0</v>
      </c>
      <c r="BO122" s="405"/>
      <c r="BP122" s="405"/>
      <c r="BQ122" s="405"/>
      <c r="BR122" s="405"/>
      <c r="BS122" s="405"/>
      <c r="BT122" s="405"/>
      <c r="BU122" s="405"/>
      <c r="BV122" s="405"/>
      <c r="BW122" s="405"/>
      <c r="BX122" s="405"/>
      <c r="BY122" s="405"/>
      <c r="BZ122" s="405"/>
      <c r="CA122" s="405"/>
      <c r="CB122" s="406"/>
    </row>
    <row r="123" spans="1:80" hidden="1" x14ac:dyDescent="0.2">
      <c r="A123" s="400"/>
      <c r="B123" s="401"/>
      <c r="C123" s="401"/>
      <c r="D123" s="402"/>
      <c r="E123" s="361"/>
      <c r="F123" s="362"/>
      <c r="G123" s="362"/>
      <c r="H123" s="362"/>
      <c r="I123" s="362"/>
      <c r="J123" s="362"/>
      <c r="K123" s="362"/>
      <c r="L123" s="362"/>
      <c r="M123" s="362"/>
      <c r="N123" s="362"/>
      <c r="O123" s="362"/>
      <c r="P123" s="362"/>
      <c r="Q123" s="362"/>
      <c r="R123" s="362"/>
      <c r="S123" s="362"/>
      <c r="T123" s="362"/>
      <c r="U123" s="362"/>
      <c r="V123" s="362"/>
      <c r="W123" s="362"/>
      <c r="X123" s="362"/>
      <c r="Y123" s="362"/>
      <c r="Z123" s="362"/>
      <c r="AA123" s="362"/>
      <c r="AB123" s="362"/>
      <c r="AC123" s="362"/>
      <c r="AD123" s="362"/>
      <c r="AE123" s="362"/>
      <c r="AF123" s="362"/>
      <c r="AG123" s="362"/>
      <c r="AH123" s="362"/>
      <c r="AI123" s="362"/>
      <c r="AJ123" s="362"/>
      <c r="AK123" s="362"/>
      <c r="AL123" s="362"/>
      <c r="AM123" s="362"/>
      <c r="AN123" s="362"/>
      <c r="AO123" s="362"/>
      <c r="AP123" s="362"/>
      <c r="AQ123" s="362"/>
      <c r="AR123" s="363"/>
      <c r="AS123" s="364"/>
      <c r="AT123" s="365"/>
      <c r="AU123" s="365"/>
      <c r="AV123" s="365"/>
      <c r="AW123" s="365"/>
      <c r="AX123" s="365"/>
      <c r="AY123" s="365"/>
      <c r="AZ123" s="365"/>
      <c r="BA123" s="365"/>
      <c r="BB123" s="366"/>
      <c r="BC123" s="364"/>
      <c r="BD123" s="365"/>
      <c r="BE123" s="365"/>
      <c r="BF123" s="365"/>
      <c r="BG123" s="365"/>
      <c r="BH123" s="365"/>
      <c r="BI123" s="365"/>
      <c r="BJ123" s="365"/>
      <c r="BK123" s="365"/>
      <c r="BL123" s="365"/>
      <c r="BM123" s="366"/>
      <c r="BN123" s="404">
        <f t="shared" si="0"/>
        <v>0</v>
      </c>
      <c r="BO123" s="405"/>
      <c r="BP123" s="405"/>
      <c r="BQ123" s="405"/>
      <c r="BR123" s="405"/>
      <c r="BS123" s="405"/>
      <c r="BT123" s="405"/>
      <c r="BU123" s="405"/>
      <c r="BV123" s="405"/>
      <c r="BW123" s="405"/>
      <c r="BX123" s="405"/>
      <c r="BY123" s="405"/>
      <c r="BZ123" s="405"/>
      <c r="CA123" s="405"/>
      <c r="CB123" s="406"/>
    </row>
    <row r="124" spans="1:80" hidden="1" x14ac:dyDescent="0.2">
      <c r="A124" s="400"/>
      <c r="B124" s="401"/>
      <c r="C124" s="401"/>
      <c r="D124" s="402"/>
      <c r="E124" s="361"/>
      <c r="F124" s="362"/>
      <c r="G124" s="362"/>
      <c r="H124" s="362"/>
      <c r="I124" s="362"/>
      <c r="J124" s="362"/>
      <c r="K124" s="362"/>
      <c r="L124" s="362"/>
      <c r="M124" s="362"/>
      <c r="N124" s="362"/>
      <c r="O124" s="362"/>
      <c r="P124" s="362"/>
      <c r="Q124" s="362"/>
      <c r="R124" s="362"/>
      <c r="S124" s="362"/>
      <c r="T124" s="362"/>
      <c r="U124" s="362"/>
      <c r="V124" s="362"/>
      <c r="W124" s="362"/>
      <c r="X124" s="362"/>
      <c r="Y124" s="362"/>
      <c r="Z124" s="362"/>
      <c r="AA124" s="362"/>
      <c r="AB124" s="362"/>
      <c r="AC124" s="362"/>
      <c r="AD124" s="362"/>
      <c r="AE124" s="362"/>
      <c r="AF124" s="362"/>
      <c r="AG124" s="362"/>
      <c r="AH124" s="362"/>
      <c r="AI124" s="362"/>
      <c r="AJ124" s="362"/>
      <c r="AK124" s="362"/>
      <c r="AL124" s="362"/>
      <c r="AM124" s="362"/>
      <c r="AN124" s="362"/>
      <c r="AO124" s="362"/>
      <c r="AP124" s="362"/>
      <c r="AQ124" s="362"/>
      <c r="AR124" s="363"/>
      <c r="AS124" s="364"/>
      <c r="AT124" s="365"/>
      <c r="AU124" s="365"/>
      <c r="AV124" s="365"/>
      <c r="AW124" s="365"/>
      <c r="AX124" s="365"/>
      <c r="AY124" s="365"/>
      <c r="AZ124" s="365"/>
      <c r="BA124" s="365"/>
      <c r="BB124" s="366"/>
      <c r="BC124" s="364"/>
      <c r="BD124" s="365"/>
      <c r="BE124" s="365"/>
      <c r="BF124" s="365"/>
      <c r="BG124" s="365"/>
      <c r="BH124" s="365"/>
      <c r="BI124" s="365"/>
      <c r="BJ124" s="365"/>
      <c r="BK124" s="365"/>
      <c r="BL124" s="365"/>
      <c r="BM124" s="366"/>
      <c r="BN124" s="404">
        <f t="shared" si="0"/>
        <v>0</v>
      </c>
      <c r="BO124" s="405"/>
      <c r="BP124" s="405"/>
      <c r="BQ124" s="405"/>
      <c r="BR124" s="405"/>
      <c r="BS124" s="405"/>
      <c r="BT124" s="405"/>
      <c r="BU124" s="405"/>
      <c r="BV124" s="405"/>
      <c r="BW124" s="405"/>
      <c r="BX124" s="405"/>
      <c r="BY124" s="405"/>
      <c r="BZ124" s="405"/>
      <c r="CA124" s="405"/>
      <c r="CB124" s="406"/>
    </row>
    <row r="125" spans="1:80" hidden="1" x14ac:dyDescent="0.2">
      <c r="A125" s="400"/>
      <c r="B125" s="401"/>
      <c r="C125" s="401"/>
      <c r="D125" s="402"/>
      <c r="E125" s="361"/>
      <c r="F125" s="362"/>
      <c r="G125" s="362"/>
      <c r="H125" s="362"/>
      <c r="I125" s="362"/>
      <c r="J125" s="362"/>
      <c r="K125" s="362"/>
      <c r="L125" s="362"/>
      <c r="M125" s="362"/>
      <c r="N125" s="362"/>
      <c r="O125" s="362"/>
      <c r="P125" s="362"/>
      <c r="Q125" s="362"/>
      <c r="R125" s="362"/>
      <c r="S125" s="362"/>
      <c r="T125" s="362"/>
      <c r="U125" s="362"/>
      <c r="V125" s="362"/>
      <c r="W125" s="362"/>
      <c r="X125" s="362"/>
      <c r="Y125" s="362"/>
      <c r="Z125" s="362"/>
      <c r="AA125" s="362"/>
      <c r="AB125" s="362"/>
      <c r="AC125" s="362"/>
      <c r="AD125" s="362"/>
      <c r="AE125" s="362"/>
      <c r="AF125" s="362"/>
      <c r="AG125" s="362"/>
      <c r="AH125" s="362"/>
      <c r="AI125" s="362"/>
      <c r="AJ125" s="362"/>
      <c r="AK125" s="362"/>
      <c r="AL125" s="362"/>
      <c r="AM125" s="362"/>
      <c r="AN125" s="362"/>
      <c r="AO125" s="362"/>
      <c r="AP125" s="362"/>
      <c r="AQ125" s="362"/>
      <c r="AR125" s="363"/>
      <c r="AS125" s="364"/>
      <c r="AT125" s="365"/>
      <c r="AU125" s="365"/>
      <c r="AV125" s="365"/>
      <c r="AW125" s="365"/>
      <c r="AX125" s="365"/>
      <c r="AY125" s="365"/>
      <c r="AZ125" s="365"/>
      <c r="BA125" s="365"/>
      <c r="BB125" s="366"/>
      <c r="BC125" s="364"/>
      <c r="BD125" s="365"/>
      <c r="BE125" s="365"/>
      <c r="BF125" s="365"/>
      <c r="BG125" s="365"/>
      <c r="BH125" s="365"/>
      <c r="BI125" s="365"/>
      <c r="BJ125" s="365"/>
      <c r="BK125" s="365"/>
      <c r="BL125" s="365"/>
      <c r="BM125" s="366"/>
      <c r="BN125" s="404">
        <f t="shared" si="0"/>
        <v>0</v>
      </c>
      <c r="BO125" s="405"/>
      <c r="BP125" s="405"/>
      <c r="BQ125" s="405"/>
      <c r="BR125" s="405"/>
      <c r="BS125" s="405"/>
      <c r="BT125" s="405"/>
      <c r="BU125" s="405"/>
      <c r="BV125" s="405"/>
      <c r="BW125" s="405"/>
      <c r="BX125" s="405"/>
      <c r="BY125" s="405"/>
      <c r="BZ125" s="405"/>
      <c r="CA125" s="405"/>
      <c r="CB125" s="406"/>
    </row>
    <row r="126" spans="1:80" hidden="1" x14ac:dyDescent="0.2">
      <c r="A126" s="400"/>
      <c r="B126" s="401"/>
      <c r="C126" s="401"/>
      <c r="D126" s="402"/>
      <c r="E126" s="361"/>
      <c r="F126" s="362"/>
      <c r="G126" s="362"/>
      <c r="H126" s="362"/>
      <c r="I126" s="362"/>
      <c r="J126" s="362"/>
      <c r="K126" s="362"/>
      <c r="L126" s="362"/>
      <c r="M126" s="362"/>
      <c r="N126" s="362"/>
      <c r="O126" s="362"/>
      <c r="P126" s="362"/>
      <c r="Q126" s="362"/>
      <c r="R126" s="362"/>
      <c r="S126" s="362"/>
      <c r="T126" s="362"/>
      <c r="U126" s="362"/>
      <c r="V126" s="362"/>
      <c r="W126" s="362"/>
      <c r="X126" s="362"/>
      <c r="Y126" s="362"/>
      <c r="Z126" s="362"/>
      <c r="AA126" s="362"/>
      <c r="AB126" s="362"/>
      <c r="AC126" s="362"/>
      <c r="AD126" s="362"/>
      <c r="AE126" s="362"/>
      <c r="AF126" s="362"/>
      <c r="AG126" s="362"/>
      <c r="AH126" s="362"/>
      <c r="AI126" s="362"/>
      <c r="AJ126" s="362"/>
      <c r="AK126" s="362"/>
      <c r="AL126" s="362"/>
      <c r="AM126" s="362"/>
      <c r="AN126" s="362"/>
      <c r="AO126" s="362"/>
      <c r="AP126" s="362"/>
      <c r="AQ126" s="362"/>
      <c r="AR126" s="363"/>
      <c r="AS126" s="364"/>
      <c r="AT126" s="365"/>
      <c r="AU126" s="365"/>
      <c r="AV126" s="365"/>
      <c r="AW126" s="365"/>
      <c r="AX126" s="365"/>
      <c r="AY126" s="365"/>
      <c r="AZ126" s="365"/>
      <c r="BA126" s="365"/>
      <c r="BB126" s="366"/>
      <c r="BC126" s="364"/>
      <c r="BD126" s="365"/>
      <c r="BE126" s="365"/>
      <c r="BF126" s="365"/>
      <c r="BG126" s="365"/>
      <c r="BH126" s="365"/>
      <c r="BI126" s="365"/>
      <c r="BJ126" s="365"/>
      <c r="BK126" s="365"/>
      <c r="BL126" s="365"/>
      <c r="BM126" s="366"/>
      <c r="BN126" s="404">
        <f t="shared" si="0"/>
        <v>0</v>
      </c>
      <c r="BO126" s="405"/>
      <c r="BP126" s="405"/>
      <c r="BQ126" s="405"/>
      <c r="BR126" s="405"/>
      <c r="BS126" s="405"/>
      <c r="BT126" s="405"/>
      <c r="BU126" s="405"/>
      <c r="BV126" s="405"/>
      <c r="BW126" s="405"/>
      <c r="BX126" s="405"/>
      <c r="BY126" s="405"/>
      <c r="BZ126" s="405"/>
      <c r="CA126" s="405"/>
      <c r="CB126" s="406"/>
    </row>
    <row r="127" spans="1:80" hidden="1" x14ac:dyDescent="0.2">
      <c r="A127" s="400"/>
      <c r="B127" s="401"/>
      <c r="C127" s="401"/>
      <c r="D127" s="402"/>
      <c r="E127" s="422"/>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c r="AJ127" s="423"/>
      <c r="AK127" s="423"/>
      <c r="AL127" s="423"/>
      <c r="AM127" s="423"/>
      <c r="AN127" s="423"/>
      <c r="AO127" s="423"/>
      <c r="AP127" s="423"/>
      <c r="AQ127" s="423"/>
      <c r="AR127" s="424"/>
      <c r="AS127" s="364"/>
      <c r="AT127" s="365"/>
      <c r="AU127" s="365"/>
      <c r="AV127" s="365"/>
      <c r="AW127" s="365"/>
      <c r="AX127" s="365"/>
      <c r="AY127" s="365"/>
      <c r="AZ127" s="365"/>
      <c r="BA127" s="365"/>
      <c r="BB127" s="366"/>
      <c r="BC127" s="364"/>
      <c r="BD127" s="365"/>
      <c r="BE127" s="365"/>
      <c r="BF127" s="365"/>
      <c r="BG127" s="365"/>
      <c r="BH127" s="365"/>
      <c r="BI127" s="365"/>
      <c r="BJ127" s="365"/>
      <c r="BK127" s="365"/>
      <c r="BL127" s="365"/>
      <c r="BM127" s="366"/>
      <c r="BN127" s="404">
        <f t="shared" si="0"/>
        <v>0</v>
      </c>
      <c r="BO127" s="405"/>
      <c r="BP127" s="405"/>
      <c r="BQ127" s="405"/>
      <c r="BR127" s="405"/>
      <c r="BS127" s="405"/>
      <c r="BT127" s="405"/>
      <c r="BU127" s="405"/>
      <c r="BV127" s="405"/>
      <c r="BW127" s="405"/>
      <c r="BX127" s="405"/>
      <c r="BY127" s="405"/>
      <c r="BZ127" s="405"/>
      <c r="CA127" s="405"/>
      <c r="CB127" s="406"/>
    </row>
    <row r="128" spans="1:80" hidden="1" x14ac:dyDescent="0.2">
      <c r="A128" s="400"/>
      <c r="B128" s="401"/>
      <c r="C128" s="401"/>
      <c r="D128" s="402"/>
      <c r="E128" s="422"/>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3"/>
      <c r="AI128" s="423"/>
      <c r="AJ128" s="423"/>
      <c r="AK128" s="423"/>
      <c r="AL128" s="423"/>
      <c r="AM128" s="423"/>
      <c r="AN128" s="423"/>
      <c r="AO128" s="423"/>
      <c r="AP128" s="423"/>
      <c r="AQ128" s="423"/>
      <c r="AR128" s="424"/>
      <c r="AS128" s="364"/>
      <c r="AT128" s="365"/>
      <c r="AU128" s="365"/>
      <c r="AV128" s="365"/>
      <c r="AW128" s="365"/>
      <c r="AX128" s="365"/>
      <c r="AY128" s="365"/>
      <c r="AZ128" s="365"/>
      <c r="BA128" s="365"/>
      <c r="BB128" s="366"/>
      <c r="BC128" s="364"/>
      <c r="BD128" s="365"/>
      <c r="BE128" s="365"/>
      <c r="BF128" s="365"/>
      <c r="BG128" s="365"/>
      <c r="BH128" s="365"/>
      <c r="BI128" s="365"/>
      <c r="BJ128" s="365"/>
      <c r="BK128" s="365"/>
      <c r="BL128" s="365"/>
      <c r="BM128" s="366"/>
      <c r="BN128" s="404">
        <f t="shared" si="0"/>
        <v>0</v>
      </c>
      <c r="BO128" s="405"/>
      <c r="BP128" s="405"/>
      <c r="BQ128" s="405"/>
      <c r="BR128" s="405"/>
      <c r="BS128" s="405"/>
      <c r="BT128" s="405"/>
      <c r="BU128" s="405"/>
      <c r="BV128" s="405"/>
      <c r="BW128" s="405"/>
      <c r="BX128" s="405"/>
      <c r="BY128" s="405"/>
      <c r="BZ128" s="405"/>
      <c r="CA128" s="405"/>
      <c r="CB128" s="406"/>
    </row>
    <row r="129" spans="1:80" hidden="1" x14ac:dyDescent="0.2">
      <c r="A129" s="400"/>
      <c r="B129" s="401"/>
      <c r="C129" s="401"/>
      <c r="D129" s="402"/>
      <c r="E129" s="422"/>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s="423"/>
      <c r="AF129" s="423"/>
      <c r="AG129" s="423"/>
      <c r="AH129" s="423"/>
      <c r="AI129" s="423"/>
      <c r="AJ129" s="423"/>
      <c r="AK129" s="423"/>
      <c r="AL129" s="423"/>
      <c r="AM129" s="423"/>
      <c r="AN129" s="423"/>
      <c r="AO129" s="423"/>
      <c r="AP129" s="423"/>
      <c r="AQ129" s="423"/>
      <c r="AR129" s="424"/>
      <c r="AS129" s="364"/>
      <c r="AT129" s="365"/>
      <c r="AU129" s="365"/>
      <c r="AV129" s="365"/>
      <c r="AW129" s="365"/>
      <c r="AX129" s="365"/>
      <c r="AY129" s="365"/>
      <c r="AZ129" s="365"/>
      <c r="BA129" s="365"/>
      <c r="BB129" s="366"/>
      <c r="BC129" s="364"/>
      <c r="BD129" s="365"/>
      <c r="BE129" s="365"/>
      <c r="BF129" s="365"/>
      <c r="BG129" s="365"/>
      <c r="BH129" s="365"/>
      <c r="BI129" s="365"/>
      <c r="BJ129" s="365"/>
      <c r="BK129" s="365"/>
      <c r="BL129" s="365"/>
      <c r="BM129" s="366"/>
      <c r="BN129" s="404">
        <f t="shared" si="0"/>
        <v>0</v>
      </c>
      <c r="BO129" s="405"/>
      <c r="BP129" s="405"/>
      <c r="BQ129" s="405"/>
      <c r="BR129" s="405"/>
      <c r="BS129" s="405"/>
      <c r="BT129" s="405"/>
      <c r="BU129" s="405"/>
      <c r="BV129" s="405"/>
      <c r="BW129" s="405"/>
      <c r="BX129" s="405"/>
      <c r="BY129" s="405"/>
      <c r="BZ129" s="405"/>
      <c r="CA129" s="405"/>
      <c r="CB129" s="406"/>
    </row>
    <row r="130" spans="1:80" hidden="1" x14ac:dyDescent="0.2">
      <c r="A130" s="400"/>
      <c r="B130" s="401"/>
      <c r="C130" s="401"/>
      <c r="D130" s="402"/>
      <c r="E130" s="422"/>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423"/>
      <c r="AJ130" s="423"/>
      <c r="AK130" s="423"/>
      <c r="AL130" s="423"/>
      <c r="AM130" s="423"/>
      <c r="AN130" s="423"/>
      <c r="AO130" s="423"/>
      <c r="AP130" s="423"/>
      <c r="AQ130" s="423"/>
      <c r="AR130" s="424"/>
      <c r="AS130" s="364"/>
      <c r="AT130" s="365"/>
      <c r="AU130" s="365"/>
      <c r="AV130" s="365"/>
      <c r="AW130" s="365"/>
      <c r="AX130" s="365"/>
      <c r="AY130" s="365"/>
      <c r="AZ130" s="365"/>
      <c r="BA130" s="365"/>
      <c r="BB130" s="366"/>
      <c r="BC130" s="364"/>
      <c r="BD130" s="365"/>
      <c r="BE130" s="365"/>
      <c r="BF130" s="365"/>
      <c r="BG130" s="365"/>
      <c r="BH130" s="365"/>
      <c r="BI130" s="365"/>
      <c r="BJ130" s="365"/>
      <c r="BK130" s="365"/>
      <c r="BL130" s="365"/>
      <c r="BM130" s="366"/>
      <c r="BN130" s="404">
        <f t="shared" si="0"/>
        <v>0</v>
      </c>
      <c r="BO130" s="405"/>
      <c r="BP130" s="405"/>
      <c r="BQ130" s="405"/>
      <c r="BR130" s="405"/>
      <c r="BS130" s="405"/>
      <c r="BT130" s="405"/>
      <c r="BU130" s="405"/>
      <c r="BV130" s="405"/>
      <c r="BW130" s="405"/>
      <c r="BX130" s="405"/>
      <c r="BY130" s="405"/>
      <c r="BZ130" s="405"/>
      <c r="CA130" s="405"/>
      <c r="CB130" s="406"/>
    </row>
    <row r="131" spans="1:80" hidden="1" x14ac:dyDescent="0.2">
      <c r="A131" s="400"/>
      <c r="B131" s="401"/>
      <c r="C131" s="401"/>
      <c r="D131" s="402"/>
      <c r="E131" s="422"/>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3"/>
      <c r="AK131" s="423"/>
      <c r="AL131" s="423"/>
      <c r="AM131" s="423"/>
      <c r="AN131" s="423"/>
      <c r="AO131" s="423"/>
      <c r="AP131" s="423"/>
      <c r="AQ131" s="423"/>
      <c r="AR131" s="424"/>
      <c r="AS131" s="364"/>
      <c r="AT131" s="365"/>
      <c r="AU131" s="365"/>
      <c r="AV131" s="365"/>
      <c r="AW131" s="365"/>
      <c r="AX131" s="365"/>
      <c r="AY131" s="365"/>
      <c r="AZ131" s="365"/>
      <c r="BA131" s="365"/>
      <c r="BB131" s="366"/>
      <c r="BC131" s="364"/>
      <c r="BD131" s="365"/>
      <c r="BE131" s="365"/>
      <c r="BF131" s="365"/>
      <c r="BG131" s="365"/>
      <c r="BH131" s="365"/>
      <c r="BI131" s="365"/>
      <c r="BJ131" s="365"/>
      <c r="BK131" s="365"/>
      <c r="BL131" s="365"/>
      <c r="BM131" s="366"/>
      <c r="BN131" s="404">
        <f t="shared" si="0"/>
        <v>0</v>
      </c>
      <c r="BO131" s="405"/>
      <c r="BP131" s="405"/>
      <c r="BQ131" s="405"/>
      <c r="BR131" s="405"/>
      <c r="BS131" s="405"/>
      <c r="BT131" s="405"/>
      <c r="BU131" s="405"/>
      <c r="BV131" s="405"/>
      <c r="BW131" s="405"/>
      <c r="BX131" s="405"/>
      <c r="BY131" s="405"/>
      <c r="BZ131" s="405"/>
      <c r="CA131" s="405"/>
      <c r="CB131" s="406"/>
    </row>
    <row r="132" spans="1:80" hidden="1" x14ac:dyDescent="0.2">
      <c r="A132" s="400"/>
      <c r="B132" s="401"/>
      <c r="C132" s="401"/>
      <c r="D132" s="402"/>
      <c r="E132" s="422"/>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3"/>
      <c r="AK132" s="423"/>
      <c r="AL132" s="423"/>
      <c r="AM132" s="423"/>
      <c r="AN132" s="423"/>
      <c r="AO132" s="423"/>
      <c r="AP132" s="423"/>
      <c r="AQ132" s="423"/>
      <c r="AR132" s="424"/>
      <c r="AS132" s="364"/>
      <c r="AT132" s="365"/>
      <c r="AU132" s="365"/>
      <c r="AV132" s="365"/>
      <c r="AW132" s="365"/>
      <c r="AX132" s="365"/>
      <c r="AY132" s="365"/>
      <c r="AZ132" s="365"/>
      <c r="BA132" s="365"/>
      <c r="BB132" s="366"/>
      <c r="BC132" s="364"/>
      <c r="BD132" s="365"/>
      <c r="BE132" s="365"/>
      <c r="BF132" s="365"/>
      <c r="BG132" s="365"/>
      <c r="BH132" s="365"/>
      <c r="BI132" s="365"/>
      <c r="BJ132" s="365"/>
      <c r="BK132" s="365"/>
      <c r="BL132" s="365"/>
      <c r="BM132" s="366"/>
      <c r="BN132" s="404">
        <f t="shared" si="0"/>
        <v>0</v>
      </c>
      <c r="BO132" s="405"/>
      <c r="BP132" s="405"/>
      <c r="BQ132" s="405"/>
      <c r="BR132" s="405"/>
      <c r="BS132" s="405"/>
      <c r="BT132" s="405"/>
      <c r="BU132" s="405"/>
      <c r="BV132" s="405"/>
      <c r="BW132" s="405"/>
      <c r="BX132" s="405"/>
      <c r="BY132" s="405"/>
      <c r="BZ132" s="405"/>
      <c r="CA132" s="405"/>
      <c r="CB132" s="406"/>
    </row>
    <row r="133" spans="1:80" hidden="1" x14ac:dyDescent="0.2">
      <c r="A133" s="400"/>
      <c r="B133" s="401"/>
      <c r="C133" s="401"/>
      <c r="D133" s="402"/>
      <c r="E133" s="361"/>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362"/>
      <c r="AE133" s="362"/>
      <c r="AF133" s="362"/>
      <c r="AG133" s="362"/>
      <c r="AH133" s="362"/>
      <c r="AI133" s="362"/>
      <c r="AJ133" s="362"/>
      <c r="AK133" s="362"/>
      <c r="AL133" s="362"/>
      <c r="AM133" s="362"/>
      <c r="AN133" s="362"/>
      <c r="AO133" s="362"/>
      <c r="AP133" s="362"/>
      <c r="AQ133" s="362"/>
      <c r="AR133" s="363"/>
      <c r="AS133" s="364"/>
      <c r="AT133" s="365"/>
      <c r="AU133" s="365"/>
      <c r="AV133" s="365"/>
      <c r="AW133" s="365"/>
      <c r="AX133" s="365"/>
      <c r="AY133" s="365"/>
      <c r="AZ133" s="365"/>
      <c r="BA133" s="365"/>
      <c r="BB133" s="366"/>
      <c r="BC133" s="364"/>
      <c r="BD133" s="365"/>
      <c r="BE133" s="365"/>
      <c r="BF133" s="365"/>
      <c r="BG133" s="365"/>
      <c r="BH133" s="365"/>
      <c r="BI133" s="365"/>
      <c r="BJ133" s="365"/>
      <c r="BK133" s="365"/>
      <c r="BL133" s="365"/>
      <c r="BM133" s="366"/>
      <c r="BN133" s="404">
        <f t="shared" si="0"/>
        <v>0</v>
      </c>
      <c r="BO133" s="405"/>
      <c r="BP133" s="405"/>
      <c r="BQ133" s="405"/>
      <c r="BR133" s="405"/>
      <c r="BS133" s="405"/>
      <c r="BT133" s="405"/>
      <c r="BU133" s="405"/>
      <c r="BV133" s="405"/>
      <c r="BW133" s="405"/>
      <c r="BX133" s="405"/>
      <c r="BY133" s="405"/>
      <c r="BZ133" s="405"/>
      <c r="CA133" s="405"/>
      <c r="CB133" s="406"/>
    </row>
    <row r="134" spans="1:80" hidden="1" x14ac:dyDescent="0.2">
      <c r="A134" s="400"/>
      <c r="B134" s="401"/>
      <c r="C134" s="401"/>
      <c r="D134" s="402"/>
      <c r="E134" s="361"/>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2"/>
      <c r="AM134" s="362"/>
      <c r="AN134" s="362"/>
      <c r="AO134" s="362"/>
      <c r="AP134" s="362"/>
      <c r="AQ134" s="362"/>
      <c r="AR134" s="363"/>
      <c r="AS134" s="364"/>
      <c r="AT134" s="365"/>
      <c r="AU134" s="365"/>
      <c r="AV134" s="365"/>
      <c r="AW134" s="365"/>
      <c r="AX134" s="365"/>
      <c r="AY134" s="365"/>
      <c r="AZ134" s="365"/>
      <c r="BA134" s="365"/>
      <c r="BB134" s="366"/>
      <c r="BC134" s="364"/>
      <c r="BD134" s="365"/>
      <c r="BE134" s="365"/>
      <c r="BF134" s="365"/>
      <c r="BG134" s="365"/>
      <c r="BH134" s="365"/>
      <c r="BI134" s="365"/>
      <c r="BJ134" s="365"/>
      <c r="BK134" s="365"/>
      <c r="BL134" s="365"/>
      <c r="BM134" s="366"/>
      <c r="BN134" s="404">
        <f t="shared" si="0"/>
        <v>0</v>
      </c>
      <c r="BO134" s="405"/>
      <c r="BP134" s="405"/>
      <c r="BQ134" s="405"/>
      <c r="BR134" s="405"/>
      <c r="BS134" s="405"/>
      <c r="BT134" s="405"/>
      <c r="BU134" s="405"/>
      <c r="BV134" s="405"/>
      <c r="BW134" s="405"/>
      <c r="BX134" s="405"/>
      <c r="BY134" s="405"/>
      <c r="BZ134" s="405"/>
      <c r="CA134" s="405"/>
      <c r="CB134" s="406"/>
    </row>
    <row r="135" spans="1:80" hidden="1" x14ac:dyDescent="0.2">
      <c r="A135" s="400"/>
      <c r="B135" s="401"/>
      <c r="C135" s="401"/>
      <c r="D135" s="402"/>
      <c r="E135" s="361"/>
      <c r="F135" s="362"/>
      <c r="G135" s="362"/>
      <c r="H135" s="362"/>
      <c r="I135" s="362"/>
      <c r="J135" s="362"/>
      <c r="K135" s="362"/>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62"/>
      <c r="AN135" s="362"/>
      <c r="AO135" s="362"/>
      <c r="AP135" s="362"/>
      <c r="AQ135" s="362"/>
      <c r="AR135" s="363"/>
      <c r="AS135" s="364"/>
      <c r="AT135" s="365"/>
      <c r="AU135" s="365"/>
      <c r="AV135" s="365"/>
      <c r="AW135" s="365"/>
      <c r="AX135" s="365"/>
      <c r="AY135" s="365"/>
      <c r="AZ135" s="365"/>
      <c r="BA135" s="365"/>
      <c r="BB135" s="366"/>
      <c r="BC135" s="364"/>
      <c r="BD135" s="365"/>
      <c r="BE135" s="365"/>
      <c r="BF135" s="365"/>
      <c r="BG135" s="365"/>
      <c r="BH135" s="365"/>
      <c r="BI135" s="365"/>
      <c r="BJ135" s="365"/>
      <c r="BK135" s="365"/>
      <c r="BL135" s="365"/>
      <c r="BM135" s="366"/>
      <c r="BN135" s="404">
        <f t="shared" si="0"/>
        <v>0</v>
      </c>
      <c r="BO135" s="405"/>
      <c r="BP135" s="405"/>
      <c r="BQ135" s="405"/>
      <c r="BR135" s="405"/>
      <c r="BS135" s="405"/>
      <c r="BT135" s="405"/>
      <c r="BU135" s="405"/>
      <c r="BV135" s="405"/>
      <c r="BW135" s="405"/>
      <c r="BX135" s="405"/>
      <c r="BY135" s="405"/>
      <c r="BZ135" s="405"/>
      <c r="CA135" s="405"/>
      <c r="CB135" s="406"/>
    </row>
    <row r="136" spans="1:80" hidden="1" x14ac:dyDescent="0.2">
      <c r="A136" s="400"/>
      <c r="B136" s="401"/>
      <c r="C136" s="401"/>
      <c r="D136" s="402"/>
      <c r="E136" s="361"/>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2"/>
      <c r="AM136" s="362"/>
      <c r="AN136" s="362"/>
      <c r="AO136" s="362"/>
      <c r="AP136" s="362"/>
      <c r="AQ136" s="362"/>
      <c r="AR136" s="363"/>
      <c r="AS136" s="364"/>
      <c r="AT136" s="365"/>
      <c r="AU136" s="365"/>
      <c r="AV136" s="365"/>
      <c r="AW136" s="365"/>
      <c r="AX136" s="365"/>
      <c r="AY136" s="365"/>
      <c r="AZ136" s="365"/>
      <c r="BA136" s="365"/>
      <c r="BB136" s="366"/>
      <c r="BC136" s="364"/>
      <c r="BD136" s="365"/>
      <c r="BE136" s="365"/>
      <c r="BF136" s="365"/>
      <c r="BG136" s="365"/>
      <c r="BH136" s="365"/>
      <c r="BI136" s="365"/>
      <c r="BJ136" s="365"/>
      <c r="BK136" s="365"/>
      <c r="BL136" s="365"/>
      <c r="BM136" s="366"/>
      <c r="BN136" s="404">
        <f t="shared" si="0"/>
        <v>0</v>
      </c>
      <c r="BO136" s="405"/>
      <c r="BP136" s="405"/>
      <c r="BQ136" s="405"/>
      <c r="BR136" s="405"/>
      <c r="BS136" s="405"/>
      <c r="BT136" s="405"/>
      <c r="BU136" s="405"/>
      <c r="BV136" s="405"/>
      <c r="BW136" s="405"/>
      <c r="BX136" s="405"/>
      <c r="BY136" s="405"/>
      <c r="BZ136" s="405"/>
      <c r="CA136" s="405"/>
      <c r="CB136" s="406"/>
    </row>
    <row r="137" spans="1:80" hidden="1" x14ac:dyDescent="0.2">
      <c r="A137" s="400"/>
      <c r="B137" s="401"/>
      <c r="C137" s="401"/>
      <c r="D137" s="402"/>
      <c r="E137" s="361"/>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2"/>
      <c r="AM137" s="362"/>
      <c r="AN137" s="362"/>
      <c r="AO137" s="362"/>
      <c r="AP137" s="362"/>
      <c r="AQ137" s="362"/>
      <c r="AR137" s="363"/>
      <c r="AS137" s="364"/>
      <c r="AT137" s="365"/>
      <c r="AU137" s="365"/>
      <c r="AV137" s="365"/>
      <c r="AW137" s="365"/>
      <c r="AX137" s="365"/>
      <c r="AY137" s="365"/>
      <c r="AZ137" s="365"/>
      <c r="BA137" s="365"/>
      <c r="BB137" s="366"/>
      <c r="BC137" s="364"/>
      <c r="BD137" s="365"/>
      <c r="BE137" s="365"/>
      <c r="BF137" s="365"/>
      <c r="BG137" s="365"/>
      <c r="BH137" s="365"/>
      <c r="BI137" s="365"/>
      <c r="BJ137" s="365"/>
      <c r="BK137" s="365"/>
      <c r="BL137" s="365"/>
      <c r="BM137" s="366"/>
      <c r="BN137" s="404">
        <f t="shared" si="0"/>
        <v>0</v>
      </c>
      <c r="BO137" s="405"/>
      <c r="BP137" s="405"/>
      <c r="BQ137" s="405"/>
      <c r="BR137" s="405"/>
      <c r="BS137" s="405"/>
      <c r="BT137" s="405"/>
      <c r="BU137" s="405"/>
      <c r="BV137" s="405"/>
      <c r="BW137" s="405"/>
      <c r="BX137" s="405"/>
      <c r="BY137" s="405"/>
      <c r="BZ137" s="405"/>
      <c r="CA137" s="405"/>
      <c r="CB137" s="406"/>
    </row>
    <row r="138" spans="1:80" hidden="1" x14ac:dyDescent="0.2">
      <c r="A138" s="400"/>
      <c r="B138" s="401"/>
      <c r="C138" s="401"/>
      <c r="D138" s="402"/>
      <c r="E138" s="422"/>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c r="AF138" s="423"/>
      <c r="AG138" s="423"/>
      <c r="AH138" s="423"/>
      <c r="AI138" s="423"/>
      <c r="AJ138" s="423"/>
      <c r="AK138" s="423"/>
      <c r="AL138" s="423"/>
      <c r="AM138" s="423"/>
      <c r="AN138" s="423"/>
      <c r="AO138" s="423"/>
      <c r="AP138" s="423"/>
      <c r="AQ138" s="423"/>
      <c r="AR138" s="424"/>
      <c r="AS138" s="364"/>
      <c r="AT138" s="365"/>
      <c r="AU138" s="365"/>
      <c r="AV138" s="365"/>
      <c r="AW138" s="365"/>
      <c r="AX138" s="365"/>
      <c r="AY138" s="365"/>
      <c r="AZ138" s="365"/>
      <c r="BA138" s="365"/>
      <c r="BB138" s="366"/>
      <c r="BC138" s="364"/>
      <c r="BD138" s="365"/>
      <c r="BE138" s="365"/>
      <c r="BF138" s="365"/>
      <c r="BG138" s="365"/>
      <c r="BH138" s="365"/>
      <c r="BI138" s="365"/>
      <c r="BJ138" s="365"/>
      <c r="BK138" s="365"/>
      <c r="BL138" s="365"/>
      <c r="BM138" s="366"/>
      <c r="BN138" s="404">
        <f t="shared" si="0"/>
        <v>0</v>
      </c>
      <c r="BO138" s="405"/>
      <c r="BP138" s="405"/>
      <c r="BQ138" s="405"/>
      <c r="BR138" s="405"/>
      <c r="BS138" s="405"/>
      <c r="BT138" s="405"/>
      <c r="BU138" s="405"/>
      <c r="BV138" s="405"/>
      <c r="BW138" s="405"/>
      <c r="BX138" s="405"/>
      <c r="BY138" s="405"/>
      <c r="BZ138" s="405"/>
      <c r="CA138" s="405"/>
      <c r="CB138" s="406"/>
    </row>
    <row r="139" spans="1:80" hidden="1" x14ac:dyDescent="0.2">
      <c r="A139" s="400"/>
      <c r="B139" s="401"/>
      <c r="C139" s="401"/>
      <c r="D139" s="402"/>
      <c r="E139" s="422"/>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3"/>
      <c r="AK139" s="423"/>
      <c r="AL139" s="423"/>
      <c r="AM139" s="423"/>
      <c r="AN139" s="423"/>
      <c r="AO139" s="423"/>
      <c r="AP139" s="423"/>
      <c r="AQ139" s="423"/>
      <c r="AR139" s="424"/>
      <c r="AS139" s="364"/>
      <c r="AT139" s="365"/>
      <c r="AU139" s="365"/>
      <c r="AV139" s="365"/>
      <c r="AW139" s="365"/>
      <c r="AX139" s="365"/>
      <c r="AY139" s="365"/>
      <c r="AZ139" s="365"/>
      <c r="BA139" s="365"/>
      <c r="BB139" s="366"/>
      <c r="BC139" s="364"/>
      <c r="BD139" s="365"/>
      <c r="BE139" s="365"/>
      <c r="BF139" s="365"/>
      <c r="BG139" s="365"/>
      <c r="BH139" s="365"/>
      <c r="BI139" s="365"/>
      <c r="BJ139" s="365"/>
      <c r="BK139" s="365"/>
      <c r="BL139" s="365"/>
      <c r="BM139" s="366"/>
      <c r="BN139" s="404">
        <f t="shared" si="0"/>
        <v>0</v>
      </c>
      <c r="BO139" s="405"/>
      <c r="BP139" s="405"/>
      <c r="BQ139" s="405"/>
      <c r="BR139" s="405"/>
      <c r="BS139" s="405"/>
      <c r="BT139" s="405"/>
      <c r="BU139" s="405"/>
      <c r="BV139" s="405"/>
      <c r="BW139" s="405"/>
      <c r="BX139" s="405"/>
      <c r="BY139" s="405"/>
      <c r="BZ139" s="405"/>
      <c r="CA139" s="405"/>
      <c r="CB139" s="406"/>
    </row>
    <row r="140" spans="1:80" hidden="1" x14ac:dyDescent="0.2">
      <c r="A140" s="400"/>
      <c r="B140" s="401"/>
      <c r="C140" s="401"/>
      <c r="D140" s="402"/>
      <c r="E140" s="422"/>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c r="AJ140" s="423"/>
      <c r="AK140" s="423"/>
      <c r="AL140" s="423"/>
      <c r="AM140" s="423"/>
      <c r="AN140" s="423"/>
      <c r="AO140" s="423"/>
      <c r="AP140" s="423"/>
      <c r="AQ140" s="423"/>
      <c r="AR140" s="424"/>
      <c r="AS140" s="364"/>
      <c r="AT140" s="365"/>
      <c r="AU140" s="365"/>
      <c r="AV140" s="365"/>
      <c r="AW140" s="365"/>
      <c r="AX140" s="365"/>
      <c r="AY140" s="365"/>
      <c r="AZ140" s="365"/>
      <c r="BA140" s="365"/>
      <c r="BB140" s="366"/>
      <c r="BC140" s="364"/>
      <c r="BD140" s="365"/>
      <c r="BE140" s="365"/>
      <c r="BF140" s="365"/>
      <c r="BG140" s="365"/>
      <c r="BH140" s="365"/>
      <c r="BI140" s="365"/>
      <c r="BJ140" s="365"/>
      <c r="BK140" s="365"/>
      <c r="BL140" s="365"/>
      <c r="BM140" s="366"/>
      <c r="BN140" s="404">
        <f t="shared" si="0"/>
        <v>0</v>
      </c>
      <c r="BO140" s="405"/>
      <c r="BP140" s="405"/>
      <c r="BQ140" s="405"/>
      <c r="BR140" s="405"/>
      <c r="BS140" s="405"/>
      <c r="BT140" s="405"/>
      <c r="BU140" s="405"/>
      <c r="BV140" s="405"/>
      <c r="BW140" s="405"/>
      <c r="BX140" s="405"/>
      <c r="BY140" s="405"/>
      <c r="BZ140" s="405"/>
      <c r="CA140" s="405"/>
      <c r="CB140" s="406"/>
    </row>
    <row r="141" spans="1:80" hidden="1" x14ac:dyDescent="0.2">
      <c r="A141" s="400"/>
      <c r="B141" s="401"/>
      <c r="C141" s="401"/>
      <c r="D141" s="402"/>
      <c r="E141" s="422"/>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3"/>
      <c r="AD141" s="423"/>
      <c r="AE141" s="423"/>
      <c r="AF141" s="423"/>
      <c r="AG141" s="423"/>
      <c r="AH141" s="423"/>
      <c r="AI141" s="423"/>
      <c r="AJ141" s="423"/>
      <c r="AK141" s="423"/>
      <c r="AL141" s="423"/>
      <c r="AM141" s="423"/>
      <c r="AN141" s="423"/>
      <c r="AO141" s="423"/>
      <c r="AP141" s="423"/>
      <c r="AQ141" s="423"/>
      <c r="AR141" s="424"/>
      <c r="AS141" s="364"/>
      <c r="AT141" s="365"/>
      <c r="AU141" s="365"/>
      <c r="AV141" s="365"/>
      <c r="AW141" s="365"/>
      <c r="AX141" s="365"/>
      <c r="AY141" s="365"/>
      <c r="AZ141" s="365"/>
      <c r="BA141" s="365"/>
      <c r="BB141" s="366"/>
      <c r="BC141" s="364"/>
      <c r="BD141" s="365"/>
      <c r="BE141" s="365"/>
      <c r="BF141" s="365"/>
      <c r="BG141" s="365"/>
      <c r="BH141" s="365"/>
      <c r="BI141" s="365"/>
      <c r="BJ141" s="365"/>
      <c r="BK141" s="365"/>
      <c r="BL141" s="365"/>
      <c r="BM141" s="366"/>
      <c r="BN141" s="404">
        <f t="shared" si="0"/>
        <v>0</v>
      </c>
      <c r="BO141" s="405"/>
      <c r="BP141" s="405"/>
      <c r="BQ141" s="405"/>
      <c r="BR141" s="405"/>
      <c r="BS141" s="405"/>
      <c r="BT141" s="405"/>
      <c r="BU141" s="405"/>
      <c r="BV141" s="405"/>
      <c r="BW141" s="405"/>
      <c r="BX141" s="405"/>
      <c r="BY141" s="405"/>
      <c r="BZ141" s="405"/>
      <c r="CA141" s="405"/>
      <c r="CB141" s="406"/>
    </row>
    <row r="142" spans="1:80" hidden="1" x14ac:dyDescent="0.2">
      <c r="A142" s="400"/>
      <c r="B142" s="401"/>
      <c r="C142" s="401"/>
      <c r="D142" s="402"/>
      <c r="E142" s="422"/>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3"/>
      <c r="AD142" s="423"/>
      <c r="AE142" s="423"/>
      <c r="AF142" s="423"/>
      <c r="AG142" s="423"/>
      <c r="AH142" s="423"/>
      <c r="AI142" s="423"/>
      <c r="AJ142" s="423"/>
      <c r="AK142" s="423"/>
      <c r="AL142" s="423"/>
      <c r="AM142" s="423"/>
      <c r="AN142" s="423"/>
      <c r="AO142" s="423"/>
      <c r="AP142" s="423"/>
      <c r="AQ142" s="423"/>
      <c r="AR142" s="424"/>
      <c r="AS142" s="364"/>
      <c r="AT142" s="365"/>
      <c r="AU142" s="365"/>
      <c r="AV142" s="365"/>
      <c r="AW142" s="365"/>
      <c r="AX142" s="365"/>
      <c r="AY142" s="365"/>
      <c r="AZ142" s="365"/>
      <c r="BA142" s="365"/>
      <c r="BB142" s="366"/>
      <c r="BC142" s="364"/>
      <c r="BD142" s="365"/>
      <c r="BE142" s="365"/>
      <c r="BF142" s="365"/>
      <c r="BG142" s="365"/>
      <c r="BH142" s="365"/>
      <c r="BI142" s="365"/>
      <c r="BJ142" s="365"/>
      <c r="BK142" s="365"/>
      <c r="BL142" s="365"/>
      <c r="BM142" s="366"/>
      <c r="BN142" s="404">
        <f t="shared" si="0"/>
        <v>0</v>
      </c>
      <c r="BO142" s="405"/>
      <c r="BP142" s="405"/>
      <c r="BQ142" s="405"/>
      <c r="BR142" s="405"/>
      <c r="BS142" s="405"/>
      <c r="BT142" s="405"/>
      <c r="BU142" s="405"/>
      <c r="BV142" s="405"/>
      <c r="BW142" s="405"/>
      <c r="BX142" s="405"/>
      <c r="BY142" s="405"/>
      <c r="BZ142" s="405"/>
      <c r="CA142" s="405"/>
      <c r="CB142" s="406"/>
    </row>
    <row r="143" spans="1:80" hidden="1" x14ac:dyDescent="0.2">
      <c r="A143" s="400"/>
      <c r="B143" s="401"/>
      <c r="C143" s="401"/>
      <c r="D143" s="402"/>
      <c r="E143" s="422"/>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3"/>
      <c r="AD143" s="423"/>
      <c r="AE143" s="423"/>
      <c r="AF143" s="423"/>
      <c r="AG143" s="423"/>
      <c r="AH143" s="423"/>
      <c r="AI143" s="423"/>
      <c r="AJ143" s="423"/>
      <c r="AK143" s="423"/>
      <c r="AL143" s="423"/>
      <c r="AM143" s="423"/>
      <c r="AN143" s="423"/>
      <c r="AO143" s="423"/>
      <c r="AP143" s="423"/>
      <c r="AQ143" s="423"/>
      <c r="AR143" s="424"/>
      <c r="AS143" s="364"/>
      <c r="AT143" s="365"/>
      <c r="AU143" s="365"/>
      <c r="AV143" s="365"/>
      <c r="AW143" s="365"/>
      <c r="AX143" s="365"/>
      <c r="AY143" s="365"/>
      <c r="AZ143" s="365"/>
      <c r="BA143" s="365"/>
      <c r="BB143" s="366"/>
      <c r="BC143" s="364"/>
      <c r="BD143" s="365"/>
      <c r="BE143" s="365"/>
      <c r="BF143" s="365"/>
      <c r="BG143" s="365"/>
      <c r="BH143" s="365"/>
      <c r="BI143" s="365"/>
      <c r="BJ143" s="365"/>
      <c r="BK143" s="365"/>
      <c r="BL143" s="365"/>
      <c r="BM143" s="366"/>
      <c r="BN143" s="404">
        <f t="shared" si="0"/>
        <v>0</v>
      </c>
      <c r="BO143" s="405"/>
      <c r="BP143" s="405"/>
      <c r="BQ143" s="405"/>
      <c r="BR143" s="405"/>
      <c r="BS143" s="405"/>
      <c r="BT143" s="405"/>
      <c r="BU143" s="405"/>
      <c r="BV143" s="405"/>
      <c r="BW143" s="405"/>
      <c r="BX143" s="405"/>
      <c r="BY143" s="405"/>
      <c r="BZ143" s="405"/>
      <c r="CA143" s="405"/>
      <c r="CB143" s="406"/>
    </row>
    <row r="144" spans="1:80" hidden="1" x14ac:dyDescent="0.2">
      <c r="A144" s="400"/>
      <c r="B144" s="401"/>
      <c r="C144" s="401"/>
      <c r="D144" s="402"/>
      <c r="E144" s="361"/>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3"/>
      <c r="AS144" s="364"/>
      <c r="AT144" s="365"/>
      <c r="AU144" s="365"/>
      <c r="AV144" s="365"/>
      <c r="AW144" s="365"/>
      <c r="AX144" s="365"/>
      <c r="AY144" s="365"/>
      <c r="AZ144" s="365"/>
      <c r="BA144" s="365"/>
      <c r="BB144" s="366"/>
      <c r="BC144" s="364"/>
      <c r="BD144" s="365"/>
      <c r="BE144" s="365"/>
      <c r="BF144" s="365"/>
      <c r="BG144" s="365"/>
      <c r="BH144" s="365"/>
      <c r="BI144" s="365"/>
      <c r="BJ144" s="365"/>
      <c r="BK144" s="365"/>
      <c r="BL144" s="365"/>
      <c r="BM144" s="366"/>
      <c r="BN144" s="404">
        <f t="shared" ref="BN144:BN182" si="1">ROUND(AS144*BC144,2)</f>
        <v>0</v>
      </c>
      <c r="BO144" s="405"/>
      <c r="BP144" s="405"/>
      <c r="BQ144" s="405"/>
      <c r="BR144" s="405"/>
      <c r="BS144" s="405"/>
      <c r="BT144" s="405"/>
      <c r="BU144" s="405"/>
      <c r="BV144" s="405"/>
      <c r="BW144" s="405"/>
      <c r="BX144" s="405"/>
      <c r="BY144" s="405"/>
      <c r="BZ144" s="405"/>
      <c r="CA144" s="405"/>
      <c r="CB144" s="406"/>
    </row>
    <row r="145" spans="1:80" hidden="1" x14ac:dyDescent="0.2">
      <c r="A145" s="400"/>
      <c r="B145" s="401"/>
      <c r="C145" s="401"/>
      <c r="D145" s="402"/>
      <c r="E145" s="361"/>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3"/>
      <c r="AS145" s="364"/>
      <c r="AT145" s="365"/>
      <c r="AU145" s="365"/>
      <c r="AV145" s="365"/>
      <c r="AW145" s="365"/>
      <c r="AX145" s="365"/>
      <c r="AY145" s="365"/>
      <c r="AZ145" s="365"/>
      <c r="BA145" s="365"/>
      <c r="BB145" s="366"/>
      <c r="BC145" s="364"/>
      <c r="BD145" s="365"/>
      <c r="BE145" s="365"/>
      <c r="BF145" s="365"/>
      <c r="BG145" s="365"/>
      <c r="BH145" s="365"/>
      <c r="BI145" s="365"/>
      <c r="BJ145" s="365"/>
      <c r="BK145" s="365"/>
      <c r="BL145" s="365"/>
      <c r="BM145" s="366"/>
      <c r="BN145" s="404">
        <f t="shared" si="1"/>
        <v>0</v>
      </c>
      <c r="BO145" s="405"/>
      <c r="BP145" s="405"/>
      <c r="BQ145" s="405"/>
      <c r="BR145" s="405"/>
      <c r="BS145" s="405"/>
      <c r="BT145" s="405"/>
      <c r="BU145" s="405"/>
      <c r="BV145" s="405"/>
      <c r="BW145" s="405"/>
      <c r="BX145" s="405"/>
      <c r="BY145" s="405"/>
      <c r="BZ145" s="405"/>
      <c r="CA145" s="405"/>
      <c r="CB145" s="406"/>
    </row>
    <row r="146" spans="1:80" hidden="1" x14ac:dyDescent="0.2">
      <c r="A146" s="400"/>
      <c r="B146" s="401"/>
      <c r="C146" s="401"/>
      <c r="D146" s="402"/>
      <c r="E146" s="361"/>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3"/>
      <c r="AS146" s="364"/>
      <c r="AT146" s="365"/>
      <c r="AU146" s="365"/>
      <c r="AV146" s="365"/>
      <c r="AW146" s="365"/>
      <c r="AX146" s="365"/>
      <c r="AY146" s="365"/>
      <c r="AZ146" s="365"/>
      <c r="BA146" s="365"/>
      <c r="BB146" s="366"/>
      <c r="BC146" s="364"/>
      <c r="BD146" s="365"/>
      <c r="BE146" s="365"/>
      <c r="BF146" s="365"/>
      <c r="BG146" s="365"/>
      <c r="BH146" s="365"/>
      <c r="BI146" s="365"/>
      <c r="BJ146" s="365"/>
      <c r="BK146" s="365"/>
      <c r="BL146" s="365"/>
      <c r="BM146" s="366"/>
      <c r="BN146" s="404">
        <f t="shared" si="1"/>
        <v>0</v>
      </c>
      <c r="BO146" s="405"/>
      <c r="BP146" s="405"/>
      <c r="BQ146" s="405"/>
      <c r="BR146" s="405"/>
      <c r="BS146" s="405"/>
      <c r="BT146" s="405"/>
      <c r="BU146" s="405"/>
      <c r="BV146" s="405"/>
      <c r="BW146" s="405"/>
      <c r="BX146" s="405"/>
      <c r="BY146" s="405"/>
      <c r="BZ146" s="405"/>
      <c r="CA146" s="405"/>
      <c r="CB146" s="406"/>
    </row>
    <row r="147" spans="1:80" hidden="1" x14ac:dyDescent="0.2">
      <c r="A147" s="400"/>
      <c r="B147" s="401"/>
      <c r="C147" s="401"/>
      <c r="D147" s="402"/>
      <c r="E147" s="361"/>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N147" s="362"/>
      <c r="AO147" s="362"/>
      <c r="AP147" s="362"/>
      <c r="AQ147" s="362"/>
      <c r="AR147" s="363"/>
      <c r="AS147" s="364"/>
      <c r="AT147" s="365"/>
      <c r="AU147" s="365"/>
      <c r="AV147" s="365"/>
      <c r="AW147" s="365"/>
      <c r="AX147" s="365"/>
      <c r="AY147" s="365"/>
      <c r="AZ147" s="365"/>
      <c r="BA147" s="365"/>
      <c r="BB147" s="366"/>
      <c r="BC147" s="364"/>
      <c r="BD147" s="365"/>
      <c r="BE147" s="365"/>
      <c r="BF147" s="365"/>
      <c r="BG147" s="365"/>
      <c r="BH147" s="365"/>
      <c r="BI147" s="365"/>
      <c r="BJ147" s="365"/>
      <c r="BK147" s="365"/>
      <c r="BL147" s="365"/>
      <c r="BM147" s="366"/>
      <c r="BN147" s="404">
        <f t="shared" si="1"/>
        <v>0</v>
      </c>
      <c r="BO147" s="405"/>
      <c r="BP147" s="405"/>
      <c r="BQ147" s="405"/>
      <c r="BR147" s="405"/>
      <c r="BS147" s="405"/>
      <c r="BT147" s="405"/>
      <c r="BU147" s="405"/>
      <c r="BV147" s="405"/>
      <c r="BW147" s="405"/>
      <c r="BX147" s="405"/>
      <c r="BY147" s="405"/>
      <c r="BZ147" s="405"/>
      <c r="CA147" s="405"/>
      <c r="CB147" s="406"/>
    </row>
    <row r="148" spans="1:80" hidden="1" x14ac:dyDescent="0.2">
      <c r="A148" s="400"/>
      <c r="B148" s="401"/>
      <c r="C148" s="401"/>
      <c r="D148" s="402"/>
      <c r="E148" s="361"/>
      <c r="F148" s="362"/>
      <c r="G148" s="362"/>
      <c r="H148" s="362"/>
      <c r="I148" s="362"/>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2"/>
      <c r="AR148" s="363"/>
      <c r="AS148" s="364"/>
      <c r="AT148" s="365"/>
      <c r="AU148" s="365"/>
      <c r="AV148" s="365"/>
      <c r="AW148" s="365"/>
      <c r="AX148" s="365"/>
      <c r="AY148" s="365"/>
      <c r="AZ148" s="365"/>
      <c r="BA148" s="365"/>
      <c r="BB148" s="366"/>
      <c r="BC148" s="364"/>
      <c r="BD148" s="365"/>
      <c r="BE148" s="365"/>
      <c r="BF148" s="365"/>
      <c r="BG148" s="365"/>
      <c r="BH148" s="365"/>
      <c r="BI148" s="365"/>
      <c r="BJ148" s="365"/>
      <c r="BK148" s="365"/>
      <c r="BL148" s="365"/>
      <c r="BM148" s="366"/>
      <c r="BN148" s="404">
        <f t="shared" si="1"/>
        <v>0</v>
      </c>
      <c r="BO148" s="405"/>
      <c r="BP148" s="405"/>
      <c r="BQ148" s="405"/>
      <c r="BR148" s="405"/>
      <c r="BS148" s="405"/>
      <c r="BT148" s="405"/>
      <c r="BU148" s="405"/>
      <c r="BV148" s="405"/>
      <c r="BW148" s="405"/>
      <c r="BX148" s="405"/>
      <c r="BY148" s="405"/>
      <c r="BZ148" s="405"/>
      <c r="CA148" s="405"/>
      <c r="CB148" s="406"/>
    </row>
    <row r="149" spans="1:80" hidden="1" x14ac:dyDescent="0.2">
      <c r="A149" s="400"/>
      <c r="B149" s="401"/>
      <c r="C149" s="401"/>
      <c r="D149" s="402"/>
      <c r="E149" s="361"/>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3"/>
      <c r="AS149" s="364"/>
      <c r="AT149" s="365"/>
      <c r="AU149" s="365"/>
      <c r="AV149" s="365"/>
      <c r="AW149" s="365"/>
      <c r="AX149" s="365"/>
      <c r="AY149" s="365"/>
      <c r="AZ149" s="365"/>
      <c r="BA149" s="365"/>
      <c r="BB149" s="366"/>
      <c r="BC149" s="364"/>
      <c r="BD149" s="365"/>
      <c r="BE149" s="365"/>
      <c r="BF149" s="365"/>
      <c r="BG149" s="365"/>
      <c r="BH149" s="365"/>
      <c r="BI149" s="365"/>
      <c r="BJ149" s="365"/>
      <c r="BK149" s="365"/>
      <c r="BL149" s="365"/>
      <c r="BM149" s="366"/>
      <c r="BN149" s="404">
        <f t="shared" si="1"/>
        <v>0</v>
      </c>
      <c r="BO149" s="405"/>
      <c r="BP149" s="405"/>
      <c r="BQ149" s="405"/>
      <c r="BR149" s="405"/>
      <c r="BS149" s="405"/>
      <c r="BT149" s="405"/>
      <c r="BU149" s="405"/>
      <c r="BV149" s="405"/>
      <c r="BW149" s="405"/>
      <c r="BX149" s="405"/>
      <c r="BY149" s="405"/>
      <c r="BZ149" s="405"/>
      <c r="CA149" s="405"/>
      <c r="CB149" s="406"/>
    </row>
    <row r="150" spans="1:80" hidden="1" x14ac:dyDescent="0.2">
      <c r="A150" s="400"/>
      <c r="B150" s="401"/>
      <c r="C150" s="401"/>
      <c r="D150" s="402"/>
      <c r="E150" s="422"/>
      <c r="F150" s="423"/>
      <c r="G150" s="423"/>
      <c r="H150" s="423"/>
      <c r="I150" s="423"/>
      <c r="J150" s="423"/>
      <c r="K150" s="423"/>
      <c r="L150" s="423"/>
      <c r="M150" s="423"/>
      <c r="N150" s="423"/>
      <c r="O150" s="423"/>
      <c r="P150" s="423"/>
      <c r="Q150" s="423"/>
      <c r="R150" s="423"/>
      <c r="S150" s="423"/>
      <c r="T150" s="423"/>
      <c r="U150" s="423"/>
      <c r="V150" s="423"/>
      <c r="W150" s="423"/>
      <c r="X150" s="423"/>
      <c r="Y150" s="423"/>
      <c r="Z150" s="423"/>
      <c r="AA150" s="423"/>
      <c r="AB150" s="423"/>
      <c r="AC150" s="423"/>
      <c r="AD150" s="423"/>
      <c r="AE150" s="423"/>
      <c r="AF150" s="423"/>
      <c r="AG150" s="423"/>
      <c r="AH150" s="423"/>
      <c r="AI150" s="423"/>
      <c r="AJ150" s="423"/>
      <c r="AK150" s="423"/>
      <c r="AL150" s="423"/>
      <c r="AM150" s="423"/>
      <c r="AN150" s="423"/>
      <c r="AO150" s="423"/>
      <c r="AP150" s="423"/>
      <c r="AQ150" s="423"/>
      <c r="AR150" s="424"/>
      <c r="AS150" s="364"/>
      <c r="AT150" s="365"/>
      <c r="AU150" s="365"/>
      <c r="AV150" s="365"/>
      <c r="AW150" s="365"/>
      <c r="AX150" s="365"/>
      <c r="AY150" s="365"/>
      <c r="AZ150" s="365"/>
      <c r="BA150" s="365"/>
      <c r="BB150" s="366"/>
      <c r="BC150" s="364"/>
      <c r="BD150" s="365"/>
      <c r="BE150" s="365"/>
      <c r="BF150" s="365"/>
      <c r="BG150" s="365"/>
      <c r="BH150" s="365"/>
      <c r="BI150" s="365"/>
      <c r="BJ150" s="365"/>
      <c r="BK150" s="365"/>
      <c r="BL150" s="365"/>
      <c r="BM150" s="366"/>
      <c r="BN150" s="404">
        <f t="shared" si="1"/>
        <v>0</v>
      </c>
      <c r="BO150" s="405"/>
      <c r="BP150" s="405"/>
      <c r="BQ150" s="405"/>
      <c r="BR150" s="405"/>
      <c r="BS150" s="405"/>
      <c r="BT150" s="405"/>
      <c r="BU150" s="405"/>
      <c r="BV150" s="405"/>
      <c r="BW150" s="405"/>
      <c r="BX150" s="405"/>
      <c r="BY150" s="405"/>
      <c r="BZ150" s="405"/>
      <c r="CA150" s="405"/>
      <c r="CB150" s="406"/>
    </row>
    <row r="151" spans="1:80" hidden="1" x14ac:dyDescent="0.2">
      <c r="A151" s="400"/>
      <c r="B151" s="401"/>
      <c r="C151" s="401"/>
      <c r="D151" s="402"/>
      <c r="E151" s="422"/>
      <c r="F151" s="423"/>
      <c r="G151" s="423"/>
      <c r="H151" s="423"/>
      <c r="I151" s="423"/>
      <c r="J151" s="423"/>
      <c r="K151" s="423"/>
      <c r="L151" s="423"/>
      <c r="M151" s="423"/>
      <c r="N151" s="423"/>
      <c r="O151" s="423"/>
      <c r="P151" s="423"/>
      <c r="Q151" s="423"/>
      <c r="R151" s="423"/>
      <c r="S151" s="423"/>
      <c r="T151" s="423"/>
      <c r="U151" s="423"/>
      <c r="V151" s="423"/>
      <c r="W151" s="423"/>
      <c r="X151" s="423"/>
      <c r="Y151" s="423"/>
      <c r="Z151" s="423"/>
      <c r="AA151" s="423"/>
      <c r="AB151" s="423"/>
      <c r="AC151" s="423"/>
      <c r="AD151" s="423"/>
      <c r="AE151" s="423"/>
      <c r="AF151" s="423"/>
      <c r="AG151" s="423"/>
      <c r="AH151" s="423"/>
      <c r="AI151" s="423"/>
      <c r="AJ151" s="423"/>
      <c r="AK151" s="423"/>
      <c r="AL151" s="423"/>
      <c r="AM151" s="423"/>
      <c r="AN151" s="423"/>
      <c r="AO151" s="423"/>
      <c r="AP151" s="423"/>
      <c r="AQ151" s="423"/>
      <c r="AR151" s="424"/>
      <c r="AS151" s="364"/>
      <c r="AT151" s="365"/>
      <c r="AU151" s="365"/>
      <c r="AV151" s="365"/>
      <c r="AW151" s="365"/>
      <c r="AX151" s="365"/>
      <c r="AY151" s="365"/>
      <c r="AZ151" s="365"/>
      <c r="BA151" s="365"/>
      <c r="BB151" s="366"/>
      <c r="BC151" s="364"/>
      <c r="BD151" s="365"/>
      <c r="BE151" s="365"/>
      <c r="BF151" s="365"/>
      <c r="BG151" s="365"/>
      <c r="BH151" s="365"/>
      <c r="BI151" s="365"/>
      <c r="BJ151" s="365"/>
      <c r="BK151" s="365"/>
      <c r="BL151" s="365"/>
      <c r="BM151" s="366"/>
      <c r="BN151" s="404">
        <f t="shared" si="1"/>
        <v>0</v>
      </c>
      <c r="BO151" s="405"/>
      <c r="BP151" s="405"/>
      <c r="BQ151" s="405"/>
      <c r="BR151" s="405"/>
      <c r="BS151" s="405"/>
      <c r="BT151" s="405"/>
      <c r="BU151" s="405"/>
      <c r="BV151" s="405"/>
      <c r="BW151" s="405"/>
      <c r="BX151" s="405"/>
      <c r="BY151" s="405"/>
      <c r="BZ151" s="405"/>
      <c r="CA151" s="405"/>
      <c r="CB151" s="406"/>
    </row>
    <row r="152" spans="1:80" hidden="1" x14ac:dyDescent="0.2">
      <c r="A152" s="400"/>
      <c r="B152" s="401"/>
      <c r="C152" s="401"/>
      <c r="D152" s="402"/>
      <c r="E152" s="422"/>
      <c r="F152" s="423"/>
      <c r="G152" s="423"/>
      <c r="H152" s="423"/>
      <c r="I152" s="423"/>
      <c r="J152" s="423"/>
      <c r="K152" s="423"/>
      <c r="L152" s="423"/>
      <c r="M152" s="423"/>
      <c r="N152" s="423"/>
      <c r="O152" s="423"/>
      <c r="P152" s="423"/>
      <c r="Q152" s="423"/>
      <c r="R152" s="423"/>
      <c r="S152" s="423"/>
      <c r="T152" s="423"/>
      <c r="U152" s="423"/>
      <c r="V152" s="423"/>
      <c r="W152" s="423"/>
      <c r="X152" s="423"/>
      <c r="Y152" s="423"/>
      <c r="Z152" s="423"/>
      <c r="AA152" s="423"/>
      <c r="AB152" s="423"/>
      <c r="AC152" s="423"/>
      <c r="AD152" s="423"/>
      <c r="AE152" s="423"/>
      <c r="AF152" s="423"/>
      <c r="AG152" s="423"/>
      <c r="AH152" s="423"/>
      <c r="AI152" s="423"/>
      <c r="AJ152" s="423"/>
      <c r="AK152" s="423"/>
      <c r="AL152" s="423"/>
      <c r="AM152" s="423"/>
      <c r="AN152" s="423"/>
      <c r="AO152" s="423"/>
      <c r="AP152" s="423"/>
      <c r="AQ152" s="423"/>
      <c r="AR152" s="424"/>
      <c r="AS152" s="364"/>
      <c r="AT152" s="365"/>
      <c r="AU152" s="365"/>
      <c r="AV152" s="365"/>
      <c r="AW152" s="365"/>
      <c r="AX152" s="365"/>
      <c r="AY152" s="365"/>
      <c r="AZ152" s="365"/>
      <c r="BA152" s="365"/>
      <c r="BB152" s="366"/>
      <c r="BC152" s="364"/>
      <c r="BD152" s="365"/>
      <c r="BE152" s="365"/>
      <c r="BF152" s="365"/>
      <c r="BG152" s="365"/>
      <c r="BH152" s="365"/>
      <c r="BI152" s="365"/>
      <c r="BJ152" s="365"/>
      <c r="BK152" s="365"/>
      <c r="BL152" s="365"/>
      <c r="BM152" s="366"/>
      <c r="BN152" s="404">
        <f t="shared" si="1"/>
        <v>0</v>
      </c>
      <c r="BO152" s="405"/>
      <c r="BP152" s="405"/>
      <c r="BQ152" s="405"/>
      <c r="BR152" s="405"/>
      <c r="BS152" s="405"/>
      <c r="BT152" s="405"/>
      <c r="BU152" s="405"/>
      <c r="BV152" s="405"/>
      <c r="BW152" s="405"/>
      <c r="BX152" s="405"/>
      <c r="BY152" s="405"/>
      <c r="BZ152" s="405"/>
      <c r="CA152" s="405"/>
      <c r="CB152" s="406"/>
    </row>
    <row r="153" spans="1:80" hidden="1" x14ac:dyDescent="0.2">
      <c r="A153" s="400"/>
      <c r="B153" s="401"/>
      <c r="C153" s="401"/>
      <c r="D153" s="402"/>
      <c r="E153" s="422"/>
      <c r="F153" s="423"/>
      <c r="G153" s="423"/>
      <c r="H153" s="423"/>
      <c r="I153" s="423"/>
      <c r="J153" s="423"/>
      <c r="K153" s="423"/>
      <c r="L153" s="423"/>
      <c r="M153" s="423"/>
      <c r="N153" s="423"/>
      <c r="O153" s="423"/>
      <c r="P153" s="423"/>
      <c r="Q153" s="423"/>
      <c r="R153" s="423"/>
      <c r="S153" s="423"/>
      <c r="T153" s="423"/>
      <c r="U153" s="423"/>
      <c r="V153" s="423"/>
      <c r="W153" s="423"/>
      <c r="X153" s="423"/>
      <c r="Y153" s="423"/>
      <c r="Z153" s="423"/>
      <c r="AA153" s="423"/>
      <c r="AB153" s="423"/>
      <c r="AC153" s="423"/>
      <c r="AD153" s="423"/>
      <c r="AE153" s="423"/>
      <c r="AF153" s="423"/>
      <c r="AG153" s="423"/>
      <c r="AH153" s="423"/>
      <c r="AI153" s="423"/>
      <c r="AJ153" s="423"/>
      <c r="AK153" s="423"/>
      <c r="AL153" s="423"/>
      <c r="AM153" s="423"/>
      <c r="AN153" s="423"/>
      <c r="AO153" s="423"/>
      <c r="AP153" s="423"/>
      <c r="AQ153" s="423"/>
      <c r="AR153" s="424"/>
      <c r="AS153" s="364"/>
      <c r="AT153" s="365"/>
      <c r="AU153" s="365"/>
      <c r="AV153" s="365"/>
      <c r="AW153" s="365"/>
      <c r="AX153" s="365"/>
      <c r="AY153" s="365"/>
      <c r="AZ153" s="365"/>
      <c r="BA153" s="365"/>
      <c r="BB153" s="366"/>
      <c r="BC153" s="364"/>
      <c r="BD153" s="365"/>
      <c r="BE153" s="365"/>
      <c r="BF153" s="365"/>
      <c r="BG153" s="365"/>
      <c r="BH153" s="365"/>
      <c r="BI153" s="365"/>
      <c r="BJ153" s="365"/>
      <c r="BK153" s="365"/>
      <c r="BL153" s="365"/>
      <c r="BM153" s="366"/>
      <c r="BN153" s="404">
        <f t="shared" si="1"/>
        <v>0</v>
      </c>
      <c r="BO153" s="405"/>
      <c r="BP153" s="405"/>
      <c r="BQ153" s="405"/>
      <c r="BR153" s="405"/>
      <c r="BS153" s="405"/>
      <c r="BT153" s="405"/>
      <c r="BU153" s="405"/>
      <c r="BV153" s="405"/>
      <c r="BW153" s="405"/>
      <c r="BX153" s="405"/>
      <c r="BY153" s="405"/>
      <c r="BZ153" s="405"/>
      <c r="CA153" s="405"/>
      <c r="CB153" s="406"/>
    </row>
    <row r="154" spans="1:80" hidden="1" x14ac:dyDescent="0.2">
      <c r="A154" s="400"/>
      <c r="B154" s="401"/>
      <c r="C154" s="401"/>
      <c r="D154" s="402"/>
      <c r="E154" s="422"/>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3"/>
      <c r="AD154" s="423"/>
      <c r="AE154" s="423"/>
      <c r="AF154" s="423"/>
      <c r="AG154" s="423"/>
      <c r="AH154" s="423"/>
      <c r="AI154" s="423"/>
      <c r="AJ154" s="423"/>
      <c r="AK154" s="423"/>
      <c r="AL154" s="423"/>
      <c r="AM154" s="423"/>
      <c r="AN154" s="423"/>
      <c r="AO154" s="423"/>
      <c r="AP154" s="423"/>
      <c r="AQ154" s="423"/>
      <c r="AR154" s="424"/>
      <c r="AS154" s="364"/>
      <c r="AT154" s="365"/>
      <c r="AU154" s="365"/>
      <c r="AV154" s="365"/>
      <c r="AW154" s="365"/>
      <c r="AX154" s="365"/>
      <c r="AY154" s="365"/>
      <c r="AZ154" s="365"/>
      <c r="BA154" s="365"/>
      <c r="BB154" s="366"/>
      <c r="BC154" s="364"/>
      <c r="BD154" s="365"/>
      <c r="BE154" s="365"/>
      <c r="BF154" s="365"/>
      <c r="BG154" s="365"/>
      <c r="BH154" s="365"/>
      <c r="BI154" s="365"/>
      <c r="BJ154" s="365"/>
      <c r="BK154" s="365"/>
      <c r="BL154" s="365"/>
      <c r="BM154" s="366"/>
      <c r="BN154" s="404">
        <f t="shared" si="1"/>
        <v>0</v>
      </c>
      <c r="BO154" s="405"/>
      <c r="BP154" s="405"/>
      <c r="BQ154" s="405"/>
      <c r="BR154" s="405"/>
      <c r="BS154" s="405"/>
      <c r="BT154" s="405"/>
      <c r="BU154" s="405"/>
      <c r="BV154" s="405"/>
      <c r="BW154" s="405"/>
      <c r="BX154" s="405"/>
      <c r="BY154" s="405"/>
      <c r="BZ154" s="405"/>
      <c r="CA154" s="405"/>
      <c r="CB154" s="406"/>
    </row>
    <row r="155" spans="1:80" hidden="1" x14ac:dyDescent="0.2">
      <c r="A155" s="400"/>
      <c r="B155" s="401"/>
      <c r="C155" s="401"/>
      <c r="D155" s="402"/>
      <c r="E155" s="422"/>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423"/>
      <c r="AL155" s="423"/>
      <c r="AM155" s="423"/>
      <c r="AN155" s="423"/>
      <c r="AO155" s="423"/>
      <c r="AP155" s="423"/>
      <c r="AQ155" s="423"/>
      <c r="AR155" s="424"/>
      <c r="AS155" s="364"/>
      <c r="AT155" s="365"/>
      <c r="AU155" s="365"/>
      <c r="AV155" s="365"/>
      <c r="AW155" s="365"/>
      <c r="AX155" s="365"/>
      <c r="AY155" s="365"/>
      <c r="AZ155" s="365"/>
      <c r="BA155" s="365"/>
      <c r="BB155" s="366"/>
      <c r="BC155" s="364"/>
      <c r="BD155" s="365"/>
      <c r="BE155" s="365"/>
      <c r="BF155" s="365"/>
      <c r="BG155" s="365"/>
      <c r="BH155" s="365"/>
      <c r="BI155" s="365"/>
      <c r="BJ155" s="365"/>
      <c r="BK155" s="365"/>
      <c r="BL155" s="365"/>
      <c r="BM155" s="366"/>
      <c r="BN155" s="404">
        <f t="shared" si="1"/>
        <v>0</v>
      </c>
      <c r="BO155" s="405"/>
      <c r="BP155" s="405"/>
      <c r="BQ155" s="405"/>
      <c r="BR155" s="405"/>
      <c r="BS155" s="405"/>
      <c r="BT155" s="405"/>
      <c r="BU155" s="405"/>
      <c r="BV155" s="405"/>
      <c r="BW155" s="405"/>
      <c r="BX155" s="405"/>
      <c r="BY155" s="405"/>
      <c r="BZ155" s="405"/>
      <c r="CA155" s="405"/>
      <c r="CB155" s="406"/>
    </row>
    <row r="156" spans="1:80" hidden="1" x14ac:dyDescent="0.2">
      <c r="A156" s="400"/>
      <c r="B156" s="401"/>
      <c r="C156" s="401"/>
      <c r="D156" s="402"/>
      <c r="E156" s="422"/>
      <c r="F156" s="423"/>
      <c r="G156" s="423"/>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423"/>
      <c r="AL156" s="423"/>
      <c r="AM156" s="423"/>
      <c r="AN156" s="423"/>
      <c r="AO156" s="423"/>
      <c r="AP156" s="423"/>
      <c r="AQ156" s="423"/>
      <c r="AR156" s="424"/>
      <c r="AS156" s="364"/>
      <c r="AT156" s="365"/>
      <c r="AU156" s="365"/>
      <c r="AV156" s="365"/>
      <c r="AW156" s="365"/>
      <c r="AX156" s="365"/>
      <c r="AY156" s="365"/>
      <c r="AZ156" s="365"/>
      <c r="BA156" s="365"/>
      <c r="BB156" s="366"/>
      <c r="BC156" s="364"/>
      <c r="BD156" s="365"/>
      <c r="BE156" s="365"/>
      <c r="BF156" s="365"/>
      <c r="BG156" s="365"/>
      <c r="BH156" s="365"/>
      <c r="BI156" s="365"/>
      <c r="BJ156" s="365"/>
      <c r="BK156" s="365"/>
      <c r="BL156" s="365"/>
      <c r="BM156" s="366"/>
      <c r="BN156" s="404">
        <f t="shared" si="1"/>
        <v>0</v>
      </c>
      <c r="BO156" s="405"/>
      <c r="BP156" s="405"/>
      <c r="BQ156" s="405"/>
      <c r="BR156" s="405"/>
      <c r="BS156" s="405"/>
      <c r="BT156" s="405"/>
      <c r="BU156" s="405"/>
      <c r="BV156" s="405"/>
      <c r="BW156" s="405"/>
      <c r="BX156" s="405"/>
      <c r="BY156" s="405"/>
      <c r="BZ156" s="405"/>
      <c r="CA156" s="405"/>
      <c r="CB156" s="406"/>
    </row>
    <row r="157" spans="1:80" hidden="1" x14ac:dyDescent="0.2">
      <c r="A157" s="400"/>
      <c r="B157" s="401"/>
      <c r="C157" s="401"/>
      <c r="D157" s="402"/>
      <c r="E157" s="422"/>
      <c r="F157" s="423"/>
      <c r="G157" s="423"/>
      <c r="H157" s="423"/>
      <c r="I157" s="423"/>
      <c r="J157" s="423"/>
      <c r="K157" s="423"/>
      <c r="L157" s="423"/>
      <c r="M157" s="423"/>
      <c r="N157" s="423"/>
      <c r="O157" s="423"/>
      <c r="P157" s="423"/>
      <c r="Q157" s="423"/>
      <c r="R157" s="423"/>
      <c r="S157" s="423"/>
      <c r="T157" s="423"/>
      <c r="U157" s="423"/>
      <c r="V157" s="423"/>
      <c r="W157" s="423"/>
      <c r="X157" s="423"/>
      <c r="Y157" s="423"/>
      <c r="Z157" s="423"/>
      <c r="AA157" s="423"/>
      <c r="AB157" s="423"/>
      <c r="AC157" s="423"/>
      <c r="AD157" s="423"/>
      <c r="AE157" s="423"/>
      <c r="AF157" s="423"/>
      <c r="AG157" s="423"/>
      <c r="AH157" s="423"/>
      <c r="AI157" s="423"/>
      <c r="AJ157" s="423"/>
      <c r="AK157" s="423"/>
      <c r="AL157" s="423"/>
      <c r="AM157" s="423"/>
      <c r="AN157" s="423"/>
      <c r="AO157" s="423"/>
      <c r="AP157" s="423"/>
      <c r="AQ157" s="423"/>
      <c r="AR157" s="424"/>
      <c r="AS157" s="364"/>
      <c r="AT157" s="365"/>
      <c r="AU157" s="365"/>
      <c r="AV157" s="365"/>
      <c r="AW157" s="365"/>
      <c r="AX157" s="365"/>
      <c r="AY157" s="365"/>
      <c r="AZ157" s="365"/>
      <c r="BA157" s="365"/>
      <c r="BB157" s="366"/>
      <c r="BC157" s="364"/>
      <c r="BD157" s="365"/>
      <c r="BE157" s="365"/>
      <c r="BF157" s="365"/>
      <c r="BG157" s="365"/>
      <c r="BH157" s="365"/>
      <c r="BI157" s="365"/>
      <c r="BJ157" s="365"/>
      <c r="BK157" s="365"/>
      <c r="BL157" s="365"/>
      <c r="BM157" s="366"/>
      <c r="BN157" s="404">
        <f t="shared" si="1"/>
        <v>0</v>
      </c>
      <c r="BO157" s="405"/>
      <c r="BP157" s="405"/>
      <c r="BQ157" s="405"/>
      <c r="BR157" s="405"/>
      <c r="BS157" s="405"/>
      <c r="BT157" s="405"/>
      <c r="BU157" s="405"/>
      <c r="BV157" s="405"/>
      <c r="BW157" s="405"/>
      <c r="BX157" s="405"/>
      <c r="BY157" s="405"/>
      <c r="BZ157" s="405"/>
      <c r="CA157" s="405"/>
      <c r="CB157" s="406"/>
    </row>
    <row r="158" spans="1:80" hidden="1" x14ac:dyDescent="0.2">
      <c r="A158" s="400"/>
      <c r="B158" s="401"/>
      <c r="C158" s="401"/>
      <c r="D158" s="402"/>
      <c r="E158" s="422"/>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423"/>
      <c r="AL158" s="423"/>
      <c r="AM158" s="423"/>
      <c r="AN158" s="423"/>
      <c r="AO158" s="423"/>
      <c r="AP158" s="423"/>
      <c r="AQ158" s="423"/>
      <c r="AR158" s="424"/>
      <c r="AS158" s="364"/>
      <c r="AT158" s="365"/>
      <c r="AU158" s="365"/>
      <c r="AV158" s="365"/>
      <c r="AW158" s="365"/>
      <c r="AX158" s="365"/>
      <c r="AY158" s="365"/>
      <c r="AZ158" s="365"/>
      <c r="BA158" s="365"/>
      <c r="BB158" s="366"/>
      <c r="BC158" s="364"/>
      <c r="BD158" s="365"/>
      <c r="BE158" s="365"/>
      <c r="BF158" s="365"/>
      <c r="BG158" s="365"/>
      <c r="BH158" s="365"/>
      <c r="BI158" s="365"/>
      <c r="BJ158" s="365"/>
      <c r="BK158" s="365"/>
      <c r="BL158" s="365"/>
      <c r="BM158" s="366"/>
      <c r="BN158" s="404">
        <f t="shared" si="1"/>
        <v>0</v>
      </c>
      <c r="BO158" s="405"/>
      <c r="BP158" s="405"/>
      <c r="BQ158" s="405"/>
      <c r="BR158" s="405"/>
      <c r="BS158" s="405"/>
      <c r="BT158" s="405"/>
      <c r="BU158" s="405"/>
      <c r="BV158" s="405"/>
      <c r="BW158" s="405"/>
      <c r="BX158" s="405"/>
      <c r="BY158" s="405"/>
      <c r="BZ158" s="405"/>
      <c r="CA158" s="405"/>
      <c r="CB158" s="406"/>
    </row>
    <row r="159" spans="1:80" hidden="1" x14ac:dyDescent="0.2">
      <c r="A159" s="400"/>
      <c r="B159" s="401"/>
      <c r="C159" s="401"/>
      <c r="D159" s="402"/>
      <c r="E159" s="422"/>
      <c r="F159" s="423"/>
      <c r="G159" s="423"/>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423"/>
      <c r="AL159" s="423"/>
      <c r="AM159" s="423"/>
      <c r="AN159" s="423"/>
      <c r="AO159" s="423"/>
      <c r="AP159" s="423"/>
      <c r="AQ159" s="423"/>
      <c r="AR159" s="424"/>
      <c r="AS159" s="364"/>
      <c r="AT159" s="365"/>
      <c r="AU159" s="365"/>
      <c r="AV159" s="365"/>
      <c r="AW159" s="365"/>
      <c r="AX159" s="365"/>
      <c r="AY159" s="365"/>
      <c r="AZ159" s="365"/>
      <c r="BA159" s="365"/>
      <c r="BB159" s="366"/>
      <c r="BC159" s="364"/>
      <c r="BD159" s="365"/>
      <c r="BE159" s="365"/>
      <c r="BF159" s="365"/>
      <c r="BG159" s="365"/>
      <c r="BH159" s="365"/>
      <c r="BI159" s="365"/>
      <c r="BJ159" s="365"/>
      <c r="BK159" s="365"/>
      <c r="BL159" s="365"/>
      <c r="BM159" s="366"/>
      <c r="BN159" s="404">
        <f t="shared" si="1"/>
        <v>0</v>
      </c>
      <c r="BO159" s="405"/>
      <c r="BP159" s="405"/>
      <c r="BQ159" s="405"/>
      <c r="BR159" s="405"/>
      <c r="BS159" s="405"/>
      <c r="BT159" s="405"/>
      <c r="BU159" s="405"/>
      <c r="BV159" s="405"/>
      <c r="BW159" s="405"/>
      <c r="BX159" s="405"/>
      <c r="BY159" s="405"/>
      <c r="BZ159" s="405"/>
      <c r="CA159" s="405"/>
      <c r="CB159" s="406"/>
    </row>
    <row r="160" spans="1:80" hidden="1" x14ac:dyDescent="0.2">
      <c r="A160" s="400"/>
      <c r="B160" s="401"/>
      <c r="C160" s="401"/>
      <c r="D160" s="402"/>
      <c r="E160" s="422"/>
      <c r="F160" s="423"/>
      <c r="G160" s="423"/>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423"/>
      <c r="AL160" s="423"/>
      <c r="AM160" s="423"/>
      <c r="AN160" s="423"/>
      <c r="AO160" s="423"/>
      <c r="AP160" s="423"/>
      <c r="AQ160" s="423"/>
      <c r="AR160" s="424"/>
      <c r="AS160" s="364"/>
      <c r="AT160" s="365"/>
      <c r="AU160" s="365"/>
      <c r="AV160" s="365"/>
      <c r="AW160" s="365"/>
      <c r="AX160" s="365"/>
      <c r="AY160" s="365"/>
      <c r="AZ160" s="365"/>
      <c r="BA160" s="365"/>
      <c r="BB160" s="366"/>
      <c r="BC160" s="364"/>
      <c r="BD160" s="365"/>
      <c r="BE160" s="365"/>
      <c r="BF160" s="365"/>
      <c r="BG160" s="365"/>
      <c r="BH160" s="365"/>
      <c r="BI160" s="365"/>
      <c r="BJ160" s="365"/>
      <c r="BK160" s="365"/>
      <c r="BL160" s="365"/>
      <c r="BM160" s="366"/>
      <c r="BN160" s="404">
        <f t="shared" si="1"/>
        <v>0</v>
      </c>
      <c r="BO160" s="405"/>
      <c r="BP160" s="405"/>
      <c r="BQ160" s="405"/>
      <c r="BR160" s="405"/>
      <c r="BS160" s="405"/>
      <c r="BT160" s="405"/>
      <c r="BU160" s="405"/>
      <c r="BV160" s="405"/>
      <c r="BW160" s="405"/>
      <c r="BX160" s="405"/>
      <c r="BY160" s="405"/>
      <c r="BZ160" s="405"/>
      <c r="CA160" s="405"/>
      <c r="CB160" s="406"/>
    </row>
    <row r="161" spans="1:80" hidden="1" x14ac:dyDescent="0.2">
      <c r="A161" s="400"/>
      <c r="B161" s="401"/>
      <c r="C161" s="401"/>
      <c r="D161" s="402"/>
      <c r="E161" s="361"/>
      <c r="F161" s="362"/>
      <c r="G161" s="362"/>
      <c r="H161" s="362"/>
      <c r="I161" s="362"/>
      <c r="J161" s="362"/>
      <c r="K161" s="362"/>
      <c r="L161" s="362"/>
      <c r="M161" s="362"/>
      <c r="N161" s="362"/>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3"/>
      <c r="AS161" s="364"/>
      <c r="AT161" s="365"/>
      <c r="AU161" s="365"/>
      <c r="AV161" s="365"/>
      <c r="AW161" s="365"/>
      <c r="AX161" s="365"/>
      <c r="AY161" s="365"/>
      <c r="AZ161" s="365"/>
      <c r="BA161" s="365"/>
      <c r="BB161" s="366"/>
      <c r="BC161" s="364"/>
      <c r="BD161" s="365"/>
      <c r="BE161" s="365"/>
      <c r="BF161" s="365"/>
      <c r="BG161" s="365"/>
      <c r="BH161" s="365"/>
      <c r="BI161" s="365"/>
      <c r="BJ161" s="365"/>
      <c r="BK161" s="365"/>
      <c r="BL161" s="365"/>
      <c r="BM161" s="366"/>
      <c r="BN161" s="404">
        <f t="shared" si="1"/>
        <v>0</v>
      </c>
      <c r="BO161" s="405"/>
      <c r="BP161" s="405"/>
      <c r="BQ161" s="405"/>
      <c r="BR161" s="405"/>
      <c r="BS161" s="405"/>
      <c r="BT161" s="405"/>
      <c r="BU161" s="405"/>
      <c r="BV161" s="405"/>
      <c r="BW161" s="405"/>
      <c r="BX161" s="405"/>
      <c r="BY161" s="405"/>
      <c r="BZ161" s="405"/>
      <c r="CA161" s="405"/>
      <c r="CB161" s="406"/>
    </row>
    <row r="162" spans="1:80" hidden="1" x14ac:dyDescent="0.2">
      <c r="A162" s="400"/>
      <c r="B162" s="401"/>
      <c r="C162" s="401"/>
      <c r="D162" s="402"/>
      <c r="E162" s="361"/>
      <c r="F162" s="362"/>
      <c r="G162" s="362"/>
      <c r="H162" s="362"/>
      <c r="I162" s="362"/>
      <c r="J162" s="362"/>
      <c r="K162" s="362"/>
      <c r="L162" s="362"/>
      <c r="M162" s="362"/>
      <c r="N162" s="362"/>
      <c r="O162" s="362"/>
      <c r="P162" s="362"/>
      <c r="Q162" s="362"/>
      <c r="R162" s="362"/>
      <c r="S162" s="362"/>
      <c r="T162" s="362"/>
      <c r="U162" s="362"/>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362"/>
      <c r="AR162" s="363"/>
      <c r="AS162" s="364"/>
      <c r="AT162" s="365"/>
      <c r="AU162" s="365"/>
      <c r="AV162" s="365"/>
      <c r="AW162" s="365"/>
      <c r="AX162" s="365"/>
      <c r="AY162" s="365"/>
      <c r="AZ162" s="365"/>
      <c r="BA162" s="365"/>
      <c r="BB162" s="366"/>
      <c r="BC162" s="364"/>
      <c r="BD162" s="365"/>
      <c r="BE162" s="365"/>
      <c r="BF162" s="365"/>
      <c r="BG162" s="365"/>
      <c r="BH162" s="365"/>
      <c r="BI162" s="365"/>
      <c r="BJ162" s="365"/>
      <c r="BK162" s="365"/>
      <c r="BL162" s="365"/>
      <c r="BM162" s="366"/>
      <c r="BN162" s="404">
        <f t="shared" si="1"/>
        <v>0</v>
      </c>
      <c r="BO162" s="405"/>
      <c r="BP162" s="405"/>
      <c r="BQ162" s="405"/>
      <c r="BR162" s="405"/>
      <c r="BS162" s="405"/>
      <c r="BT162" s="405"/>
      <c r="BU162" s="405"/>
      <c r="BV162" s="405"/>
      <c r="BW162" s="405"/>
      <c r="BX162" s="405"/>
      <c r="BY162" s="405"/>
      <c r="BZ162" s="405"/>
      <c r="CA162" s="405"/>
      <c r="CB162" s="406"/>
    </row>
    <row r="163" spans="1:80" hidden="1" x14ac:dyDescent="0.2">
      <c r="A163" s="400"/>
      <c r="B163" s="401"/>
      <c r="C163" s="401"/>
      <c r="D163" s="402"/>
      <c r="E163" s="422"/>
      <c r="F163" s="423"/>
      <c r="G163" s="423"/>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423"/>
      <c r="AL163" s="423"/>
      <c r="AM163" s="423"/>
      <c r="AN163" s="423"/>
      <c r="AO163" s="423"/>
      <c r="AP163" s="423"/>
      <c r="AQ163" s="423"/>
      <c r="AR163" s="424"/>
      <c r="AS163" s="364"/>
      <c r="AT163" s="365"/>
      <c r="AU163" s="365"/>
      <c r="AV163" s="365"/>
      <c r="AW163" s="365"/>
      <c r="AX163" s="365"/>
      <c r="AY163" s="365"/>
      <c r="AZ163" s="365"/>
      <c r="BA163" s="365"/>
      <c r="BB163" s="366"/>
      <c r="BC163" s="364"/>
      <c r="BD163" s="365"/>
      <c r="BE163" s="365"/>
      <c r="BF163" s="365"/>
      <c r="BG163" s="365"/>
      <c r="BH163" s="365"/>
      <c r="BI163" s="365"/>
      <c r="BJ163" s="365"/>
      <c r="BK163" s="365"/>
      <c r="BL163" s="365"/>
      <c r="BM163" s="366"/>
      <c r="BN163" s="404">
        <f t="shared" si="1"/>
        <v>0</v>
      </c>
      <c r="BO163" s="405"/>
      <c r="BP163" s="405"/>
      <c r="BQ163" s="405"/>
      <c r="BR163" s="405"/>
      <c r="BS163" s="405"/>
      <c r="BT163" s="405"/>
      <c r="BU163" s="405"/>
      <c r="BV163" s="405"/>
      <c r="BW163" s="405"/>
      <c r="BX163" s="405"/>
      <c r="BY163" s="405"/>
      <c r="BZ163" s="405"/>
      <c r="CA163" s="405"/>
      <c r="CB163" s="406"/>
    </row>
    <row r="164" spans="1:80" hidden="1" x14ac:dyDescent="0.2">
      <c r="A164" s="400"/>
      <c r="B164" s="401"/>
      <c r="C164" s="401"/>
      <c r="D164" s="402"/>
      <c r="E164" s="422"/>
      <c r="F164" s="423"/>
      <c r="G164" s="423"/>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423"/>
      <c r="AL164" s="423"/>
      <c r="AM164" s="423"/>
      <c r="AN164" s="423"/>
      <c r="AO164" s="423"/>
      <c r="AP164" s="423"/>
      <c r="AQ164" s="423"/>
      <c r="AR164" s="424"/>
      <c r="AS164" s="364"/>
      <c r="AT164" s="365"/>
      <c r="AU164" s="365"/>
      <c r="AV164" s="365"/>
      <c r="AW164" s="365"/>
      <c r="AX164" s="365"/>
      <c r="AY164" s="365"/>
      <c r="AZ164" s="365"/>
      <c r="BA164" s="365"/>
      <c r="BB164" s="366"/>
      <c r="BC164" s="364"/>
      <c r="BD164" s="365"/>
      <c r="BE164" s="365"/>
      <c r="BF164" s="365"/>
      <c r="BG164" s="365"/>
      <c r="BH164" s="365"/>
      <c r="BI164" s="365"/>
      <c r="BJ164" s="365"/>
      <c r="BK164" s="365"/>
      <c r="BL164" s="365"/>
      <c r="BM164" s="366"/>
      <c r="BN164" s="404">
        <f t="shared" si="1"/>
        <v>0</v>
      </c>
      <c r="BO164" s="405"/>
      <c r="BP164" s="405"/>
      <c r="BQ164" s="405"/>
      <c r="BR164" s="405"/>
      <c r="BS164" s="405"/>
      <c r="BT164" s="405"/>
      <c r="BU164" s="405"/>
      <c r="BV164" s="405"/>
      <c r="BW164" s="405"/>
      <c r="BX164" s="405"/>
      <c r="BY164" s="405"/>
      <c r="BZ164" s="405"/>
      <c r="CA164" s="405"/>
      <c r="CB164" s="406"/>
    </row>
    <row r="165" spans="1:80" hidden="1" x14ac:dyDescent="0.2">
      <c r="A165" s="400"/>
      <c r="B165" s="401"/>
      <c r="C165" s="401"/>
      <c r="D165" s="402"/>
      <c r="E165" s="422"/>
      <c r="F165" s="423"/>
      <c r="G165" s="423"/>
      <c r="H165" s="423"/>
      <c r="I165" s="423"/>
      <c r="J165" s="423"/>
      <c r="K165" s="423"/>
      <c r="L165" s="423"/>
      <c r="M165" s="423"/>
      <c r="N165" s="423"/>
      <c r="O165" s="423"/>
      <c r="P165" s="423"/>
      <c r="Q165" s="423"/>
      <c r="R165" s="423"/>
      <c r="S165" s="423"/>
      <c r="T165" s="423"/>
      <c r="U165" s="423"/>
      <c r="V165" s="423"/>
      <c r="W165" s="423"/>
      <c r="X165" s="423"/>
      <c r="Y165" s="423"/>
      <c r="Z165" s="423"/>
      <c r="AA165" s="423"/>
      <c r="AB165" s="423"/>
      <c r="AC165" s="423"/>
      <c r="AD165" s="423"/>
      <c r="AE165" s="423"/>
      <c r="AF165" s="423"/>
      <c r="AG165" s="423"/>
      <c r="AH165" s="423"/>
      <c r="AI165" s="423"/>
      <c r="AJ165" s="423"/>
      <c r="AK165" s="423"/>
      <c r="AL165" s="423"/>
      <c r="AM165" s="423"/>
      <c r="AN165" s="423"/>
      <c r="AO165" s="423"/>
      <c r="AP165" s="423"/>
      <c r="AQ165" s="423"/>
      <c r="AR165" s="424"/>
      <c r="AS165" s="364"/>
      <c r="AT165" s="365"/>
      <c r="AU165" s="365"/>
      <c r="AV165" s="365"/>
      <c r="AW165" s="365"/>
      <c r="AX165" s="365"/>
      <c r="AY165" s="365"/>
      <c r="AZ165" s="365"/>
      <c r="BA165" s="365"/>
      <c r="BB165" s="366"/>
      <c r="BC165" s="364"/>
      <c r="BD165" s="365"/>
      <c r="BE165" s="365"/>
      <c r="BF165" s="365"/>
      <c r="BG165" s="365"/>
      <c r="BH165" s="365"/>
      <c r="BI165" s="365"/>
      <c r="BJ165" s="365"/>
      <c r="BK165" s="365"/>
      <c r="BL165" s="365"/>
      <c r="BM165" s="366"/>
      <c r="BN165" s="404">
        <f t="shared" si="1"/>
        <v>0</v>
      </c>
      <c r="BO165" s="405"/>
      <c r="BP165" s="405"/>
      <c r="BQ165" s="405"/>
      <c r="BR165" s="405"/>
      <c r="BS165" s="405"/>
      <c r="BT165" s="405"/>
      <c r="BU165" s="405"/>
      <c r="BV165" s="405"/>
      <c r="BW165" s="405"/>
      <c r="BX165" s="405"/>
      <c r="BY165" s="405"/>
      <c r="BZ165" s="405"/>
      <c r="CA165" s="405"/>
      <c r="CB165" s="406"/>
    </row>
    <row r="166" spans="1:80" hidden="1" x14ac:dyDescent="0.2">
      <c r="A166" s="400"/>
      <c r="B166" s="401"/>
      <c r="C166" s="401"/>
      <c r="D166" s="402"/>
      <c r="E166" s="422"/>
      <c r="F166" s="423"/>
      <c r="G166" s="423"/>
      <c r="H166" s="423"/>
      <c r="I166" s="423"/>
      <c r="J166" s="423"/>
      <c r="K166" s="423"/>
      <c r="L166" s="423"/>
      <c r="M166" s="423"/>
      <c r="N166" s="423"/>
      <c r="O166" s="423"/>
      <c r="P166" s="423"/>
      <c r="Q166" s="423"/>
      <c r="R166" s="423"/>
      <c r="S166" s="423"/>
      <c r="T166" s="423"/>
      <c r="U166" s="423"/>
      <c r="V166" s="423"/>
      <c r="W166" s="423"/>
      <c r="X166" s="423"/>
      <c r="Y166" s="423"/>
      <c r="Z166" s="423"/>
      <c r="AA166" s="423"/>
      <c r="AB166" s="423"/>
      <c r="AC166" s="423"/>
      <c r="AD166" s="423"/>
      <c r="AE166" s="423"/>
      <c r="AF166" s="423"/>
      <c r="AG166" s="423"/>
      <c r="AH166" s="423"/>
      <c r="AI166" s="423"/>
      <c r="AJ166" s="423"/>
      <c r="AK166" s="423"/>
      <c r="AL166" s="423"/>
      <c r="AM166" s="423"/>
      <c r="AN166" s="423"/>
      <c r="AO166" s="423"/>
      <c r="AP166" s="423"/>
      <c r="AQ166" s="423"/>
      <c r="AR166" s="424"/>
      <c r="AS166" s="364"/>
      <c r="AT166" s="365"/>
      <c r="AU166" s="365"/>
      <c r="AV166" s="365"/>
      <c r="AW166" s="365"/>
      <c r="AX166" s="365"/>
      <c r="AY166" s="365"/>
      <c r="AZ166" s="365"/>
      <c r="BA166" s="365"/>
      <c r="BB166" s="366"/>
      <c r="BC166" s="364"/>
      <c r="BD166" s="365"/>
      <c r="BE166" s="365"/>
      <c r="BF166" s="365"/>
      <c r="BG166" s="365"/>
      <c r="BH166" s="365"/>
      <c r="BI166" s="365"/>
      <c r="BJ166" s="365"/>
      <c r="BK166" s="365"/>
      <c r="BL166" s="365"/>
      <c r="BM166" s="366"/>
      <c r="BN166" s="404">
        <f t="shared" si="1"/>
        <v>0</v>
      </c>
      <c r="BO166" s="405"/>
      <c r="BP166" s="405"/>
      <c r="BQ166" s="405"/>
      <c r="BR166" s="405"/>
      <c r="BS166" s="405"/>
      <c r="BT166" s="405"/>
      <c r="BU166" s="405"/>
      <c r="BV166" s="405"/>
      <c r="BW166" s="405"/>
      <c r="BX166" s="405"/>
      <c r="BY166" s="405"/>
      <c r="BZ166" s="405"/>
      <c r="CA166" s="405"/>
      <c r="CB166" s="406"/>
    </row>
    <row r="167" spans="1:80" hidden="1" x14ac:dyDescent="0.2">
      <c r="A167" s="400"/>
      <c r="B167" s="401"/>
      <c r="C167" s="401"/>
      <c r="D167" s="402"/>
      <c r="E167" s="422"/>
      <c r="F167" s="423"/>
      <c r="G167" s="423"/>
      <c r="H167" s="423"/>
      <c r="I167" s="423"/>
      <c r="J167" s="423"/>
      <c r="K167" s="423"/>
      <c r="L167" s="423"/>
      <c r="M167" s="423"/>
      <c r="N167" s="423"/>
      <c r="O167" s="423"/>
      <c r="P167" s="423"/>
      <c r="Q167" s="423"/>
      <c r="R167" s="423"/>
      <c r="S167" s="423"/>
      <c r="T167" s="423"/>
      <c r="U167" s="423"/>
      <c r="V167" s="423"/>
      <c r="W167" s="423"/>
      <c r="X167" s="423"/>
      <c r="Y167" s="423"/>
      <c r="Z167" s="423"/>
      <c r="AA167" s="423"/>
      <c r="AB167" s="423"/>
      <c r="AC167" s="423"/>
      <c r="AD167" s="423"/>
      <c r="AE167" s="423"/>
      <c r="AF167" s="423"/>
      <c r="AG167" s="423"/>
      <c r="AH167" s="423"/>
      <c r="AI167" s="423"/>
      <c r="AJ167" s="423"/>
      <c r="AK167" s="423"/>
      <c r="AL167" s="423"/>
      <c r="AM167" s="423"/>
      <c r="AN167" s="423"/>
      <c r="AO167" s="423"/>
      <c r="AP167" s="423"/>
      <c r="AQ167" s="423"/>
      <c r="AR167" s="424"/>
      <c r="AS167" s="364"/>
      <c r="AT167" s="365"/>
      <c r="AU167" s="365"/>
      <c r="AV167" s="365"/>
      <c r="AW167" s="365"/>
      <c r="AX167" s="365"/>
      <c r="AY167" s="365"/>
      <c r="AZ167" s="365"/>
      <c r="BA167" s="365"/>
      <c r="BB167" s="366"/>
      <c r="BC167" s="364"/>
      <c r="BD167" s="365"/>
      <c r="BE167" s="365"/>
      <c r="BF167" s="365"/>
      <c r="BG167" s="365"/>
      <c r="BH167" s="365"/>
      <c r="BI167" s="365"/>
      <c r="BJ167" s="365"/>
      <c r="BK167" s="365"/>
      <c r="BL167" s="365"/>
      <c r="BM167" s="366"/>
      <c r="BN167" s="404">
        <f t="shared" si="1"/>
        <v>0</v>
      </c>
      <c r="BO167" s="405"/>
      <c r="BP167" s="405"/>
      <c r="BQ167" s="405"/>
      <c r="BR167" s="405"/>
      <c r="BS167" s="405"/>
      <c r="BT167" s="405"/>
      <c r="BU167" s="405"/>
      <c r="BV167" s="405"/>
      <c r="BW167" s="405"/>
      <c r="BX167" s="405"/>
      <c r="BY167" s="405"/>
      <c r="BZ167" s="405"/>
      <c r="CA167" s="405"/>
      <c r="CB167" s="406"/>
    </row>
    <row r="168" spans="1:80" hidden="1" x14ac:dyDescent="0.2">
      <c r="A168" s="400"/>
      <c r="B168" s="401"/>
      <c r="C168" s="401"/>
      <c r="D168" s="402"/>
      <c r="E168" s="361"/>
      <c r="F168" s="362"/>
      <c r="G168" s="362"/>
      <c r="H168" s="362"/>
      <c r="I168" s="362"/>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3"/>
      <c r="AS168" s="364"/>
      <c r="AT168" s="365"/>
      <c r="AU168" s="365"/>
      <c r="AV168" s="365"/>
      <c r="AW168" s="365"/>
      <c r="AX168" s="365"/>
      <c r="AY168" s="365"/>
      <c r="AZ168" s="365"/>
      <c r="BA168" s="365"/>
      <c r="BB168" s="366"/>
      <c r="BC168" s="364"/>
      <c r="BD168" s="365"/>
      <c r="BE168" s="365"/>
      <c r="BF168" s="365"/>
      <c r="BG168" s="365"/>
      <c r="BH168" s="365"/>
      <c r="BI168" s="365"/>
      <c r="BJ168" s="365"/>
      <c r="BK168" s="365"/>
      <c r="BL168" s="365"/>
      <c r="BM168" s="366"/>
      <c r="BN168" s="404">
        <f t="shared" si="1"/>
        <v>0</v>
      </c>
      <c r="BO168" s="405"/>
      <c r="BP168" s="405"/>
      <c r="BQ168" s="405"/>
      <c r="BR168" s="405"/>
      <c r="BS168" s="405"/>
      <c r="BT168" s="405"/>
      <c r="BU168" s="405"/>
      <c r="BV168" s="405"/>
      <c r="BW168" s="405"/>
      <c r="BX168" s="405"/>
      <c r="BY168" s="405"/>
      <c r="BZ168" s="405"/>
      <c r="CA168" s="405"/>
      <c r="CB168" s="406"/>
    </row>
    <row r="169" spans="1:80" hidden="1" x14ac:dyDescent="0.2">
      <c r="A169" s="400"/>
      <c r="B169" s="401"/>
      <c r="C169" s="401"/>
      <c r="D169" s="402"/>
      <c r="E169" s="361"/>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3"/>
      <c r="AS169" s="364"/>
      <c r="AT169" s="365"/>
      <c r="AU169" s="365"/>
      <c r="AV169" s="365"/>
      <c r="AW169" s="365"/>
      <c r="AX169" s="365"/>
      <c r="AY169" s="365"/>
      <c r="AZ169" s="365"/>
      <c r="BA169" s="365"/>
      <c r="BB169" s="366"/>
      <c r="BC169" s="364"/>
      <c r="BD169" s="365"/>
      <c r="BE169" s="365"/>
      <c r="BF169" s="365"/>
      <c r="BG169" s="365"/>
      <c r="BH169" s="365"/>
      <c r="BI169" s="365"/>
      <c r="BJ169" s="365"/>
      <c r="BK169" s="365"/>
      <c r="BL169" s="365"/>
      <c r="BM169" s="366"/>
      <c r="BN169" s="404">
        <f t="shared" si="1"/>
        <v>0</v>
      </c>
      <c r="BO169" s="405"/>
      <c r="BP169" s="405"/>
      <c r="BQ169" s="405"/>
      <c r="BR169" s="405"/>
      <c r="BS169" s="405"/>
      <c r="BT169" s="405"/>
      <c r="BU169" s="405"/>
      <c r="BV169" s="405"/>
      <c r="BW169" s="405"/>
      <c r="BX169" s="405"/>
      <c r="BY169" s="405"/>
      <c r="BZ169" s="405"/>
      <c r="CA169" s="405"/>
      <c r="CB169" s="406"/>
    </row>
    <row r="170" spans="1:80" hidden="1" x14ac:dyDescent="0.2">
      <c r="A170" s="233"/>
      <c r="B170" s="231"/>
      <c r="C170" s="231"/>
      <c r="D170" s="232"/>
      <c r="E170" s="413"/>
      <c r="F170" s="414"/>
      <c r="G170" s="414"/>
      <c r="H170" s="414"/>
      <c r="I170" s="414"/>
      <c r="J170" s="414"/>
      <c r="K170" s="414"/>
      <c r="L170" s="414"/>
      <c r="M170" s="414"/>
      <c r="N170" s="414"/>
      <c r="O170" s="414"/>
      <c r="P170" s="414"/>
      <c r="Q170" s="414"/>
      <c r="R170" s="414"/>
      <c r="S170" s="414"/>
      <c r="T170" s="414"/>
      <c r="U170" s="414"/>
      <c r="V170" s="414"/>
      <c r="W170" s="414"/>
      <c r="X170" s="414"/>
      <c r="Y170" s="414"/>
      <c r="Z170" s="414"/>
      <c r="AA170" s="414"/>
      <c r="AB170" s="414"/>
      <c r="AC170" s="414"/>
      <c r="AD170" s="414"/>
      <c r="AE170" s="414"/>
      <c r="AF170" s="414"/>
      <c r="AG170" s="414"/>
      <c r="AH170" s="414"/>
      <c r="AI170" s="414"/>
      <c r="AJ170" s="414"/>
      <c r="AK170" s="414"/>
      <c r="AL170" s="414"/>
      <c r="AM170" s="414"/>
      <c r="AN170" s="414"/>
      <c r="AO170" s="414"/>
      <c r="AP170" s="414"/>
      <c r="AQ170" s="414"/>
      <c r="AR170" s="415"/>
      <c r="AS170" s="400"/>
      <c r="AT170" s="401"/>
      <c r="AU170" s="401"/>
      <c r="AV170" s="401"/>
      <c r="AW170" s="401"/>
      <c r="AX170" s="401"/>
      <c r="AY170" s="401"/>
      <c r="AZ170" s="401"/>
      <c r="BA170" s="401"/>
      <c r="BB170" s="402"/>
      <c r="BC170" s="416"/>
      <c r="BD170" s="417"/>
      <c r="BE170" s="417"/>
      <c r="BF170" s="417"/>
      <c r="BG170" s="417"/>
      <c r="BH170" s="417"/>
      <c r="BI170" s="417"/>
      <c r="BJ170" s="417"/>
      <c r="BK170" s="417"/>
      <c r="BL170" s="417"/>
      <c r="BM170" s="418"/>
      <c r="BN170" s="404">
        <f t="shared" si="1"/>
        <v>0</v>
      </c>
      <c r="BO170" s="405"/>
      <c r="BP170" s="405"/>
      <c r="BQ170" s="405"/>
      <c r="BR170" s="405"/>
      <c r="BS170" s="405"/>
      <c r="BT170" s="405"/>
      <c r="BU170" s="405"/>
      <c r="BV170" s="405"/>
      <c r="BW170" s="405"/>
      <c r="BX170" s="405"/>
      <c r="BY170" s="405"/>
      <c r="BZ170" s="405"/>
      <c r="CA170" s="405"/>
      <c r="CB170" s="406"/>
    </row>
    <row r="171" spans="1:80" hidden="1" x14ac:dyDescent="0.2">
      <c r="A171" s="233"/>
      <c r="B171" s="231"/>
      <c r="C171" s="231"/>
      <c r="D171" s="232"/>
      <c r="E171" s="413"/>
      <c r="F171" s="414"/>
      <c r="G171" s="414"/>
      <c r="H171" s="414"/>
      <c r="I171" s="414"/>
      <c r="J171" s="414"/>
      <c r="K171" s="414"/>
      <c r="L171" s="414"/>
      <c r="M171" s="414"/>
      <c r="N171" s="414"/>
      <c r="O171" s="414"/>
      <c r="P171" s="414"/>
      <c r="Q171" s="414"/>
      <c r="R171" s="414"/>
      <c r="S171" s="414"/>
      <c r="T171" s="414"/>
      <c r="U171" s="414"/>
      <c r="V171" s="414"/>
      <c r="W171" s="414"/>
      <c r="X171" s="414"/>
      <c r="Y171" s="414"/>
      <c r="Z171" s="414"/>
      <c r="AA171" s="414"/>
      <c r="AB171" s="414"/>
      <c r="AC171" s="414"/>
      <c r="AD171" s="414"/>
      <c r="AE171" s="414"/>
      <c r="AF171" s="414"/>
      <c r="AG171" s="414"/>
      <c r="AH171" s="414"/>
      <c r="AI171" s="414"/>
      <c r="AJ171" s="414"/>
      <c r="AK171" s="414"/>
      <c r="AL171" s="414"/>
      <c r="AM171" s="414"/>
      <c r="AN171" s="414"/>
      <c r="AO171" s="414"/>
      <c r="AP171" s="414"/>
      <c r="AQ171" s="414"/>
      <c r="AR171" s="415"/>
      <c r="AS171" s="400"/>
      <c r="AT171" s="401"/>
      <c r="AU171" s="401"/>
      <c r="AV171" s="401"/>
      <c r="AW171" s="401"/>
      <c r="AX171" s="401"/>
      <c r="AY171" s="401"/>
      <c r="AZ171" s="401"/>
      <c r="BA171" s="401"/>
      <c r="BB171" s="402"/>
      <c r="BC171" s="416"/>
      <c r="BD171" s="417"/>
      <c r="BE171" s="417"/>
      <c r="BF171" s="417"/>
      <c r="BG171" s="417"/>
      <c r="BH171" s="417"/>
      <c r="BI171" s="417"/>
      <c r="BJ171" s="417"/>
      <c r="BK171" s="417"/>
      <c r="BL171" s="417"/>
      <c r="BM171" s="418"/>
      <c r="BN171" s="404">
        <f t="shared" si="1"/>
        <v>0</v>
      </c>
      <c r="BO171" s="405"/>
      <c r="BP171" s="405"/>
      <c r="BQ171" s="405"/>
      <c r="BR171" s="405"/>
      <c r="BS171" s="405"/>
      <c r="BT171" s="405"/>
      <c r="BU171" s="405"/>
      <c r="BV171" s="405"/>
      <c r="BW171" s="405"/>
      <c r="BX171" s="405"/>
      <c r="BY171" s="405"/>
      <c r="BZ171" s="405"/>
      <c r="CA171" s="405"/>
      <c r="CB171" s="406"/>
    </row>
    <row r="172" spans="1:80" hidden="1" x14ac:dyDescent="0.2">
      <c r="A172" s="233"/>
      <c r="B172" s="231"/>
      <c r="C172" s="231"/>
      <c r="D172" s="232"/>
      <c r="E172" s="413"/>
      <c r="F172" s="414"/>
      <c r="G172" s="414"/>
      <c r="H172" s="414"/>
      <c r="I172" s="414"/>
      <c r="J172" s="414"/>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c r="AL172" s="414"/>
      <c r="AM172" s="414"/>
      <c r="AN172" s="414"/>
      <c r="AO172" s="414"/>
      <c r="AP172" s="414"/>
      <c r="AQ172" s="414"/>
      <c r="AR172" s="415"/>
      <c r="AS172" s="400"/>
      <c r="AT172" s="401"/>
      <c r="AU172" s="401"/>
      <c r="AV172" s="401"/>
      <c r="AW172" s="401"/>
      <c r="AX172" s="401"/>
      <c r="AY172" s="401"/>
      <c r="AZ172" s="401"/>
      <c r="BA172" s="401"/>
      <c r="BB172" s="402"/>
      <c r="BC172" s="416"/>
      <c r="BD172" s="417"/>
      <c r="BE172" s="417"/>
      <c r="BF172" s="417"/>
      <c r="BG172" s="417"/>
      <c r="BH172" s="417"/>
      <c r="BI172" s="417"/>
      <c r="BJ172" s="417"/>
      <c r="BK172" s="417"/>
      <c r="BL172" s="417"/>
      <c r="BM172" s="418"/>
      <c r="BN172" s="404">
        <f t="shared" si="1"/>
        <v>0</v>
      </c>
      <c r="BO172" s="405"/>
      <c r="BP172" s="405"/>
      <c r="BQ172" s="405"/>
      <c r="BR172" s="405"/>
      <c r="BS172" s="405"/>
      <c r="BT172" s="405"/>
      <c r="BU172" s="405"/>
      <c r="BV172" s="405"/>
      <c r="BW172" s="405"/>
      <c r="BX172" s="405"/>
      <c r="BY172" s="405"/>
      <c r="BZ172" s="405"/>
      <c r="CA172" s="405"/>
      <c r="CB172" s="406"/>
    </row>
    <row r="173" spans="1:80" hidden="1" x14ac:dyDescent="0.2">
      <c r="A173" s="233"/>
      <c r="B173" s="231"/>
      <c r="C173" s="231"/>
      <c r="D173" s="232"/>
      <c r="E173" s="413"/>
      <c r="F173" s="414"/>
      <c r="G173" s="414"/>
      <c r="H173" s="414"/>
      <c r="I173" s="414"/>
      <c r="J173" s="41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5"/>
      <c r="AS173" s="400"/>
      <c r="AT173" s="401"/>
      <c r="AU173" s="401"/>
      <c r="AV173" s="401"/>
      <c r="AW173" s="401"/>
      <c r="AX173" s="401"/>
      <c r="AY173" s="401"/>
      <c r="AZ173" s="401"/>
      <c r="BA173" s="401"/>
      <c r="BB173" s="402"/>
      <c r="BC173" s="416"/>
      <c r="BD173" s="417"/>
      <c r="BE173" s="417"/>
      <c r="BF173" s="417"/>
      <c r="BG173" s="417"/>
      <c r="BH173" s="417"/>
      <c r="BI173" s="417"/>
      <c r="BJ173" s="417"/>
      <c r="BK173" s="417"/>
      <c r="BL173" s="417"/>
      <c r="BM173" s="418"/>
      <c r="BN173" s="404">
        <f t="shared" si="1"/>
        <v>0</v>
      </c>
      <c r="BO173" s="405"/>
      <c r="BP173" s="405"/>
      <c r="BQ173" s="405"/>
      <c r="BR173" s="405"/>
      <c r="BS173" s="405"/>
      <c r="BT173" s="405"/>
      <c r="BU173" s="405"/>
      <c r="BV173" s="405"/>
      <c r="BW173" s="405"/>
      <c r="BX173" s="405"/>
      <c r="BY173" s="405"/>
      <c r="BZ173" s="405"/>
      <c r="CA173" s="405"/>
      <c r="CB173" s="406"/>
    </row>
    <row r="174" spans="1:80" hidden="1" x14ac:dyDescent="0.2">
      <c r="A174" s="233"/>
      <c r="B174" s="231"/>
      <c r="C174" s="231"/>
      <c r="D174" s="232"/>
      <c r="E174" s="413"/>
      <c r="F174" s="414"/>
      <c r="G174" s="414"/>
      <c r="H174" s="414"/>
      <c r="I174" s="414"/>
      <c r="J174" s="414"/>
      <c r="K174" s="414"/>
      <c r="L174" s="414"/>
      <c r="M174" s="414"/>
      <c r="N174" s="414"/>
      <c r="O174" s="414"/>
      <c r="P174" s="414"/>
      <c r="Q174" s="414"/>
      <c r="R174" s="414"/>
      <c r="S174" s="414"/>
      <c r="T174" s="414"/>
      <c r="U174" s="414"/>
      <c r="V174" s="414"/>
      <c r="W174" s="414"/>
      <c r="X174" s="414"/>
      <c r="Y174" s="414"/>
      <c r="Z174" s="414"/>
      <c r="AA174" s="414"/>
      <c r="AB174" s="414"/>
      <c r="AC174" s="414"/>
      <c r="AD174" s="414"/>
      <c r="AE174" s="414"/>
      <c r="AF174" s="414"/>
      <c r="AG174" s="414"/>
      <c r="AH174" s="414"/>
      <c r="AI174" s="414"/>
      <c r="AJ174" s="414"/>
      <c r="AK174" s="414"/>
      <c r="AL174" s="414"/>
      <c r="AM174" s="414"/>
      <c r="AN174" s="414"/>
      <c r="AO174" s="414"/>
      <c r="AP174" s="414"/>
      <c r="AQ174" s="414"/>
      <c r="AR174" s="415"/>
      <c r="AS174" s="400"/>
      <c r="AT174" s="401"/>
      <c r="AU174" s="401"/>
      <c r="AV174" s="401"/>
      <c r="AW174" s="401"/>
      <c r="AX174" s="401"/>
      <c r="AY174" s="401"/>
      <c r="AZ174" s="401"/>
      <c r="BA174" s="401"/>
      <c r="BB174" s="402"/>
      <c r="BC174" s="416"/>
      <c r="BD174" s="417"/>
      <c r="BE174" s="417"/>
      <c r="BF174" s="417"/>
      <c r="BG174" s="417"/>
      <c r="BH174" s="417"/>
      <c r="BI174" s="417"/>
      <c r="BJ174" s="417"/>
      <c r="BK174" s="417"/>
      <c r="BL174" s="417"/>
      <c r="BM174" s="418"/>
      <c r="BN174" s="404">
        <f t="shared" si="1"/>
        <v>0</v>
      </c>
      <c r="BO174" s="405"/>
      <c r="BP174" s="405"/>
      <c r="BQ174" s="405"/>
      <c r="BR174" s="405"/>
      <c r="BS174" s="405"/>
      <c r="BT174" s="405"/>
      <c r="BU174" s="405"/>
      <c r="BV174" s="405"/>
      <c r="BW174" s="405"/>
      <c r="BX174" s="405"/>
      <c r="BY174" s="405"/>
      <c r="BZ174" s="405"/>
      <c r="CA174" s="405"/>
      <c r="CB174" s="406"/>
    </row>
    <row r="175" spans="1:80" hidden="1" x14ac:dyDescent="0.2">
      <c r="A175" s="233"/>
      <c r="B175" s="231"/>
      <c r="C175" s="231"/>
      <c r="D175" s="232"/>
      <c r="E175" s="413"/>
      <c r="F175" s="414"/>
      <c r="G175" s="414"/>
      <c r="H175" s="414"/>
      <c r="I175" s="414"/>
      <c r="J175" s="414"/>
      <c r="K175" s="414"/>
      <c r="L175" s="414"/>
      <c r="M175" s="414"/>
      <c r="N175" s="414"/>
      <c r="O175" s="414"/>
      <c r="P175" s="414"/>
      <c r="Q175" s="414"/>
      <c r="R175" s="414"/>
      <c r="S175" s="414"/>
      <c r="T175" s="414"/>
      <c r="U175" s="414"/>
      <c r="V175" s="414"/>
      <c r="W175" s="414"/>
      <c r="X175" s="414"/>
      <c r="Y175" s="414"/>
      <c r="Z175" s="414"/>
      <c r="AA175" s="414"/>
      <c r="AB175" s="414"/>
      <c r="AC175" s="414"/>
      <c r="AD175" s="414"/>
      <c r="AE175" s="414"/>
      <c r="AF175" s="414"/>
      <c r="AG175" s="414"/>
      <c r="AH175" s="414"/>
      <c r="AI175" s="414"/>
      <c r="AJ175" s="414"/>
      <c r="AK175" s="414"/>
      <c r="AL175" s="414"/>
      <c r="AM175" s="414"/>
      <c r="AN175" s="414"/>
      <c r="AO175" s="414"/>
      <c r="AP175" s="414"/>
      <c r="AQ175" s="414"/>
      <c r="AR175" s="415"/>
      <c r="AS175" s="400"/>
      <c r="AT175" s="401"/>
      <c r="AU175" s="401"/>
      <c r="AV175" s="401"/>
      <c r="AW175" s="401"/>
      <c r="AX175" s="401"/>
      <c r="AY175" s="401"/>
      <c r="AZ175" s="401"/>
      <c r="BA175" s="401"/>
      <c r="BB175" s="402"/>
      <c r="BC175" s="416"/>
      <c r="BD175" s="417"/>
      <c r="BE175" s="417"/>
      <c r="BF175" s="417"/>
      <c r="BG175" s="417"/>
      <c r="BH175" s="417"/>
      <c r="BI175" s="417"/>
      <c r="BJ175" s="417"/>
      <c r="BK175" s="417"/>
      <c r="BL175" s="417"/>
      <c r="BM175" s="418"/>
      <c r="BN175" s="404">
        <f t="shared" si="1"/>
        <v>0</v>
      </c>
      <c r="BO175" s="405"/>
      <c r="BP175" s="405"/>
      <c r="BQ175" s="405"/>
      <c r="BR175" s="405"/>
      <c r="BS175" s="405"/>
      <c r="BT175" s="405"/>
      <c r="BU175" s="405"/>
      <c r="BV175" s="405"/>
      <c r="BW175" s="405"/>
      <c r="BX175" s="405"/>
      <c r="BY175" s="405"/>
      <c r="BZ175" s="405"/>
      <c r="CA175" s="405"/>
      <c r="CB175" s="406"/>
    </row>
    <row r="176" spans="1:80" hidden="1" x14ac:dyDescent="0.2">
      <c r="A176" s="233"/>
      <c r="B176" s="231"/>
      <c r="C176" s="231"/>
      <c r="D176" s="232"/>
      <c r="E176" s="413"/>
      <c r="F176" s="414"/>
      <c r="G176" s="414"/>
      <c r="H176" s="414"/>
      <c r="I176" s="414"/>
      <c r="J176" s="414"/>
      <c r="K176" s="414"/>
      <c r="L176" s="414"/>
      <c r="M176" s="414"/>
      <c r="N176" s="414"/>
      <c r="O176" s="414"/>
      <c r="P176" s="414"/>
      <c r="Q176" s="414"/>
      <c r="R176" s="414"/>
      <c r="S176" s="414"/>
      <c r="T176" s="414"/>
      <c r="U176" s="414"/>
      <c r="V176" s="414"/>
      <c r="W176" s="414"/>
      <c r="X176" s="414"/>
      <c r="Y176" s="414"/>
      <c r="Z176" s="414"/>
      <c r="AA176" s="414"/>
      <c r="AB176" s="414"/>
      <c r="AC176" s="414"/>
      <c r="AD176" s="414"/>
      <c r="AE176" s="414"/>
      <c r="AF176" s="414"/>
      <c r="AG176" s="414"/>
      <c r="AH176" s="414"/>
      <c r="AI176" s="414"/>
      <c r="AJ176" s="414"/>
      <c r="AK176" s="414"/>
      <c r="AL176" s="414"/>
      <c r="AM176" s="414"/>
      <c r="AN176" s="414"/>
      <c r="AO176" s="414"/>
      <c r="AP176" s="414"/>
      <c r="AQ176" s="414"/>
      <c r="AR176" s="415"/>
      <c r="AS176" s="400"/>
      <c r="AT176" s="401"/>
      <c r="AU176" s="401"/>
      <c r="AV176" s="401"/>
      <c r="AW176" s="401"/>
      <c r="AX176" s="401"/>
      <c r="AY176" s="401"/>
      <c r="AZ176" s="401"/>
      <c r="BA176" s="401"/>
      <c r="BB176" s="402"/>
      <c r="BC176" s="416"/>
      <c r="BD176" s="417"/>
      <c r="BE176" s="417"/>
      <c r="BF176" s="417"/>
      <c r="BG176" s="417"/>
      <c r="BH176" s="417"/>
      <c r="BI176" s="417"/>
      <c r="BJ176" s="417"/>
      <c r="BK176" s="417"/>
      <c r="BL176" s="417"/>
      <c r="BM176" s="418"/>
      <c r="BN176" s="404">
        <f t="shared" si="1"/>
        <v>0</v>
      </c>
      <c r="BO176" s="405"/>
      <c r="BP176" s="405"/>
      <c r="BQ176" s="405"/>
      <c r="BR176" s="405"/>
      <c r="BS176" s="405"/>
      <c r="BT176" s="405"/>
      <c r="BU176" s="405"/>
      <c r="BV176" s="405"/>
      <c r="BW176" s="405"/>
      <c r="BX176" s="405"/>
      <c r="BY176" s="405"/>
      <c r="BZ176" s="405"/>
      <c r="CA176" s="405"/>
      <c r="CB176" s="406"/>
    </row>
    <row r="177" spans="1:80" hidden="1" x14ac:dyDescent="0.2">
      <c r="A177" s="233"/>
      <c r="B177" s="231"/>
      <c r="C177" s="231"/>
      <c r="D177" s="232"/>
      <c r="E177" s="413"/>
      <c r="F177" s="414"/>
      <c r="G177" s="414"/>
      <c r="H177" s="414"/>
      <c r="I177" s="414"/>
      <c r="J177" s="414"/>
      <c r="K177" s="414"/>
      <c r="L177" s="414"/>
      <c r="M177" s="414"/>
      <c r="N177" s="414"/>
      <c r="O177" s="414"/>
      <c r="P177" s="414"/>
      <c r="Q177" s="414"/>
      <c r="R177" s="414"/>
      <c r="S177" s="414"/>
      <c r="T177" s="414"/>
      <c r="U177" s="414"/>
      <c r="V177" s="414"/>
      <c r="W177" s="414"/>
      <c r="X177" s="414"/>
      <c r="Y177" s="414"/>
      <c r="Z177" s="414"/>
      <c r="AA177" s="414"/>
      <c r="AB177" s="414"/>
      <c r="AC177" s="414"/>
      <c r="AD177" s="414"/>
      <c r="AE177" s="414"/>
      <c r="AF177" s="414"/>
      <c r="AG177" s="414"/>
      <c r="AH177" s="414"/>
      <c r="AI177" s="414"/>
      <c r="AJ177" s="414"/>
      <c r="AK177" s="414"/>
      <c r="AL177" s="414"/>
      <c r="AM177" s="414"/>
      <c r="AN177" s="414"/>
      <c r="AO177" s="414"/>
      <c r="AP177" s="414"/>
      <c r="AQ177" s="414"/>
      <c r="AR177" s="415"/>
      <c r="AS177" s="400"/>
      <c r="AT177" s="401"/>
      <c r="AU177" s="401"/>
      <c r="AV177" s="401"/>
      <c r="AW177" s="401"/>
      <c r="AX177" s="401"/>
      <c r="AY177" s="401"/>
      <c r="AZ177" s="401"/>
      <c r="BA177" s="401"/>
      <c r="BB177" s="402"/>
      <c r="BC177" s="416"/>
      <c r="BD177" s="417"/>
      <c r="BE177" s="417"/>
      <c r="BF177" s="417"/>
      <c r="BG177" s="417"/>
      <c r="BH177" s="417"/>
      <c r="BI177" s="417"/>
      <c r="BJ177" s="417"/>
      <c r="BK177" s="417"/>
      <c r="BL177" s="417"/>
      <c r="BM177" s="418"/>
      <c r="BN177" s="404">
        <f t="shared" si="1"/>
        <v>0</v>
      </c>
      <c r="BO177" s="405"/>
      <c r="BP177" s="405"/>
      <c r="BQ177" s="405"/>
      <c r="BR177" s="405"/>
      <c r="BS177" s="405"/>
      <c r="BT177" s="405"/>
      <c r="BU177" s="405"/>
      <c r="BV177" s="405"/>
      <c r="BW177" s="405"/>
      <c r="BX177" s="405"/>
      <c r="BY177" s="405"/>
      <c r="BZ177" s="405"/>
      <c r="CA177" s="405"/>
      <c r="CB177" s="406"/>
    </row>
    <row r="178" spans="1:80" hidden="1" x14ac:dyDescent="0.2">
      <c r="A178" s="233"/>
      <c r="B178" s="231"/>
      <c r="C178" s="231"/>
      <c r="D178" s="232"/>
      <c r="E178" s="413"/>
      <c r="F178" s="414"/>
      <c r="G178" s="414"/>
      <c r="H178" s="414"/>
      <c r="I178" s="414"/>
      <c r="J178" s="414"/>
      <c r="K178" s="414"/>
      <c r="L178" s="414"/>
      <c r="M178" s="414"/>
      <c r="N178" s="414"/>
      <c r="O178" s="414"/>
      <c r="P178" s="414"/>
      <c r="Q178" s="414"/>
      <c r="R178" s="414"/>
      <c r="S178" s="414"/>
      <c r="T178" s="414"/>
      <c r="U178" s="414"/>
      <c r="V178" s="414"/>
      <c r="W178" s="414"/>
      <c r="X178" s="414"/>
      <c r="Y178" s="414"/>
      <c r="Z178" s="414"/>
      <c r="AA178" s="414"/>
      <c r="AB178" s="414"/>
      <c r="AC178" s="414"/>
      <c r="AD178" s="414"/>
      <c r="AE178" s="414"/>
      <c r="AF178" s="414"/>
      <c r="AG178" s="414"/>
      <c r="AH178" s="414"/>
      <c r="AI178" s="414"/>
      <c r="AJ178" s="414"/>
      <c r="AK178" s="414"/>
      <c r="AL178" s="414"/>
      <c r="AM178" s="414"/>
      <c r="AN178" s="414"/>
      <c r="AO178" s="414"/>
      <c r="AP178" s="414"/>
      <c r="AQ178" s="414"/>
      <c r="AR178" s="415"/>
      <c r="AS178" s="400"/>
      <c r="AT178" s="401"/>
      <c r="AU178" s="401"/>
      <c r="AV178" s="401"/>
      <c r="AW178" s="401"/>
      <c r="AX178" s="401"/>
      <c r="AY178" s="401"/>
      <c r="AZ178" s="401"/>
      <c r="BA178" s="401"/>
      <c r="BB178" s="402"/>
      <c r="BC178" s="416"/>
      <c r="BD178" s="417"/>
      <c r="BE178" s="417"/>
      <c r="BF178" s="417"/>
      <c r="BG178" s="417"/>
      <c r="BH178" s="417"/>
      <c r="BI178" s="417"/>
      <c r="BJ178" s="417"/>
      <c r="BK178" s="417"/>
      <c r="BL178" s="417"/>
      <c r="BM178" s="418"/>
      <c r="BN178" s="404">
        <f t="shared" si="1"/>
        <v>0</v>
      </c>
      <c r="BO178" s="405"/>
      <c r="BP178" s="405"/>
      <c r="BQ178" s="405"/>
      <c r="BR178" s="405"/>
      <c r="BS178" s="405"/>
      <c r="BT178" s="405"/>
      <c r="BU178" s="405"/>
      <c r="BV178" s="405"/>
      <c r="BW178" s="405"/>
      <c r="BX178" s="405"/>
      <c r="BY178" s="405"/>
      <c r="BZ178" s="405"/>
      <c r="CA178" s="405"/>
      <c r="CB178" s="406"/>
    </row>
    <row r="179" spans="1:80" hidden="1" x14ac:dyDescent="0.2">
      <c r="A179" s="233"/>
      <c r="B179" s="231"/>
      <c r="C179" s="231"/>
      <c r="D179" s="232"/>
      <c r="E179" s="413"/>
      <c r="F179" s="414"/>
      <c r="G179" s="414"/>
      <c r="H179" s="414"/>
      <c r="I179" s="414"/>
      <c r="J179" s="414"/>
      <c r="K179" s="414"/>
      <c r="L179" s="414"/>
      <c r="M179" s="414"/>
      <c r="N179" s="414"/>
      <c r="O179" s="414"/>
      <c r="P179" s="414"/>
      <c r="Q179" s="414"/>
      <c r="R179" s="414"/>
      <c r="S179" s="414"/>
      <c r="T179" s="414"/>
      <c r="U179" s="414"/>
      <c r="V179" s="414"/>
      <c r="W179" s="414"/>
      <c r="X179" s="414"/>
      <c r="Y179" s="414"/>
      <c r="Z179" s="414"/>
      <c r="AA179" s="414"/>
      <c r="AB179" s="414"/>
      <c r="AC179" s="414"/>
      <c r="AD179" s="414"/>
      <c r="AE179" s="414"/>
      <c r="AF179" s="414"/>
      <c r="AG179" s="414"/>
      <c r="AH179" s="414"/>
      <c r="AI179" s="414"/>
      <c r="AJ179" s="414"/>
      <c r="AK179" s="414"/>
      <c r="AL179" s="414"/>
      <c r="AM179" s="414"/>
      <c r="AN179" s="414"/>
      <c r="AO179" s="414"/>
      <c r="AP179" s="414"/>
      <c r="AQ179" s="414"/>
      <c r="AR179" s="415"/>
      <c r="AS179" s="400"/>
      <c r="AT179" s="401"/>
      <c r="AU179" s="401"/>
      <c r="AV179" s="401"/>
      <c r="AW179" s="401"/>
      <c r="AX179" s="401"/>
      <c r="AY179" s="401"/>
      <c r="AZ179" s="401"/>
      <c r="BA179" s="401"/>
      <c r="BB179" s="402"/>
      <c r="BC179" s="416"/>
      <c r="BD179" s="417"/>
      <c r="BE179" s="417"/>
      <c r="BF179" s="417"/>
      <c r="BG179" s="417"/>
      <c r="BH179" s="417"/>
      <c r="BI179" s="417"/>
      <c r="BJ179" s="417"/>
      <c r="BK179" s="417"/>
      <c r="BL179" s="417"/>
      <c r="BM179" s="418"/>
      <c r="BN179" s="404">
        <f t="shared" si="1"/>
        <v>0</v>
      </c>
      <c r="BO179" s="405"/>
      <c r="BP179" s="405"/>
      <c r="BQ179" s="405"/>
      <c r="BR179" s="405"/>
      <c r="BS179" s="405"/>
      <c r="BT179" s="405"/>
      <c r="BU179" s="405"/>
      <c r="BV179" s="405"/>
      <c r="BW179" s="405"/>
      <c r="BX179" s="405"/>
      <c r="BY179" s="405"/>
      <c r="BZ179" s="405"/>
      <c r="CA179" s="405"/>
      <c r="CB179" s="406"/>
    </row>
    <row r="180" spans="1:80" hidden="1" x14ac:dyDescent="0.2">
      <c r="A180" s="233"/>
      <c r="B180" s="231"/>
      <c r="C180" s="231"/>
      <c r="D180" s="232"/>
      <c r="E180" s="413"/>
      <c r="F180" s="414"/>
      <c r="G180" s="414"/>
      <c r="H180" s="414"/>
      <c r="I180" s="414"/>
      <c r="J180" s="414"/>
      <c r="K180" s="414"/>
      <c r="L180" s="414"/>
      <c r="M180" s="414"/>
      <c r="N180" s="414"/>
      <c r="O180" s="414"/>
      <c r="P180" s="414"/>
      <c r="Q180" s="414"/>
      <c r="R180" s="414"/>
      <c r="S180" s="414"/>
      <c r="T180" s="414"/>
      <c r="U180" s="414"/>
      <c r="V180" s="414"/>
      <c r="W180" s="414"/>
      <c r="X180" s="414"/>
      <c r="Y180" s="414"/>
      <c r="Z180" s="414"/>
      <c r="AA180" s="414"/>
      <c r="AB180" s="414"/>
      <c r="AC180" s="414"/>
      <c r="AD180" s="414"/>
      <c r="AE180" s="414"/>
      <c r="AF180" s="414"/>
      <c r="AG180" s="414"/>
      <c r="AH180" s="414"/>
      <c r="AI180" s="414"/>
      <c r="AJ180" s="414"/>
      <c r="AK180" s="414"/>
      <c r="AL180" s="414"/>
      <c r="AM180" s="414"/>
      <c r="AN180" s="414"/>
      <c r="AO180" s="414"/>
      <c r="AP180" s="414"/>
      <c r="AQ180" s="414"/>
      <c r="AR180" s="415"/>
      <c r="AS180" s="400"/>
      <c r="AT180" s="401"/>
      <c r="AU180" s="401"/>
      <c r="AV180" s="401"/>
      <c r="AW180" s="401"/>
      <c r="AX180" s="401"/>
      <c r="AY180" s="401"/>
      <c r="AZ180" s="401"/>
      <c r="BA180" s="401"/>
      <c r="BB180" s="402"/>
      <c r="BC180" s="416"/>
      <c r="BD180" s="417"/>
      <c r="BE180" s="417"/>
      <c r="BF180" s="417"/>
      <c r="BG180" s="417"/>
      <c r="BH180" s="417"/>
      <c r="BI180" s="417"/>
      <c r="BJ180" s="417"/>
      <c r="BK180" s="417"/>
      <c r="BL180" s="417"/>
      <c r="BM180" s="418"/>
      <c r="BN180" s="404">
        <f t="shared" si="1"/>
        <v>0</v>
      </c>
      <c r="BO180" s="405"/>
      <c r="BP180" s="405"/>
      <c r="BQ180" s="405"/>
      <c r="BR180" s="405"/>
      <c r="BS180" s="405"/>
      <c r="BT180" s="405"/>
      <c r="BU180" s="405"/>
      <c r="BV180" s="405"/>
      <c r="BW180" s="405"/>
      <c r="BX180" s="405"/>
      <c r="BY180" s="405"/>
      <c r="BZ180" s="405"/>
      <c r="CA180" s="405"/>
      <c r="CB180" s="406"/>
    </row>
    <row r="181" spans="1:80" hidden="1" x14ac:dyDescent="0.2">
      <c r="A181" s="233"/>
      <c r="B181" s="231"/>
      <c r="C181" s="231"/>
      <c r="D181" s="232"/>
      <c r="E181" s="413"/>
      <c r="F181" s="414"/>
      <c r="G181" s="414"/>
      <c r="H181" s="414"/>
      <c r="I181" s="414"/>
      <c r="J181" s="41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5"/>
      <c r="AS181" s="400"/>
      <c r="AT181" s="401"/>
      <c r="AU181" s="401"/>
      <c r="AV181" s="401"/>
      <c r="AW181" s="401"/>
      <c r="AX181" s="401"/>
      <c r="AY181" s="401"/>
      <c r="AZ181" s="401"/>
      <c r="BA181" s="401"/>
      <c r="BB181" s="402"/>
      <c r="BC181" s="416"/>
      <c r="BD181" s="417"/>
      <c r="BE181" s="417"/>
      <c r="BF181" s="417"/>
      <c r="BG181" s="417"/>
      <c r="BH181" s="417"/>
      <c r="BI181" s="417"/>
      <c r="BJ181" s="417"/>
      <c r="BK181" s="417"/>
      <c r="BL181" s="417"/>
      <c r="BM181" s="418"/>
      <c r="BN181" s="404">
        <f t="shared" si="1"/>
        <v>0</v>
      </c>
      <c r="BO181" s="405"/>
      <c r="BP181" s="405"/>
      <c r="BQ181" s="405"/>
      <c r="BR181" s="405"/>
      <c r="BS181" s="405"/>
      <c r="BT181" s="405"/>
      <c r="BU181" s="405"/>
      <c r="BV181" s="405"/>
      <c r="BW181" s="405"/>
      <c r="BX181" s="405"/>
      <c r="BY181" s="405"/>
      <c r="BZ181" s="405"/>
      <c r="CA181" s="405"/>
      <c r="CB181" s="406"/>
    </row>
    <row r="182" spans="1:80" hidden="1" x14ac:dyDescent="0.2">
      <c r="A182" s="395"/>
      <c r="B182" s="151"/>
      <c r="C182" s="151"/>
      <c r="D182" s="396"/>
      <c r="E182" s="413"/>
      <c r="F182" s="414"/>
      <c r="G182" s="414"/>
      <c r="H182" s="414"/>
      <c r="I182" s="414"/>
      <c r="J182" s="414"/>
      <c r="K182" s="414"/>
      <c r="L182" s="414"/>
      <c r="M182" s="414"/>
      <c r="N182" s="414"/>
      <c r="O182" s="414"/>
      <c r="P182" s="414"/>
      <c r="Q182" s="414"/>
      <c r="R182" s="414"/>
      <c r="S182" s="414"/>
      <c r="T182" s="414"/>
      <c r="U182" s="414"/>
      <c r="V182" s="414"/>
      <c r="W182" s="414"/>
      <c r="X182" s="414"/>
      <c r="Y182" s="414"/>
      <c r="Z182" s="414"/>
      <c r="AA182" s="414"/>
      <c r="AB182" s="414"/>
      <c r="AC182" s="414"/>
      <c r="AD182" s="414"/>
      <c r="AE182" s="414"/>
      <c r="AF182" s="414"/>
      <c r="AG182" s="414"/>
      <c r="AH182" s="414"/>
      <c r="AI182" s="414"/>
      <c r="AJ182" s="414"/>
      <c r="AK182" s="414"/>
      <c r="AL182" s="414"/>
      <c r="AM182" s="414"/>
      <c r="AN182" s="414"/>
      <c r="AO182" s="414"/>
      <c r="AP182" s="414"/>
      <c r="AQ182" s="414"/>
      <c r="AR182" s="415"/>
      <c r="AS182" s="392"/>
      <c r="AT182" s="393"/>
      <c r="AU182" s="393"/>
      <c r="AV182" s="393"/>
      <c r="AW182" s="393"/>
      <c r="AX182" s="393"/>
      <c r="AY182" s="393"/>
      <c r="AZ182" s="393"/>
      <c r="BA182" s="393"/>
      <c r="BB182" s="394"/>
      <c r="BC182" s="416"/>
      <c r="BD182" s="417"/>
      <c r="BE182" s="417"/>
      <c r="BF182" s="417"/>
      <c r="BG182" s="417"/>
      <c r="BH182" s="417"/>
      <c r="BI182" s="417"/>
      <c r="BJ182" s="417"/>
      <c r="BK182" s="417"/>
      <c r="BL182" s="417"/>
      <c r="BM182" s="418"/>
      <c r="BN182" s="404">
        <f t="shared" si="1"/>
        <v>0</v>
      </c>
      <c r="BO182" s="405"/>
      <c r="BP182" s="405"/>
      <c r="BQ182" s="405"/>
      <c r="BR182" s="405"/>
      <c r="BS182" s="405"/>
      <c r="BT182" s="405"/>
      <c r="BU182" s="405"/>
      <c r="BV182" s="405"/>
      <c r="BW182" s="405"/>
      <c r="BX182" s="405"/>
      <c r="BY182" s="405"/>
      <c r="BZ182" s="405"/>
      <c r="CA182" s="405"/>
      <c r="CB182" s="406"/>
    </row>
    <row r="183" spans="1:80" x14ac:dyDescent="0.2">
      <c r="A183" s="377"/>
      <c r="B183" s="378"/>
      <c r="C183" s="378"/>
      <c r="D183" s="379"/>
      <c r="E183" s="380" t="s">
        <v>421</v>
      </c>
      <c r="F183" s="381"/>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2"/>
      <c r="AS183" s="383" t="s">
        <v>52</v>
      </c>
      <c r="AT183" s="384"/>
      <c r="AU183" s="384"/>
      <c r="AV183" s="384"/>
      <c r="AW183" s="384"/>
      <c r="AX183" s="384"/>
      <c r="AY183" s="384"/>
      <c r="AZ183" s="384"/>
      <c r="BA183" s="384"/>
      <c r="BB183" s="385"/>
      <c r="BC183" s="386" t="s">
        <v>52</v>
      </c>
      <c r="BD183" s="387"/>
      <c r="BE183" s="387"/>
      <c r="BF183" s="387"/>
      <c r="BG183" s="387"/>
      <c r="BH183" s="387"/>
      <c r="BI183" s="387"/>
      <c r="BJ183" s="387"/>
      <c r="BK183" s="387"/>
      <c r="BL183" s="387"/>
      <c r="BM183" s="388"/>
      <c r="BN183" s="389">
        <f>SUM(BN80:CB182)</f>
        <v>100000</v>
      </c>
      <c r="BO183" s="390"/>
      <c r="BP183" s="390"/>
      <c r="BQ183" s="390"/>
      <c r="BR183" s="390"/>
      <c r="BS183" s="390"/>
      <c r="BT183" s="390"/>
      <c r="BU183" s="390"/>
      <c r="BV183" s="390"/>
      <c r="BW183" s="390"/>
      <c r="BX183" s="390"/>
      <c r="BY183" s="390"/>
      <c r="BZ183" s="390"/>
      <c r="CA183" s="390"/>
      <c r="CB183" s="391"/>
    </row>
    <row r="184" spans="1:80" ht="12.75" customHeight="1" x14ac:dyDescent="0.25">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3"/>
      <c r="AT184" s="123"/>
      <c r="AU184" s="123"/>
      <c r="AV184" s="123"/>
      <c r="AW184" s="123"/>
      <c r="AX184" s="123"/>
      <c r="AY184" s="123"/>
      <c r="AZ184" s="123"/>
      <c r="BA184" s="123"/>
      <c r="BB184" s="123"/>
      <c r="BC184" s="86"/>
      <c r="BD184" s="86"/>
      <c r="BE184" s="86"/>
      <c r="BF184" s="86"/>
      <c r="BG184" s="86"/>
      <c r="BH184" s="86"/>
      <c r="BI184" s="86"/>
      <c r="BJ184" s="86"/>
      <c r="BK184" s="86"/>
      <c r="BL184" s="86"/>
      <c r="BM184" s="86"/>
      <c r="BN184" s="86"/>
      <c r="BO184" s="86"/>
      <c r="BP184" s="86"/>
      <c r="BQ184" s="124"/>
      <c r="BR184" s="124"/>
      <c r="BS184" s="124"/>
      <c r="BT184" s="124"/>
      <c r="BU184" s="124"/>
      <c r="BV184" s="124"/>
      <c r="BW184" s="124"/>
      <c r="BX184" s="124"/>
      <c r="BY184" s="124"/>
      <c r="BZ184" s="124"/>
      <c r="CA184" s="124"/>
      <c r="CB184" s="124"/>
    </row>
    <row r="185" spans="1:80" ht="15.75" x14ac:dyDescent="0.25">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410" t="s">
        <v>511</v>
      </c>
      <c r="AT185" s="410"/>
      <c r="AU185" s="410"/>
      <c r="AV185" s="410"/>
      <c r="AW185" s="410"/>
      <c r="AX185" s="410"/>
      <c r="AY185" s="410"/>
      <c r="AZ185" s="410"/>
      <c r="BA185" s="410"/>
      <c r="BB185" s="410"/>
      <c r="BC185" s="411" t="s">
        <v>361</v>
      </c>
      <c r="BD185" s="411"/>
      <c r="BE185" s="411"/>
      <c r="BF185" s="411"/>
      <c r="BG185" s="411"/>
      <c r="BH185" s="411"/>
      <c r="BI185" s="411"/>
      <c r="BJ185" s="411"/>
      <c r="BK185" s="411"/>
      <c r="BL185" s="411"/>
      <c r="BM185" s="411"/>
      <c r="BN185" s="411"/>
      <c r="BO185" s="411"/>
      <c r="BP185" s="411"/>
      <c r="BQ185" s="124"/>
      <c r="BR185" s="124"/>
      <c r="BS185" s="124"/>
      <c r="BT185" s="124"/>
      <c r="BU185" s="124"/>
      <c r="BV185" s="124"/>
      <c r="BW185" s="124"/>
      <c r="BX185" s="124"/>
      <c r="BY185" s="124"/>
      <c r="BZ185" s="124"/>
      <c r="CA185" s="124"/>
      <c r="CB185" s="124"/>
    </row>
    <row r="186" spans="1:80" ht="15.75" x14ac:dyDescent="0.25">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3"/>
      <c r="AT186" s="123"/>
      <c r="AU186" s="123"/>
      <c r="AV186" s="123"/>
      <c r="AW186" s="123"/>
      <c r="AX186" s="123"/>
      <c r="AY186" s="123"/>
      <c r="AZ186" s="123"/>
      <c r="BA186" s="123"/>
      <c r="BB186" s="123"/>
      <c r="BC186" s="86"/>
      <c r="BD186" s="86"/>
      <c r="BE186" s="86"/>
      <c r="BF186" s="86"/>
      <c r="BG186" s="86"/>
      <c r="BH186" s="86"/>
      <c r="BI186" s="86"/>
      <c r="BJ186" s="86"/>
      <c r="BK186" s="86"/>
      <c r="BL186" s="86"/>
      <c r="BM186" s="86"/>
      <c r="BN186" s="86"/>
      <c r="BO186" s="86"/>
      <c r="BP186" s="86"/>
      <c r="BQ186" s="124"/>
      <c r="BR186" s="124"/>
      <c r="BS186" s="124"/>
      <c r="BT186" s="124"/>
      <c r="BU186" s="124"/>
      <c r="BV186" s="124"/>
      <c r="BW186" s="124"/>
      <c r="BX186" s="124"/>
      <c r="BY186" s="124"/>
      <c r="BZ186" s="124"/>
      <c r="CA186" s="124"/>
      <c r="CB186" s="124"/>
    </row>
    <row r="187" spans="1:80" x14ac:dyDescent="0.2">
      <c r="A187" s="157" t="s">
        <v>142</v>
      </c>
      <c r="B187" s="158"/>
      <c r="C187" s="158"/>
      <c r="D187" s="159"/>
      <c r="E187" s="157" t="s">
        <v>422</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9"/>
      <c r="AS187" s="157" t="s">
        <v>424</v>
      </c>
      <c r="AT187" s="158"/>
      <c r="AU187" s="158"/>
      <c r="AV187" s="158"/>
      <c r="AW187" s="158"/>
      <c r="AX187" s="158"/>
      <c r="AY187" s="158"/>
      <c r="AZ187" s="158"/>
      <c r="BA187" s="158"/>
      <c r="BB187" s="159"/>
      <c r="BC187" s="157" t="s">
        <v>505</v>
      </c>
      <c r="BD187" s="158"/>
      <c r="BE187" s="158"/>
      <c r="BF187" s="158"/>
      <c r="BG187" s="158"/>
      <c r="BH187" s="158"/>
      <c r="BI187" s="158"/>
      <c r="BJ187" s="158"/>
      <c r="BK187" s="158"/>
      <c r="BL187" s="158"/>
      <c r="BM187" s="159"/>
      <c r="BN187" s="157" t="s">
        <v>425</v>
      </c>
      <c r="BO187" s="158"/>
      <c r="BP187" s="158"/>
      <c r="BQ187" s="158"/>
      <c r="BR187" s="158"/>
      <c r="BS187" s="158"/>
      <c r="BT187" s="158"/>
      <c r="BU187" s="158"/>
      <c r="BV187" s="158"/>
      <c r="BW187" s="158"/>
      <c r="BX187" s="158"/>
      <c r="BY187" s="158"/>
      <c r="BZ187" s="158"/>
      <c r="CA187" s="158"/>
      <c r="CB187" s="159"/>
    </row>
    <row r="188" spans="1:80" x14ac:dyDescent="0.2">
      <c r="A188" s="407" t="s">
        <v>143</v>
      </c>
      <c r="B188" s="408"/>
      <c r="C188" s="408"/>
      <c r="D188" s="409"/>
      <c r="E188" s="407"/>
      <c r="F188" s="408"/>
      <c r="G188" s="408"/>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c r="AF188" s="408"/>
      <c r="AG188" s="408"/>
      <c r="AH188" s="408"/>
      <c r="AI188" s="408"/>
      <c r="AJ188" s="408"/>
      <c r="AK188" s="408"/>
      <c r="AL188" s="408"/>
      <c r="AM188" s="408"/>
      <c r="AN188" s="408"/>
      <c r="AO188" s="408"/>
      <c r="AP188" s="408"/>
      <c r="AQ188" s="408"/>
      <c r="AR188" s="409"/>
      <c r="AS188" s="407"/>
      <c r="AT188" s="408"/>
      <c r="AU188" s="408"/>
      <c r="AV188" s="408"/>
      <c r="AW188" s="408"/>
      <c r="AX188" s="408"/>
      <c r="AY188" s="408"/>
      <c r="AZ188" s="408"/>
      <c r="BA188" s="408"/>
      <c r="BB188" s="409"/>
      <c r="BC188" s="407" t="s">
        <v>506</v>
      </c>
      <c r="BD188" s="408"/>
      <c r="BE188" s="408"/>
      <c r="BF188" s="408"/>
      <c r="BG188" s="408"/>
      <c r="BH188" s="408"/>
      <c r="BI188" s="408"/>
      <c r="BJ188" s="408"/>
      <c r="BK188" s="408"/>
      <c r="BL188" s="408"/>
      <c r="BM188" s="409"/>
      <c r="BN188" s="407" t="s">
        <v>439</v>
      </c>
      <c r="BO188" s="408"/>
      <c r="BP188" s="408"/>
      <c r="BQ188" s="408"/>
      <c r="BR188" s="408"/>
      <c r="BS188" s="408"/>
      <c r="BT188" s="408"/>
      <c r="BU188" s="408"/>
      <c r="BV188" s="408"/>
      <c r="BW188" s="408"/>
      <c r="BX188" s="408"/>
      <c r="BY188" s="408"/>
      <c r="BZ188" s="408"/>
      <c r="CA188" s="408"/>
      <c r="CB188" s="409"/>
    </row>
    <row r="189" spans="1:80" x14ac:dyDescent="0.2">
      <c r="A189" s="407"/>
      <c r="B189" s="408"/>
      <c r="C189" s="408"/>
      <c r="D189" s="409"/>
      <c r="E189" s="407"/>
      <c r="F189" s="408"/>
      <c r="G189" s="408"/>
      <c r="H189" s="408"/>
      <c r="I189" s="408"/>
      <c r="J189" s="408"/>
      <c r="K189" s="408"/>
      <c r="L189" s="408"/>
      <c r="M189" s="408"/>
      <c r="N189" s="408"/>
      <c r="O189" s="408"/>
      <c r="P189" s="408"/>
      <c r="Q189" s="408"/>
      <c r="R189" s="408"/>
      <c r="S189" s="408"/>
      <c r="T189" s="408"/>
      <c r="U189" s="408"/>
      <c r="V189" s="408"/>
      <c r="W189" s="408"/>
      <c r="X189" s="408"/>
      <c r="Y189" s="408"/>
      <c r="Z189" s="408"/>
      <c r="AA189" s="408"/>
      <c r="AB189" s="408"/>
      <c r="AC189" s="408"/>
      <c r="AD189" s="408"/>
      <c r="AE189" s="408"/>
      <c r="AF189" s="408"/>
      <c r="AG189" s="408"/>
      <c r="AH189" s="408"/>
      <c r="AI189" s="408"/>
      <c r="AJ189" s="408"/>
      <c r="AK189" s="408"/>
      <c r="AL189" s="408"/>
      <c r="AM189" s="408"/>
      <c r="AN189" s="408"/>
      <c r="AO189" s="408"/>
      <c r="AP189" s="408"/>
      <c r="AQ189" s="408"/>
      <c r="AR189" s="409"/>
      <c r="AS189" s="407"/>
      <c r="AT189" s="408"/>
      <c r="AU189" s="408"/>
      <c r="AV189" s="408"/>
      <c r="AW189" s="408"/>
      <c r="AX189" s="408"/>
      <c r="AY189" s="408"/>
      <c r="AZ189" s="408"/>
      <c r="BA189" s="408"/>
      <c r="BB189" s="409"/>
      <c r="BC189" s="407" t="s">
        <v>432</v>
      </c>
      <c r="BD189" s="408"/>
      <c r="BE189" s="408"/>
      <c r="BF189" s="408"/>
      <c r="BG189" s="408"/>
      <c r="BH189" s="408"/>
      <c r="BI189" s="408"/>
      <c r="BJ189" s="408"/>
      <c r="BK189" s="408"/>
      <c r="BL189" s="408"/>
      <c r="BM189" s="409"/>
      <c r="BN189" s="407"/>
      <c r="BO189" s="408"/>
      <c r="BP189" s="408"/>
      <c r="BQ189" s="408"/>
      <c r="BR189" s="408"/>
      <c r="BS189" s="408"/>
      <c r="BT189" s="408"/>
      <c r="BU189" s="408"/>
      <c r="BV189" s="408"/>
      <c r="BW189" s="408"/>
      <c r="BX189" s="408"/>
      <c r="BY189" s="408"/>
      <c r="BZ189" s="408"/>
      <c r="CA189" s="408"/>
      <c r="CB189" s="409"/>
    </row>
    <row r="190" spans="1:80" x14ac:dyDescent="0.2">
      <c r="A190" s="400">
        <v>1</v>
      </c>
      <c r="B190" s="401"/>
      <c r="C190" s="401"/>
      <c r="D190" s="402"/>
      <c r="E190" s="400">
        <v>2</v>
      </c>
      <c r="F190" s="401"/>
      <c r="G190" s="401"/>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1"/>
      <c r="AF190" s="401"/>
      <c r="AG190" s="401"/>
      <c r="AH190" s="401"/>
      <c r="AI190" s="401"/>
      <c r="AJ190" s="401"/>
      <c r="AK190" s="401"/>
      <c r="AL190" s="401"/>
      <c r="AM190" s="401"/>
      <c r="AN190" s="401"/>
      <c r="AO190" s="401"/>
      <c r="AP190" s="401"/>
      <c r="AQ190" s="401"/>
      <c r="AR190" s="402"/>
      <c r="AS190" s="400">
        <v>3</v>
      </c>
      <c r="AT190" s="401"/>
      <c r="AU190" s="401"/>
      <c r="AV190" s="401"/>
      <c r="AW190" s="401"/>
      <c r="AX190" s="401"/>
      <c r="AY190" s="401"/>
      <c r="AZ190" s="401"/>
      <c r="BA190" s="401"/>
      <c r="BB190" s="402"/>
      <c r="BC190" s="400">
        <v>4</v>
      </c>
      <c r="BD190" s="401"/>
      <c r="BE190" s="401"/>
      <c r="BF190" s="401"/>
      <c r="BG190" s="401"/>
      <c r="BH190" s="401"/>
      <c r="BI190" s="401"/>
      <c r="BJ190" s="401"/>
      <c r="BK190" s="401"/>
      <c r="BL190" s="401"/>
      <c r="BM190" s="402"/>
      <c r="BN190" s="400">
        <v>5</v>
      </c>
      <c r="BO190" s="401"/>
      <c r="BP190" s="401"/>
      <c r="BQ190" s="401"/>
      <c r="BR190" s="401"/>
      <c r="BS190" s="401"/>
      <c r="BT190" s="401"/>
      <c r="BU190" s="401"/>
      <c r="BV190" s="401"/>
      <c r="BW190" s="401"/>
      <c r="BX190" s="401"/>
      <c r="BY190" s="401"/>
      <c r="BZ190" s="401"/>
      <c r="CA190" s="401"/>
      <c r="CB190" s="402"/>
    </row>
    <row r="191" spans="1:80" ht="25.5" customHeight="1" x14ac:dyDescent="0.2">
      <c r="A191" s="400">
        <v>1</v>
      </c>
      <c r="B191" s="401"/>
      <c r="C191" s="401"/>
      <c r="D191" s="402"/>
      <c r="E191" s="227" t="s">
        <v>811</v>
      </c>
      <c r="F191" s="228"/>
      <c r="G191" s="228"/>
      <c r="H191" s="228"/>
      <c r="I191" s="228"/>
      <c r="J191" s="228"/>
      <c r="K191" s="228"/>
      <c r="L191" s="228"/>
      <c r="M191" s="228"/>
      <c r="N191" s="228"/>
      <c r="O191" s="228"/>
      <c r="P191" s="228"/>
      <c r="Q191" s="228"/>
      <c r="R191" s="228"/>
      <c r="S191" s="228"/>
      <c r="T191" s="228"/>
      <c r="U191" s="228"/>
      <c r="V191" s="228"/>
      <c r="W191" s="228"/>
      <c r="X191" s="228"/>
      <c r="Y191" s="228"/>
      <c r="Z191" s="228"/>
      <c r="AA191" s="228"/>
      <c r="AB191" s="228"/>
      <c r="AC191" s="228"/>
      <c r="AD191" s="228"/>
      <c r="AE191" s="228"/>
      <c r="AF191" s="228"/>
      <c r="AG191" s="228"/>
      <c r="AH191" s="228"/>
      <c r="AI191" s="228"/>
      <c r="AJ191" s="228"/>
      <c r="AK191" s="228"/>
      <c r="AL191" s="228"/>
      <c r="AM191" s="228"/>
      <c r="AN191" s="228"/>
      <c r="AO191" s="228"/>
      <c r="AP191" s="228"/>
      <c r="AQ191" s="228"/>
      <c r="AR191" s="435"/>
      <c r="AS191" s="364">
        <v>3030</v>
      </c>
      <c r="AT191" s="365"/>
      <c r="AU191" s="365"/>
      <c r="AV191" s="365"/>
      <c r="AW191" s="365"/>
      <c r="AX191" s="365"/>
      <c r="AY191" s="365"/>
      <c r="AZ191" s="365"/>
      <c r="BA191" s="365"/>
      <c r="BB191" s="366"/>
      <c r="BC191" s="601">
        <v>178.88</v>
      </c>
      <c r="BD191" s="602"/>
      <c r="BE191" s="602"/>
      <c r="BF191" s="602"/>
      <c r="BG191" s="602"/>
      <c r="BH191" s="602"/>
      <c r="BI191" s="602"/>
      <c r="BJ191" s="602"/>
      <c r="BK191" s="602"/>
      <c r="BL191" s="602"/>
      <c r="BM191" s="603"/>
      <c r="BN191" s="364">
        <v>542000</v>
      </c>
      <c r="BO191" s="365"/>
      <c r="BP191" s="365"/>
      <c r="BQ191" s="365"/>
      <c r="BR191" s="365"/>
      <c r="BS191" s="365"/>
      <c r="BT191" s="365"/>
      <c r="BU191" s="365"/>
      <c r="BV191" s="365"/>
      <c r="BW191" s="365"/>
      <c r="BX191" s="365"/>
      <c r="BY191" s="365"/>
      <c r="BZ191" s="365"/>
      <c r="CA191" s="365"/>
      <c r="CB191" s="366"/>
    </row>
    <row r="192" spans="1:80" hidden="1" x14ac:dyDescent="0.2">
      <c r="A192" s="400"/>
      <c r="B192" s="401"/>
      <c r="C192" s="401"/>
      <c r="D192" s="402"/>
      <c r="E192" s="361"/>
      <c r="F192" s="362"/>
      <c r="G192" s="362"/>
      <c r="H192" s="362"/>
      <c r="I192" s="362"/>
      <c r="J192" s="362"/>
      <c r="K192" s="362"/>
      <c r="L192" s="362"/>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3"/>
      <c r="AS192" s="364"/>
      <c r="AT192" s="365"/>
      <c r="AU192" s="365"/>
      <c r="AV192" s="365"/>
      <c r="AW192" s="365"/>
      <c r="AX192" s="365"/>
      <c r="AY192" s="365"/>
      <c r="AZ192" s="365"/>
      <c r="BA192" s="365"/>
      <c r="BB192" s="366"/>
      <c r="BC192" s="364"/>
      <c r="BD192" s="365"/>
      <c r="BE192" s="365"/>
      <c r="BF192" s="365"/>
      <c r="BG192" s="365"/>
      <c r="BH192" s="365"/>
      <c r="BI192" s="365"/>
      <c r="BJ192" s="365"/>
      <c r="BK192" s="365"/>
      <c r="BL192" s="365"/>
      <c r="BM192" s="366"/>
      <c r="BN192" s="364">
        <f t="shared" ref="BN192:BN225" si="2">ROUND(AS192*BC192,2)</f>
        <v>0</v>
      </c>
      <c r="BO192" s="365"/>
      <c r="BP192" s="365"/>
      <c r="BQ192" s="365"/>
      <c r="BR192" s="365"/>
      <c r="BS192" s="365"/>
      <c r="BT192" s="365"/>
      <c r="BU192" s="365"/>
      <c r="BV192" s="365"/>
      <c r="BW192" s="365"/>
      <c r="BX192" s="365"/>
      <c r="BY192" s="365"/>
      <c r="BZ192" s="365"/>
      <c r="CA192" s="365"/>
      <c r="CB192" s="366"/>
    </row>
    <row r="193" spans="1:80" hidden="1" x14ac:dyDescent="0.2">
      <c r="A193" s="400"/>
      <c r="B193" s="401"/>
      <c r="C193" s="401"/>
      <c r="D193" s="402"/>
      <c r="E193" s="361"/>
      <c r="F193" s="362"/>
      <c r="G193" s="362"/>
      <c r="H193" s="362"/>
      <c r="I193" s="362"/>
      <c r="J193" s="362"/>
      <c r="K193" s="362"/>
      <c r="L193" s="362"/>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3"/>
      <c r="AS193" s="364"/>
      <c r="AT193" s="365"/>
      <c r="AU193" s="365"/>
      <c r="AV193" s="365"/>
      <c r="AW193" s="365"/>
      <c r="AX193" s="365"/>
      <c r="AY193" s="365"/>
      <c r="AZ193" s="365"/>
      <c r="BA193" s="365"/>
      <c r="BB193" s="366"/>
      <c r="BC193" s="364"/>
      <c r="BD193" s="365"/>
      <c r="BE193" s="365"/>
      <c r="BF193" s="365"/>
      <c r="BG193" s="365"/>
      <c r="BH193" s="365"/>
      <c r="BI193" s="365"/>
      <c r="BJ193" s="365"/>
      <c r="BK193" s="365"/>
      <c r="BL193" s="365"/>
      <c r="BM193" s="366"/>
      <c r="BN193" s="364">
        <f t="shared" si="2"/>
        <v>0</v>
      </c>
      <c r="BO193" s="365"/>
      <c r="BP193" s="365"/>
      <c r="BQ193" s="365"/>
      <c r="BR193" s="365"/>
      <c r="BS193" s="365"/>
      <c r="BT193" s="365"/>
      <c r="BU193" s="365"/>
      <c r="BV193" s="365"/>
      <c r="BW193" s="365"/>
      <c r="BX193" s="365"/>
      <c r="BY193" s="365"/>
      <c r="BZ193" s="365"/>
      <c r="CA193" s="365"/>
      <c r="CB193" s="366"/>
    </row>
    <row r="194" spans="1:80" hidden="1" x14ac:dyDescent="0.2">
      <c r="A194" s="400"/>
      <c r="B194" s="401"/>
      <c r="C194" s="401"/>
      <c r="D194" s="402"/>
      <c r="E194" s="361"/>
      <c r="F194" s="362"/>
      <c r="G194" s="362"/>
      <c r="H194" s="362"/>
      <c r="I194" s="362"/>
      <c r="J194" s="362"/>
      <c r="K194" s="362"/>
      <c r="L194" s="362"/>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3"/>
      <c r="AS194" s="364"/>
      <c r="AT194" s="365"/>
      <c r="AU194" s="365"/>
      <c r="AV194" s="365"/>
      <c r="AW194" s="365"/>
      <c r="AX194" s="365"/>
      <c r="AY194" s="365"/>
      <c r="AZ194" s="365"/>
      <c r="BA194" s="365"/>
      <c r="BB194" s="366"/>
      <c r="BC194" s="364"/>
      <c r="BD194" s="365"/>
      <c r="BE194" s="365"/>
      <c r="BF194" s="365"/>
      <c r="BG194" s="365"/>
      <c r="BH194" s="365"/>
      <c r="BI194" s="365"/>
      <c r="BJ194" s="365"/>
      <c r="BK194" s="365"/>
      <c r="BL194" s="365"/>
      <c r="BM194" s="366"/>
      <c r="BN194" s="364">
        <f t="shared" si="2"/>
        <v>0</v>
      </c>
      <c r="BO194" s="365"/>
      <c r="BP194" s="365"/>
      <c r="BQ194" s="365"/>
      <c r="BR194" s="365"/>
      <c r="BS194" s="365"/>
      <c r="BT194" s="365"/>
      <c r="BU194" s="365"/>
      <c r="BV194" s="365"/>
      <c r="BW194" s="365"/>
      <c r="BX194" s="365"/>
      <c r="BY194" s="365"/>
      <c r="BZ194" s="365"/>
      <c r="CA194" s="365"/>
      <c r="CB194" s="366"/>
    </row>
    <row r="195" spans="1:80" hidden="1" x14ac:dyDescent="0.2">
      <c r="A195" s="400"/>
      <c r="B195" s="401"/>
      <c r="C195" s="401"/>
      <c r="D195" s="402"/>
      <c r="E195" s="361"/>
      <c r="F195" s="362"/>
      <c r="G195" s="362"/>
      <c r="H195" s="362"/>
      <c r="I195" s="362"/>
      <c r="J195" s="362"/>
      <c r="K195" s="362"/>
      <c r="L195" s="362"/>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3"/>
      <c r="AS195" s="364"/>
      <c r="AT195" s="365"/>
      <c r="AU195" s="365"/>
      <c r="AV195" s="365"/>
      <c r="AW195" s="365"/>
      <c r="AX195" s="365"/>
      <c r="AY195" s="365"/>
      <c r="AZ195" s="365"/>
      <c r="BA195" s="365"/>
      <c r="BB195" s="366"/>
      <c r="BC195" s="364"/>
      <c r="BD195" s="365"/>
      <c r="BE195" s="365"/>
      <c r="BF195" s="365"/>
      <c r="BG195" s="365"/>
      <c r="BH195" s="365"/>
      <c r="BI195" s="365"/>
      <c r="BJ195" s="365"/>
      <c r="BK195" s="365"/>
      <c r="BL195" s="365"/>
      <c r="BM195" s="366"/>
      <c r="BN195" s="364">
        <f t="shared" si="2"/>
        <v>0</v>
      </c>
      <c r="BO195" s="365"/>
      <c r="BP195" s="365"/>
      <c r="BQ195" s="365"/>
      <c r="BR195" s="365"/>
      <c r="BS195" s="365"/>
      <c r="BT195" s="365"/>
      <c r="BU195" s="365"/>
      <c r="BV195" s="365"/>
      <c r="BW195" s="365"/>
      <c r="BX195" s="365"/>
      <c r="BY195" s="365"/>
      <c r="BZ195" s="365"/>
      <c r="CA195" s="365"/>
      <c r="CB195" s="366"/>
    </row>
    <row r="196" spans="1:80" hidden="1" x14ac:dyDescent="0.2">
      <c r="A196" s="400"/>
      <c r="B196" s="401"/>
      <c r="C196" s="401"/>
      <c r="D196" s="402"/>
      <c r="E196" s="422"/>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423"/>
      <c r="AD196" s="423"/>
      <c r="AE196" s="423"/>
      <c r="AF196" s="423"/>
      <c r="AG196" s="423"/>
      <c r="AH196" s="423"/>
      <c r="AI196" s="423"/>
      <c r="AJ196" s="423"/>
      <c r="AK196" s="423"/>
      <c r="AL196" s="423"/>
      <c r="AM196" s="423"/>
      <c r="AN196" s="423"/>
      <c r="AO196" s="423"/>
      <c r="AP196" s="423"/>
      <c r="AQ196" s="423"/>
      <c r="AR196" s="424"/>
      <c r="AS196" s="364"/>
      <c r="AT196" s="365"/>
      <c r="AU196" s="365"/>
      <c r="AV196" s="365"/>
      <c r="AW196" s="365"/>
      <c r="AX196" s="365"/>
      <c r="AY196" s="365"/>
      <c r="AZ196" s="365"/>
      <c r="BA196" s="365"/>
      <c r="BB196" s="366"/>
      <c r="BC196" s="364"/>
      <c r="BD196" s="365"/>
      <c r="BE196" s="365"/>
      <c r="BF196" s="365"/>
      <c r="BG196" s="365"/>
      <c r="BH196" s="365"/>
      <c r="BI196" s="365"/>
      <c r="BJ196" s="365"/>
      <c r="BK196" s="365"/>
      <c r="BL196" s="365"/>
      <c r="BM196" s="366"/>
      <c r="BN196" s="364">
        <f t="shared" si="2"/>
        <v>0</v>
      </c>
      <c r="BO196" s="365"/>
      <c r="BP196" s="365"/>
      <c r="BQ196" s="365"/>
      <c r="BR196" s="365"/>
      <c r="BS196" s="365"/>
      <c r="BT196" s="365"/>
      <c r="BU196" s="365"/>
      <c r="BV196" s="365"/>
      <c r="BW196" s="365"/>
      <c r="BX196" s="365"/>
      <c r="BY196" s="365"/>
      <c r="BZ196" s="365"/>
      <c r="CA196" s="365"/>
      <c r="CB196" s="366"/>
    </row>
    <row r="197" spans="1:80" hidden="1" x14ac:dyDescent="0.2">
      <c r="A197" s="400"/>
      <c r="B197" s="401"/>
      <c r="C197" s="401"/>
      <c r="D197" s="402"/>
      <c r="E197" s="422"/>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423"/>
      <c r="AD197" s="423"/>
      <c r="AE197" s="423"/>
      <c r="AF197" s="423"/>
      <c r="AG197" s="423"/>
      <c r="AH197" s="423"/>
      <c r="AI197" s="423"/>
      <c r="AJ197" s="423"/>
      <c r="AK197" s="423"/>
      <c r="AL197" s="423"/>
      <c r="AM197" s="423"/>
      <c r="AN197" s="423"/>
      <c r="AO197" s="423"/>
      <c r="AP197" s="423"/>
      <c r="AQ197" s="423"/>
      <c r="AR197" s="424"/>
      <c r="AS197" s="364"/>
      <c r="AT197" s="365"/>
      <c r="AU197" s="365"/>
      <c r="AV197" s="365"/>
      <c r="AW197" s="365"/>
      <c r="AX197" s="365"/>
      <c r="AY197" s="365"/>
      <c r="AZ197" s="365"/>
      <c r="BA197" s="365"/>
      <c r="BB197" s="366"/>
      <c r="BC197" s="364"/>
      <c r="BD197" s="365"/>
      <c r="BE197" s="365"/>
      <c r="BF197" s="365"/>
      <c r="BG197" s="365"/>
      <c r="BH197" s="365"/>
      <c r="BI197" s="365"/>
      <c r="BJ197" s="365"/>
      <c r="BK197" s="365"/>
      <c r="BL197" s="365"/>
      <c r="BM197" s="366"/>
      <c r="BN197" s="364">
        <f t="shared" si="2"/>
        <v>0</v>
      </c>
      <c r="BO197" s="365"/>
      <c r="BP197" s="365"/>
      <c r="BQ197" s="365"/>
      <c r="BR197" s="365"/>
      <c r="BS197" s="365"/>
      <c r="BT197" s="365"/>
      <c r="BU197" s="365"/>
      <c r="BV197" s="365"/>
      <c r="BW197" s="365"/>
      <c r="BX197" s="365"/>
      <c r="BY197" s="365"/>
      <c r="BZ197" s="365"/>
      <c r="CA197" s="365"/>
      <c r="CB197" s="366"/>
    </row>
    <row r="198" spans="1:80" hidden="1" x14ac:dyDescent="0.2">
      <c r="A198" s="400"/>
      <c r="B198" s="401"/>
      <c r="C198" s="401"/>
      <c r="D198" s="402"/>
      <c r="E198" s="422"/>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423"/>
      <c r="AD198" s="423"/>
      <c r="AE198" s="423"/>
      <c r="AF198" s="423"/>
      <c r="AG198" s="423"/>
      <c r="AH198" s="423"/>
      <c r="AI198" s="423"/>
      <c r="AJ198" s="423"/>
      <c r="AK198" s="423"/>
      <c r="AL198" s="423"/>
      <c r="AM198" s="423"/>
      <c r="AN198" s="423"/>
      <c r="AO198" s="423"/>
      <c r="AP198" s="423"/>
      <c r="AQ198" s="423"/>
      <c r="AR198" s="424"/>
      <c r="AS198" s="364"/>
      <c r="AT198" s="365"/>
      <c r="AU198" s="365"/>
      <c r="AV198" s="365"/>
      <c r="AW198" s="365"/>
      <c r="AX198" s="365"/>
      <c r="AY198" s="365"/>
      <c r="AZ198" s="365"/>
      <c r="BA198" s="365"/>
      <c r="BB198" s="366"/>
      <c r="BC198" s="364"/>
      <c r="BD198" s="365"/>
      <c r="BE198" s="365"/>
      <c r="BF198" s="365"/>
      <c r="BG198" s="365"/>
      <c r="BH198" s="365"/>
      <c r="BI198" s="365"/>
      <c r="BJ198" s="365"/>
      <c r="BK198" s="365"/>
      <c r="BL198" s="365"/>
      <c r="BM198" s="366"/>
      <c r="BN198" s="364">
        <f t="shared" si="2"/>
        <v>0</v>
      </c>
      <c r="BO198" s="365"/>
      <c r="BP198" s="365"/>
      <c r="BQ198" s="365"/>
      <c r="BR198" s="365"/>
      <c r="BS198" s="365"/>
      <c r="BT198" s="365"/>
      <c r="BU198" s="365"/>
      <c r="BV198" s="365"/>
      <c r="BW198" s="365"/>
      <c r="BX198" s="365"/>
      <c r="BY198" s="365"/>
      <c r="BZ198" s="365"/>
      <c r="CA198" s="365"/>
      <c r="CB198" s="366"/>
    </row>
    <row r="199" spans="1:80" hidden="1" x14ac:dyDescent="0.2">
      <c r="A199" s="400"/>
      <c r="B199" s="401"/>
      <c r="C199" s="401"/>
      <c r="D199" s="402"/>
      <c r="E199" s="422"/>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423"/>
      <c r="AD199" s="423"/>
      <c r="AE199" s="423"/>
      <c r="AF199" s="423"/>
      <c r="AG199" s="423"/>
      <c r="AH199" s="423"/>
      <c r="AI199" s="423"/>
      <c r="AJ199" s="423"/>
      <c r="AK199" s="423"/>
      <c r="AL199" s="423"/>
      <c r="AM199" s="423"/>
      <c r="AN199" s="423"/>
      <c r="AO199" s="423"/>
      <c r="AP199" s="423"/>
      <c r="AQ199" s="423"/>
      <c r="AR199" s="424"/>
      <c r="AS199" s="364"/>
      <c r="AT199" s="365"/>
      <c r="AU199" s="365"/>
      <c r="AV199" s="365"/>
      <c r="AW199" s="365"/>
      <c r="AX199" s="365"/>
      <c r="AY199" s="365"/>
      <c r="AZ199" s="365"/>
      <c r="BA199" s="365"/>
      <c r="BB199" s="366"/>
      <c r="BC199" s="364"/>
      <c r="BD199" s="365"/>
      <c r="BE199" s="365"/>
      <c r="BF199" s="365"/>
      <c r="BG199" s="365"/>
      <c r="BH199" s="365"/>
      <c r="BI199" s="365"/>
      <c r="BJ199" s="365"/>
      <c r="BK199" s="365"/>
      <c r="BL199" s="365"/>
      <c r="BM199" s="366"/>
      <c r="BN199" s="364">
        <f t="shared" si="2"/>
        <v>0</v>
      </c>
      <c r="BO199" s="365"/>
      <c r="BP199" s="365"/>
      <c r="BQ199" s="365"/>
      <c r="BR199" s="365"/>
      <c r="BS199" s="365"/>
      <c r="BT199" s="365"/>
      <c r="BU199" s="365"/>
      <c r="BV199" s="365"/>
      <c r="BW199" s="365"/>
      <c r="BX199" s="365"/>
      <c r="BY199" s="365"/>
      <c r="BZ199" s="365"/>
      <c r="CA199" s="365"/>
      <c r="CB199" s="366"/>
    </row>
    <row r="200" spans="1:80" hidden="1" x14ac:dyDescent="0.2">
      <c r="A200" s="400"/>
      <c r="B200" s="401"/>
      <c r="C200" s="401"/>
      <c r="D200" s="402"/>
      <c r="E200" s="422"/>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423"/>
      <c r="AD200" s="423"/>
      <c r="AE200" s="423"/>
      <c r="AF200" s="423"/>
      <c r="AG200" s="423"/>
      <c r="AH200" s="423"/>
      <c r="AI200" s="423"/>
      <c r="AJ200" s="423"/>
      <c r="AK200" s="423"/>
      <c r="AL200" s="423"/>
      <c r="AM200" s="423"/>
      <c r="AN200" s="423"/>
      <c r="AO200" s="423"/>
      <c r="AP200" s="423"/>
      <c r="AQ200" s="423"/>
      <c r="AR200" s="424"/>
      <c r="AS200" s="364"/>
      <c r="AT200" s="365"/>
      <c r="AU200" s="365"/>
      <c r="AV200" s="365"/>
      <c r="AW200" s="365"/>
      <c r="AX200" s="365"/>
      <c r="AY200" s="365"/>
      <c r="AZ200" s="365"/>
      <c r="BA200" s="365"/>
      <c r="BB200" s="366"/>
      <c r="BC200" s="364"/>
      <c r="BD200" s="365"/>
      <c r="BE200" s="365"/>
      <c r="BF200" s="365"/>
      <c r="BG200" s="365"/>
      <c r="BH200" s="365"/>
      <c r="BI200" s="365"/>
      <c r="BJ200" s="365"/>
      <c r="BK200" s="365"/>
      <c r="BL200" s="365"/>
      <c r="BM200" s="366"/>
      <c r="BN200" s="364">
        <f t="shared" si="2"/>
        <v>0</v>
      </c>
      <c r="BO200" s="365"/>
      <c r="BP200" s="365"/>
      <c r="BQ200" s="365"/>
      <c r="BR200" s="365"/>
      <c r="BS200" s="365"/>
      <c r="BT200" s="365"/>
      <c r="BU200" s="365"/>
      <c r="BV200" s="365"/>
      <c r="BW200" s="365"/>
      <c r="BX200" s="365"/>
      <c r="BY200" s="365"/>
      <c r="BZ200" s="365"/>
      <c r="CA200" s="365"/>
      <c r="CB200" s="366"/>
    </row>
    <row r="201" spans="1:80" hidden="1" x14ac:dyDescent="0.2">
      <c r="A201" s="400"/>
      <c r="B201" s="401"/>
      <c r="C201" s="401"/>
      <c r="D201" s="402"/>
      <c r="E201" s="361"/>
      <c r="F201" s="362"/>
      <c r="G201" s="362"/>
      <c r="H201" s="362"/>
      <c r="I201" s="362"/>
      <c r="J201" s="362"/>
      <c r="K201" s="362"/>
      <c r="L201" s="362"/>
      <c r="M201" s="362"/>
      <c r="N201" s="362"/>
      <c r="O201" s="362"/>
      <c r="P201" s="362"/>
      <c r="Q201" s="362"/>
      <c r="R201" s="362"/>
      <c r="S201" s="362"/>
      <c r="T201" s="362"/>
      <c r="U201" s="362"/>
      <c r="V201" s="362"/>
      <c r="W201" s="36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3"/>
      <c r="AS201" s="364"/>
      <c r="AT201" s="365"/>
      <c r="AU201" s="365"/>
      <c r="AV201" s="365"/>
      <c r="AW201" s="365"/>
      <c r="AX201" s="365"/>
      <c r="AY201" s="365"/>
      <c r="AZ201" s="365"/>
      <c r="BA201" s="365"/>
      <c r="BB201" s="366"/>
      <c r="BC201" s="364"/>
      <c r="BD201" s="365"/>
      <c r="BE201" s="365"/>
      <c r="BF201" s="365"/>
      <c r="BG201" s="365"/>
      <c r="BH201" s="365"/>
      <c r="BI201" s="365"/>
      <c r="BJ201" s="365"/>
      <c r="BK201" s="365"/>
      <c r="BL201" s="365"/>
      <c r="BM201" s="366"/>
      <c r="BN201" s="364">
        <f t="shared" si="2"/>
        <v>0</v>
      </c>
      <c r="BO201" s="365"/>
      <c r="BP201" s="365"/>
      <c r="BQ201" s="365"/>
      <c r="BR201" s="365"/>
      <c r="BS201" s="365"/>
      <c r="BT201" s="365"/>
      <c r="BU201" s="365"/>
      <c r="BV201" s="365"/>
      <c r="BW201" s="365"/>
      <c r="BX201" s="365"/>
      <c r="BY201" s="365"/>
      <c r="BZ201" s="365"/>
      <c r="CA201" s="365"/>
      <c r="CB201" s="366"/>
    </row>
    <row r="202" spans="1:80" hidden="1" x14ac:dyDescent="0.2">
      <c r="A202" s="400"/>
      <c r="B202" s="401"/>
      <c r="C202" s="401"/>
      <c r="D202" s="402"/>
      <c r="E202" s="422"/>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423"/>
      <c r="AD202" s="423"/>
      <c r="AE202" s="423"/>
      <c r="AF202" s="423"/>
      <c r="AG202" s="423"/>
      <c r="AH202" s="423"/>
      <c r="AI202" s="423"/>
      <c r="AJ202" s="423"/>
      <c r="AK202" s="423"/>
      <c r="AL202" s="423"/>
      <c r="AM202" s="423"/>
      <c r="AN202" s="423"/>
      <c r="AO202" s="423"/>
      <c r="AP202" s="423"/>
      <c r="AQ202" s="423"/>
      <c r="AR202" s="424"/>
      <c r="AS202" s="364"/>
      <c r="AT202" s="365"/>
      <c r="AU202" s="365"/>
      <c r="AV202" s="365"/>
      <c r="AW202" s="365"/>
      <c r="AX202" s="365"/>
      <c r="AY202" s="365"/>
      <c r="AZ202" s="365"/>
      <c r="BA202" s="365"/>
      <c r="BB202" s="366"/>
      <c r="BC202" s="364"/>
      <c r="BD202" s="365"/>
      <c r="BE202" s="365"/>
      <c r="BF202" s="365"/>
      <c r="BG202" s="365"/>
      <c r="BH202" s="365"/>
      <c r="BI202" s="365"/>
      <c r="BJ202" s="365"/>
      <c r="BK202" s="365"/>
      <c r="BL202" s="365"/>
      <c r="BM202" s="366"/>
      <c r="BN202" s="364">
        <f t="shared" si="2"/>
        <v>0</v>
      </c>
      <c r="BO202" s="365"/>
      <c r="BP202" s="365"/>
      <c r="BQ202" s="365"/>
      <c r="BR202" s="365"/>
      <c r="BS202" s="365"/>
      <c r="BT202" s="365"/>
      <c r="BU202" s="365"/>
      <c r="BV202" s="365"/>
      <c r="BW202" s="365"/>
      <c r="BX202" s="365"/>
      <c r="BY202" s="365"/>
      <c r="BZ202" s="365"/>
      <c r="CA202" s="365"/>
      <c r="CB202" s="366"/>
    </row>
    <row r="203" spans="1:80" hidden="1" x14ac:dyDescent="0.2">
      <c r="A203" s="400"/>
      <c r="B203" s="401"/>
      <c r="C203" s="401"/>
      <c r="D203" s="402"/>
      <c r="E203" s="422"/>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423"/>
      <c r="AD203" s="423"/>
      <c r="AE203" s="423"/>
      <c r="AF203" s="423"/>
      <c r="AG203" s="423"/>
      <c r="AH203" s="423"/>
      <c r="AI203" s="423"/>
      <c r="AJ203" s="423"/>
      <c r="AK203" s="423"/>
      <c r="AL203" s="423"/>
      <c r="AM203" s="423"/>
      <c r="AN203" s="423"/>
      <c r="AO203" s="423"/>
      <c r="AP203" s="423"/>
      <c r="AQ203" s="423"/>
      <c r="AR203" s="424"/>
      <c r="AS203" s="364"/>
      <c r="AT203" s="365"/>
      <c r="AU203" s="365"/>
      <c r="AV203" s="365"/>
      <c r="AW203" s="365"/>
      <c r="AX203" s="365"/>
      <c r="AY203" s="365"/>
      <c r="AZ203" s="365"/>
      <c r="BA203" s="365"/>
      <c r="BB203" s="366"/>
      <c r="BC203" s="364"/>
      <c r="BD203" s="365"/>
      <c r="BE203" s="365"/>
      <c r="BF203" s="365"/>
      <c r="BG203" s="365"/>
      <c r="BH203" s="365"/>
      <c r="BI203" s="365"/>
      <c r="BJ203" s="365"/>
      <c r="BK203" s="365"/>
      <c r="BL203" s="365"/>
      <c r="BM203" s="366"/>
      <c r="BN203" s="364">
        <f t="shared" si="2"/>
        <v>0</v>
      </c>
      <c r="BO203" s="365"/>
      <c r="BP203" s="365"/>
      <c r="BQ203" s="365"/>
      <c r="BR203" s="365"/>
      <c r="BS203" s="365"/>
      <c r="BT203" s="365"/>
      <c r="BU203" s="365"/>
      <c r="BV203" s="365"/>
      <c r="BW203" s="365"/>
      <c r="BX203" s="365"/>
      <c r="BY203" s="365"/>
      <c r="BZ203" s="365"/>
      <c r="CA203" s="365"/>
      <c r="CB203" s="366"/>
    </row>
    <row r="204" spans="1:80" hidden="1" x14ac:dyDescent="0.2">
      <c r="A204" s="400"/>
      <c r="B204" s="401"/>
      <c r="C204" s="401"/>
      <c r="D204" s="402"/>
      <c r="E204" s="361"/>
      <c r="F204" s="362"/>
      <c r="G204" s="362"/>
      <c r="H204" s="362"/>
      <c r="I204" s="362"/>
      <c r="J204" s="362"/>
      <c r="K204" s="362"/>
      <c r="L204" s="362"/>
      <c r="M204" s="362"/>
      <c r="N204" s="362"/>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3"/>
      <c r="AS204" s="364"/>
      <c r="AT204" s="365"/>
      <c r="AU204" s="365"/>
      <c r="AV204" s="365"/>
      <c r="AW204" s="365"/>
      <c r="AX204" s="365"/>
      <c r="AY204" s="365"/>
      <c r="AZ204" s="365"/>
      <c r="BA204" s="365"/>
      <c r="BB204" s="366"/>
      <c r="BC204" s="364"/>
      <c r="BD204" s="365"/>
      <c r="BE204" s="365"/>
      <c r="BF204" s="365"/>
      <c r="BG204" s="365"/>
      <c r="BH204" s="365"/>
      <c r="BI204" s="365"/>
      <c r="BJ204" s="365"/>
      <c r="BK204" s="365"/>
      <c r="BL204" s="365"/>
      <c r="BM204" s="366"/>
      <c r="BN204" s="364">
        <f t="shared" si="2"/>
        <v>0</v>
      </c>
      <c r="BO204" s="365"/>
      <c r="BP204" s="365"/>
      <c r="BQ204" s="365"/>
      <c r="BR204" s="365"/>
      <c r="BS204" s="365"/>
      <c r="BT204" s="365"/>
      <c r="BU204" s="365"/>
      <c r="BV204" s="365"/>
      <c r="BW204" s="365"/>
      <c r="BX204" s="365"/>
      <c r="BY204" s="365"/>
      <c r="BZ204" s="365"/>
      <c r="CA204" s="365"/>
      <c r="CB204" s="366"/>
    </row>
    <row r="205" spans="1:80" hidden="1" x14ac:dyDescent="0.2">
      <c r="A205" s="400"/>
      <c r="B205" s="401"/>
      <c r="C205" s="401"/>
      <c r="D205" s="402"/>
      <c r="E205" s="361"/>
      <c r="F205" s="362"/>
      <c r="G205" s="362"/>
      <c r="H205" s="362"/>
      <c r="I205" s="362"/>
      <c r="J205" s="362"/>
      <c r="K205" s="362"/>
      <c r="L205" s="362"/>
      <c r="M205" s="362"/>
      <c r="N205" s="362"/>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3"/>
      <c r="AS205" s="364"/>
      <c r="AT205" s="365"/>
      <c r="AU205" s="365"/>
      <c r="AV205" s="365"/>
      <c r="AW205" s="365"/>
      <c r="AX205" s="365"/>
      <c r="AY205" s="365"/>
      <c r="AZ205" s="365"/>
      <c r="BA205" s="365"/>
      <c r="BB205" s="366"/>
      <c r="BC205" s="364"/>
      <c r="BD205" s="365"/>
      <c r="BE205" s="365"/>
      <c r="BF205" s="365"/>
      <c r="BG205" s="365"/>
      <c r="BH205" s="365"/>
      <c r="BI205" s="365"/>
      <c r="BJ205" s="365"/>
      <c r="BK205" s="365"/>
      <c r="BL205" s="365"/>
      <c r="BM205" s="366"/>
      <c r="BN205" s="364">
        <f t="shared" si="2"/>
        <v>0</v>
      </c>
      <c r="BO205" s="365"/>
      <c r="BP205" s="365"/>
      <c r="BQ205" s="365"/>
      <c r="BR205" s="365"/>
      <c r="BS205" s="365"/>
      <c r="BT205" s="365"/>
      <c r="BU205" s="365"/>
      <c r="BV205" s="365"/>
      <c r="BW205" s="365"/>
      <c r="BX205" s="365"/>
      <c r="BY205" s="365"/>
      <c r="BZ205" s="365"/>
      <c r="CA205" s="365"/>
      <c r="CB205" s="366"/>
    </row>
    <row r="206" spans="1:80" hidden="1" x14ac:dyDescent="0.2">
      <c r="A206" s="400"/>
      <c r="B206" s="401"/>
      <c r="C206" s="401"/>
      <c r="D206" s="402"/>
      <c r="E206" s="361"/>
      <c r="F206" s="362"/>
      <c r="G206" s="362"/>
      <c r="H206" s="362"/>
      <c r="I206" s="362"/>
      <c r="J206" s="362"/>
      <c r="K206" s="362"/>
      <c r="L206" s="362"/>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3"/>
      <c r="AS206" s="364"/>
      <c r="AT206" s="365"/>
      <c r="AU206" s="365"/>
      <c r="AV206" s="365"/>
      <c r="AW206" s="365"/>
      <c r="AX206" s="365"/>
      <c r="AY206" s="365"/>
      <c r="AZ206" s="365"/>
      <c r="BA206" s="365"/>
      <c r="BB206" s="366"/>
      <c r="BC206" s="364"/>
      <c r="BD206" s="365"/>
      <c r="BE206" s="365"/>
      <c r="BF206" s="365"/>
      <c r="BG206" s="365"/>
      <c r="BH206" s="365"/>
      <c r="BI206" s="365"/>
      <c r="BJ206" s="365"/>
      <c r="BK206" s="365"/>
      <c r="BL206" s="365"/>
      <c r="BM206" s="366"/>
      <c r="BN206" s="364">
        <f t="shared" si="2"/>
        <v>0</v>
      </c>
      <c r="BO206" s="365"/>
      <c r="BP206" s="365"/>
      <c r="BQ206" s="365"/>
      <c r="BR206" s="365"/>
      <c r="BS206" s="365"/>
      <c r="BT206" s="365"/>
      <c r="BU206" s="365"/>
      <c r="BV206" s="365"/>
      <c r="BW206" s="365"/>
      <c r="BX206" s="365"/>
      <c r="BY206" s="365"/>
      <c r="BZ206" s="365"/>
      <c r="CA206" s="365"/>
      <c r="CB206" s="366"/>
    </row>
    <row r="207" spans="1:80" hidden="1" x14ac:dyDescent="0.2">
      <c r="A207" s="400"/>
      <c r="B207" s="401"/>
      <c r="C207" s="401"/>
      <c r="D207" s="402"/>
      <c r="E207" s="361"/>
      <c r="F207" s="362"/>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3"/>
      <c r="AS207" s="364"/>
      <c r="AT207" s="365"/>
      <c r="AU207" s="365"/>
      <c r="AV207" s="365"/>
      <c r="AW207" s="365"/>
      <c r="AX207" s="365"/>
      <c r="AY207" s="365"/>
      <c r="AZ207" s="365"/>
      <c r="BA207" s="365"/>
      <c r="BB207" s="366"/>
      <c r="BC207" s="364"/>
      <c r="BD207" s="365"/>
      <c r="BE207" s="365"/>
      <c r="BF207" s="365"/>
      <c r="BG207" s="365"/>
      <c r="BH207" s="365"/>
      <c r="BI207" s="365"/>
      <c r="BJ207" s="365"/>
      <c r="BK207" s="365"/>
      <c r="BL207" s="365"/>
      <c r="BM207" s="366"/>
      <c r="BN207" s="364">
        <f t="shared" si="2"/>
        <v>0</v>
      </c>
      <c r="BO207" s="365"/>
      <c r="BP207" s="365"/>
      <c r="BQ207" s="365"/>
      <c r="BR207" s="365"/>
      <c r="BS207" s="365"/>
      <c r="BT207" s="365"/>
      <c r="BU207" s="365"/>
      <c r="BV207" s="365"/>
      <c r="BW207" s="365"/>
      <c r="BX207" s="365"/>
      <c r="BY207" s="365"/>
      <c r="BZ207" s="365"/>
      <c r="CA207" s="365"/>
      <c r="CB207" s="366"/>
    </row>
    <row r="208" spans="1:80" hidden="1" x14ac:dyDescent="0.2">
      <c r="A208" s="400"/>
      <c r="B208" s="401"/>
      <c r="C208" s="401"/>
      <c r="D208" s="402"/>
      <c r="E208" s="361"/>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3"/>
      <c r="AS208" s="364"/>
      <c r="AT208" s="365"/>
      <c r="AU208" s="365"/>
      <c r="AV208" s="365"/>
      <c r="AW208" s="365"/>
      <c r="AX208" s="365"/>
      <c r="AY208" s="365"/>
      <c r="AZ208" s="365"/>
      <c r="BA208" s="365"/>
      <c r="BB208" s="366"/>
      <c r="BC208" s="364"/>
      <c r="BD208" s="365"/>
      <c r="BE208" s="365"/>
      <c r="BF208" s="365"/>
      <c r="BG208" s="365"/>
      <c r="BH208" s="365"/>
      <c r="BI208" s="365"/>
      <c r="BJ208" s="365"/>
      <c r="BK208" s="365"/>
      <c r="BL208" s="365"/>
      <c r="BM208" s="366"/>
      <c r="BN208" s="364">
        <f t="shared" si="2"/>
        <v>0</v>
      </c>
      <c r="BO208" s="365"/>
      <c r="BP208" s="365"/>
      <c r="BQ208" s="365"/>
      <c r="BR208" s="365"/>
      <c r="BS208" s="365"/>
      <c r="BT208" s="365"/>
      <c r="BU208" s="365"/>
      <c r="BV208" s="365"/>
      <c r="BW208" s="365"/>
      <c r="BX208" s="365"/>
      <c r="BY208" s="365"/>
      <c r="BZ208" s="365"/>
      <c r="CA208" s="365"/>
      <c r="CB208" s="366"/>
    </row>
    <row r="209" spans="1:80" hidden="1" x14ac:dyDescent="0.2">
      <c r="A209" s="400"/>
      <c r="B209" s="401"/>
      <c r="C209" s="401"/>
      <c r="D209" s="402"/>
      <c r="E209" s="361"/>
      <c r="F209" s="362"/>
      <c r="G209" s="362"/>
      <c r="H209" s="362"/>
      <c r="I209" s="362"/>
      <c r="J209" s="362"/>
      <c r="K209" s="362"/>
      <c r="L209" s="362"/>
      <c r="M209" s="362"/>
      <c r="N209" s="362"/>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3"/>
      <c r="AS209" s="364"/>
      <c r="AT209" s="365"/>
      <c r="AU209" s="365"/>
      <c r="AV209" s="365"/>
      <c r="AW209" s="365"/>
      <c r="AX209" s="365"/>
      <c r="AY209" s="365"/>
      <c r="AZ209" s="365"/>
      <c r="BA209" s="365"/>
      <c r="BB209" s="366"/>
      <c r="BC209" s="364"/>
      <c r="BD209" s="365"/>
      <c r="BE209" s="365"/>
      <c r="BF209" s="365"/>
      <c r="BG209" s="365"/>
      <c r="BH209" s="365"/>
      <c r="BI209" s="365"/>
      <c r="BJ209" s="365"/>
      <c r="BK209" s="365"/>
      <c r="BL209" s="365"/>
      <c r="BM209" s="366"/>
      <c r="BN209" s="364">
        <f t="shared" si="2"/>
        <v>0</v>
      </c>
      <c r="BO209" s="365"/>
      <c r="BP209" s="365"/>
      <c r="BQ209" s="365"/>
      <c r="BR209" s="365"/>
      <c r="BS209" s="365"/>
      <c r="BT209" s="365"/>
      <c r="BU209" s="365"/>
      <c r="BV209" s="365"/>
      <c r="BW209" s="365"/>
      <c r="BX209" s="365"/>
      <c r="BY209" s="365"/>
      <c r="BZ209" s="365"/>
      <c r="CA209" s="365"/>
      <c r="CB209" s="366"/>
    </row>
    <row r="210" spans="1:80" hidden="1" x14ac:dyDescent="0.2">
      <c r="A210" s="400"/>
      <c r="B210" s="401"/>
      <c r="C210" s="401"/>
      <c r="D210" s="402"/>
      <c r="E210" s="361"/>
      <c r="F210" s="362"/>
      <c r="G210" s="362"/>
      <c r="H210" s="362"/>
      <c r="I210" s="362"/>
      <c r="J210" s="362"/>
      <c r="K210" s="362"/>
      <c r="L210" s="362"/>
      <c r="M210" s="362"/>
      <c r="N210" s="362"/>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3"/>
      <c r="AS210" s="364"/>
      <c r="AT210" s="365"/>
      <c r="AU210" s="365"/>
      <c r="AV210" s="365"/>
      <c r="AW210" s="365"/>
      <c r="AX210" s="365"/>
      <c r="AY210" s="365"/>
      <c r="AZ210" s="365"/>
      <c r="BA210" s="365"/>
      <c r="BB210" s="366"/>
      <c r="BC210" s="364"/>
      <c r="BD210" s="365"/>
      <c r="BE210" s="365"/>
      <c r="BF210" s="365"/>
      <c r="BG210" s="365"/>
      <c r="BH210" s="365"/>
      <c r="BI210" s="365"/>
      <c r="BJ210" s="365"/>
      <c r="BK210" s="365"/>
      <c r="BL210" s="365"/>
      <c r="BM210" s="366"/>
      <c r="BN210" s="364">
        <f t="shared" si="2"/>
        <v>0</v>
      </c>
      <c r="BO210" s="365"/>
      <c r="BP210" s="365"/>
      <c r="BQ210" s="365"/>
      <c r="BR210" s="365"/>
      <c r="BS210" s="365"/>
      <c r="BT210" s="365"/>
      <c r="BU210" s="365"/>
      <c r="BV210" s="365"/>
      <c r="BW210" s="365"/>
      <c r="BX210" s="365"/>
      <c r="BY210" s="365"/>
      <c r="BZ210" s="365"/>
      <c r="CA210" s="365"/>
      <c r="CB210" s="366"/>
    </row>
    <row r="211" spans="1:80" hidden="1" x14ac:dyDescent="0.2">
      <c r="A211" s="400"/>
      <c r="B211" s="401"/>
      <c r="C211" s="401"/>
      <c r="D211" s="402"/>
      <c r="E211" s="422"/>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c r="AC211" s="423"/>
      <c r="AD211" s="423"/>
      <c r="AE211" s="423"/>
      <c r="AF211" s="423"/>
      <c r="AG211" s="423"/>
      <c r="AH211" s="423"/>
      <c r="AI211" s="423"/>
      <c r="AJ211" s="423"/>
      <c r="AK211" s="423"/>
      <c r="AL211" s="423"/>
      <c r="AM211" s="423"/>
      <c r="AN211" s="423"/>
      <c r="AO211" s="423"/>
      <c r="AP211" s="423"/>
      <c r="AQ211" s="423"/>
      <c r="AR211" s="424"/>
      <c r="AS211" s="364"/>
      <c r="AT211" s="365"/>
      <c r="AU211" s="365"/>
      <c r="AV211" s="365"/>
      <c r="AW211" s="365"/>
      <c r="AX211" s="365"/>
      <c r="AY211" s="365"/>
      <c r="AZ211" s="365"/>
      <c r="BA211" s="365"/>
      <c r="BB211" s="366"/>
      <c r="BC211" s="364"/>
      <c r="BD211" s="365"/>
      <c r="BE211" s="365"/>
      <c r="BF211" s="365"/>
      <c r="BG211" s="365"/>
      <c r="BH211" s="365"/>
      <c r="BI211" s="365"/>
      <c r="BJ211" s="365"/>
      <c r="BK211" s="365"/>
      <c r="BL211" s="365"/>
      <c r="BM211" s="366"/>
      <c r="BN211" s="364">
        <f t="shared" si="2"/>
        <v>0</v>
      </c>
      <c r="BO211" s="365"/>
      <c r="BP211" s="365"/>
      <c r="BQ211" s="365"/>
      <c r="BR211" s="365"/>
      <c r="BS211" s="365"/>
      <c r="BT211" s="365"/>
      <c r="BU211" s="365"/>
      <c r="BV211" s="365"/>
      <c r="BW211" s="365"/>
      <c r="BX211" s="365"/>
      <c r="BY211" s="365"/>
      <c r="BZ211" s="365"/>
      <c r="CA211" s="365"/>
      <c r="CB211" s="366"/>
    </row>
    <row r="212" spans="1:80" hidden="1" x14ac:dyDescent="0.2">
      <c r="A212" s="400"/>
      <c r="B212" s="401"/>
      <c r="C212" s="401"/>
      <c r="D212" s="402"/>
      <c r="E212" s="422"/>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c r="AC212" s="423"/>
      <c r="AD212" s="423"/>
      <c r="AE212" s="423"/>
      <c r="AF212" s="423"/>
      <c r="AG212" s="423"/>
      <c r="AH212" s="423"/>
      <c r="AI212" s="423"/>
      <c r="AJ212" s="423"/>
      <c r="AK212" s="423"/>
      <c r="AL212" s="423"/>
      <c r="AM212" s="423"/>
      <c r="AN212" s="423"/>
      <c r="AO212" s="423"/>
      <c r="AP212" s="423"/>
      <c r="AQ212" s="423"/>
      <c r="AR212" s="424"/>
      <c r="AS212" s="364"/>
      <c r="AT212" s="365"/>
      <c r="AU212" s="365"/>
      <c r="AV212" s="365"/>
      <c r="AW212" s="365"/>
      <c r="AX212" s="365"/>
      <c r="AY212" s="365"/>
      <c r="AZ212" s="365"/>
      <c r="BA212" s="365"/>
      <c r="BB212" s="366"/>
      <c r="BC212" s="364"/>
      <c r="BD212" s="365"/>
      <c r="BE212" s="365"/>
      <c r="BF212" s="365"/>
      <c r="BG212" s="365"/>
      <c r="BH212" s="365"/>
      <c r="BI212" s="365"/>
      <c r="BJ212" s="365"/>
      <c r="BK212" s="365"/>
      <c r="BL212" s="365"/>
      <c r="BM212" s="366"/>
      <c r="BN212" s="364">
        <f t="shared" si="2"/>
        <v>0</v>
      </c>
      <c r="BO212" s="365"/>
      <c r="BP212" s="365"/>
      <c r="BQ212" s="365"/>
      <c r="BR212" s="365"/>
      <c r="BS212" s="365"/>
      <c r="BT212" s="365"/>
      <c r="BU212" s="365"/>
      <c r="BV212" s="365"/>
      <c r="BW212" s="365"/>
      <c r="BX212" s="365"/>
      <c r="BY212" s="365"/>
      <c r="BZ212" s="365"/>
      <c r="CA212" s="365"/>
      <c r="CB212" s="366"/>
    </row>
    <row r="213" spans="1:80" hidden="1" x14ac:dyDescent="0.2">
      <c r="A213" s="400"/>
      <c r="B213" s="401"/>
      <c r="C213" s="401"/>
      <c r="D213" s="402"/>
      <c r="E213" s="422"/>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C213" s="423"/>
      <c r="AD213" s="423"/>
      <c r="AE213" s="423"/>
      <c r="AF213" s="423"/>
      <c r="AG213" s="423"/>
      <c r="AH213" s="423"/>
      <c r="AI213" s="423"/>
      <c r="AJ213" s="423"/>
      <c r="AK213" s="423"/>
      <c r="AL213" s="423"/>
      <c r="AM213" s="423"/>
      <c r="AN213" s="423"/>
      <c r="AO213" s="423"/>
      <c r="AP213" s="423"/>
      <c r="AQ213" s="423"/>
      <c r="AR213" s="424"/>
      <c r="AS213" s="364"/>
      <c r="AT213" s="365"/>
      <c r="AU213" s="365"/>
      <c r="AV213" s="365"/>
      <c r="AW213" s="365"/>
      <c r="AX213" s="365"/>
      <c r="AY213" s="365"/>
      <c r="AZ213" s="365"/>
      <c r="BA213" s="365"/>
      <c r="BB213" s="366"/>
      <c r="BC213" s="364"/>
      <c r="BD213" s="365"/>
      <c r="BE213" s="365"/>
      <c r="BF213" s="365"/>
      <c r="BG213" s="365"/>
      <c r="BH213" s="365"/>
      <c r="BI213" s="365"/>
      <c r="BJ213" s="365"/>
      <c r="BK213" s="365"/>
      <c r="BL213" s="365"/>
      <c r="BM213" s="366"/>
      <c r="BN213" s="364">
        <f t="shared" si="2"/>
        <v>0</v>
      </c>
      <c r="BO213" s="365"/>
      <c r="BP213" s="365"/>
      <c r="BQ213" s="365"/>
      <c r="BR213" s="365"/>
      <c r="BS213" s="365"/>
      <c r="BT213" s="365"/>
      <c r="BU213" s="365"/>
      <c r="BV213" s="365"/>
      <c r="BW213" s="365"/>
      <c r="BX213" s="365"/>
      <c r="BY213" s="365"/>
      <c r="BZ213" s="365"/>
      <c r="CA213" s="365"/>
      <c r="CB213" s="366"/>
    </row>
    <row r="214" spans="1:80" hidden="1" x14ac:dyDescent="0.2">
      <c r="A214" s="400"/>
      <c r="B214" s="401"/>
      <c r="C214" s="401"/>
      <c r="D214" s="402"/>
      <c r="E214" s="397"/>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c r="AG214" s="398"/>
      <c r="AH214" s="398"/>
      <c r="AI214" s="398"/>
      <c r="AJ214" s="398"/>
      <c r="AK214" s="398"/>
      <c r="AL214" s="398"/>
      <c r="AM214" s="398"/>
      <c r="AN214" s="398"/>
      <c r="AO214" s="398"/>
      <c r="AP214" s="398"/>
      <c r="AQ214" s="398"/>
      <c r="AR214" s="399"/>
      <c r="AS214" s="419"/>
      <c r="AT214" s="420"/>
      <c r="AU214" s="420"/>
      <c r="AV214" s="420"/>
      <c r="AW214" s="420"/>
      <c r="AX214" s="420"/>
      <c r="AY214" s="420"/>
      <c r="AZ214" s="420"/>
      <c r="BA214" s="420"/>
      <c r="BB214" s="421"/>
      <c r="BC214" s="419"/>
      <c r="BD214" s="420"/>
      <c r="BE214" s="420"/>
      <c r="BF214" s="420"/>
      <c r="BG214" s="420"/>
      <c r="BH214" s="420"/>
      <c r="BI214" s="420"/>
      <c r="BJ214" s="420"/>
      <c r="BK214" s="420"/>
      <c r="BL214" s="420"/>
      <c r="BM214" s="421"/>
      <c r="BN214" s="364">
        <f t="shared" si="2"/>
        <v>0</v>
      </c>
      <c r="BO214" s="365"/>
      <c r="BP214" s="365"/>
      <c r="BQ214" s="365"/>
      <c r="BR214" s="365"/>
      <c r="BS214" s="365"/>
      <c r="BT214" s="365"/>
      <c r="BU214" s="365"/>
      <c r="BV214" s="365"/>
      <c r="BW214" s="365"/>
      <c r="BX214" s="365"/>
      <c r="BY214" s="365"/>
      <c r="BZ214" s="365"/>
      <c r="CA214" s="365"/>
      <c r="CB214" s="366"/>
    </row>
    <row r="215" spans="1:80" hidden="1" x14ac:dyDescent="0.2">
      <c r="A215" s="400"/>
      <c r="B215" s="401"/>
      <c r="C215" s="401"/>
      <c r="D215" s="402"/>
      <c r="E215" s="397"/>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c r="AG215" s="398"/>
      <c r="AH215" s="398"/>
      <c r="AI215" s="398"/>
      <c r="AJ215" s="398"/>
      <c r="AK215" s="398"/>
      <c r="AL215" s="398"/>
      <c r="AM215" s="398"/>
      <c r="AN215" s="398"/>
      <c r="AO215" s="398"/>
      <c r="AP215" s="398"/>
      <c r="AQ215" s="398"/>
      <c r="AR215" s="399"/>
      <c r="AS215" s="419"/>
      <c r="AT215" s="420"/>
      <c r="AU215" s="420"/>
      <c r="AV215" s="420"/>
      <c r="AW215" s="420"/>
      <c r="AX215" s="420"/>
      <c r="AY215" s="420"/>
      <c r="AZ215" s="420"/>
      <c r="BA215" s="420"/>
      <c r="BB215" s="421"/>
      <c r="BC215" s="419"/>
      <c r="BD215" s="420"/>
      <c r="BE215" s="420"/>
      <c r="BF215" s="420"/>
      <c r="BG215" s="420"/>
      <c r="BH215" s="420"/>
      <c r="BI215" s="420"/>
      <c r="BJ215" s="420"/>
      <c r="BK215" s="420"/>
      <c r="BL215" s="420"/>
      <c r="BM215" s="421"/>
      <c r="BN215" s="364">
        <f t="shared" si="2"/>
        <v>0</v>
      </c>
      <c r="BO215" s="365"/>
      <c r="BP215" s="365"/>
      <c r="BQ215" s="365"/>
      <c r="BR215" s="365"/>
      <c r="BS215" s="365"/>
      <c r="BT215" s="365"/>
      <c r="BU215" s="365"/>
      <c r="BV215" s="365"/>
      <c r="BW215" s="365"/>
      <c r="BX215" s="365"/>
      <c r="BY215" s="365"/>
      <c r="BZ215" s="365"/>
      <c r="CA215" s="365"/>
      <c r="CB215" s="366"/>
    </row>
    <row r="216" spans="1:80" hidden="1" x14ac:dyDescent="0.2">
      <c r="A216" s="400"/>
      <c r="B216" s="401"/>
      <c r="C216" s="401"/>
      <c r="D216" s="402"/>
      <c r="E216" s="397"/>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c r="AG216" s="398"/>
      <c r="AH216" s="398"/>
      <c r="AI216" s="398"/>
      <c r="AJ216" s="398"/>
      <c r="AK216" s="398"/>
      <c r="AL216" s="398"/>
      <c r="AM216" s="398"/>
      <c r="AN216" s="398"/>
      <c r="AO216" s="398"/>
      <c r="AP216" s="398"/>
      <c r="AQ216" s="398"/>
      <c r="AR216" s="399"/>
      <c r="AS216" s="419"/>
      <c r="AT216" s="420"/>
      <c r="AU216" s="420"/>
      <c r="AV216" s="420"/>
      <c r="AW216" s="420"/>
      <c r="AX216" s="420"/>
      <c r="AY216" s="420"/>
      <c r="AZ216" s="420"/>
      <c r="BA216" s="420"/>
      <c r="BB216" s="421"/>
      <c r="BC216" s="419"/>
      <c r="BD216" s="420"/>
      <c r="BE216" s="420"/>
      <c r="BF216" s="420"/>
      <c r="BG216" s="420"/>
      <c r="BH216" s="420"/>
      <c r="BI216" s="420"/>
      <c r="BJ216" s="420"/>
      <c r="BK216" s="420"/>
      <c r="BL216" s="420"/>
      <c r="BM216" s="421"/>
      <c r="BN216" s="364">
        <f t="shared" si="2"/>
        <v>0</v>
      </c>
      <c r="BO216" s="365"/>
      <c r="BP216" s="365"/>
      <c r="BQ216" s="365"/>
      <c r="BR216" s="365"/>
      <c r="BS216" s="365"/>
      <c r="BT216" s="365"/>
      <c r="BU216" s="365"/>
      <c r="BV216" s="365"/>
      <c r="BW216" s="365"/>
      <c r="BX216" s="365"/>
      <c r="BY216" s="365"/>
      <c r="BZ216" s="365"/>
      <c r="CA216" s="365"/>
      <c r="CB216" s="366"/>
    </row>
    <row r="217" spans="1:80" hidden="1" x14ac:dyDescent="0.2">
      <c r="A217" s="400"/>
      <c r="B217" s="401"/>
      <c r="C217" s="401"/>
      <c r="D217" s="402"/>
      <c r="E217" s="397"/>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c r="AG217" s="398"/>
      <c r="AH217" s="398"/>
      <c r="AI217" s="398"/>
      <c r="AJ217" s="398"/>
      <c r="AK217" s="398"/>
      <c r="AL217" s="398"/>
      <c r="AM217" s="398"/>
      <c r="AN217" s="398"/>
      <c r="AO217" s="398"/>
      <c r="AP217" s="398"/>
      <c r="AQ217" s="398"/>
      <c r="AR217" s="399"/>
      <c r="AS217" s="419"/>
      <c r="AT217" s="420"/>
      <c r="AU217" s="420"/>
      <c r="AV217" s="420"/>
      <c r="AW217" s="420"/>
      <c r="AX217" s="420"/>
      <c r="AY217" s="420"/>
      <c r="AZ217" s="420"/>
      <c r="BA217" s="420"/>
      <c r="BB217" s="421"/>
      <c r="BC217" s="419"/>
      <c r="BD217" s="420"/>
      <c r="BE217" s="420"/>
      <c r="BF217" s="420"/>
      <c r="BG217" s="420"/>
      <c r="BH217" s="420"/>
      <c r="BI217" s="420"/>
      <c r="BJ217" s="420"/>
      <c r="BK217" s="420"/>
      <c r="BL217" s="420"/>
      <c r="BM217" s="421"/>
      <c r="BN217" s="364">
        <f t="shared" si="2"/>
        <v>0</v>
      </c>
      <c r="BO217" s="365"/>
      <c r="BP217" s="365"/>
      <c r="BQ217" s="365"/>
      <c r="BR217" s="365"/>
      <c r="BS217" s="365"/>
      <c r="BT217" s="365"/>
      <c r="BU217" s="365"/>
      <c r="BV217" s="365"/>
      <c r="BW217" s="365"/>
      <c r="BX217" s="365"/>
      <c r="BY217" s="365"/>
      <c r="BZ217" s="365"/>
      <c r="CA217" s="365"/>
      <c r="CB217" s="366"/>
    </row>
    <row r="218" spans="1:80" hidden="1" x14ac:dyDescent="0.2">
      <c r="A218" s="400"/>
      <c r="B218" s="401"/>
      <c r="C218" s="401"/>
      <c r="D218" s="402"/>
      <c r="E218" s="397"/>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c r="AG218" s="398"/>
      <c r="AH218" s="398"/>
      <c r="AI218" s="398"/>
      <c r="AJ218" s="398"/>
      <c r="AK218" s="398"/>
      <c r="AL218" s="398"/>
      <c r="AM218" s="398"/>
      <c r="AN218" s="398"/>
      <c r="AO218" s="398"/>
      <c r="AP218" s="398"/>
      <c r="AQ218" s="398"/>
      <c r="AR218" s="399"/>
      <c r="AS218" s="419"/>
      <c r="AT218" s="420"/>
      <c r="AU218" s="420"/>
      <c r="AV218" s="420"/>
      <c r="AW218" s="420"/>
      <c r="AX218" s="420"/>
      <c r="AY218" s="420"/>
      <c r="AZ218" s="420"/>
      <c r="BA218" s="420"/>
      <c r="BB218" s="421"/>
      <c r="BC218" s="419"/>
      <c r="BD218" s="420"/>
      <c r="BE218" s="420"/>
      <c r="BF218" s="420"/>
      <c r="BG218" s="420"/>
      <c r="BH218" s="420"/>
      <c r="BI218" s="420"/>
      <c r="BJ218" s="420"/>
      <c r="BK218" s="420"/>
      <c r="BL218" s="420"/>
      <c r="BM218" s="421"/>
      <c r="BN218" s="364">
        <f t="shared" si="2"/>
        <v>0</v>
      </c>
      <c r="BO218" s="365"/>
      <c r="BP218" s="365"/>
      <c r="BQ218" s="365"/>
      <c r="BR218" s="365"/>
      <c r="BS218" s="365"/>
      <c r="BT218" s="365"/>
      <c r="BU218" s="365"/>
      <c r="BV218" s="365"/>
      <c r="BW218" s="365"/>
      <c r="BX218" s="365"/>
      <c r="BY218" s="365"/>
      <c r="BZ218" s="365"/>
      <c r="CA218" s="365"/>
      <c r="CB218" s="366"/>
    </row>
    <row r="219" spans="1:80" hidden="1" x14ac:dyDescent="0.2">
      <c r="A219" s="400"/>
      <c r="B219" s="401"/>
      <c r="C219" s="401"/>
      <c r="D219" s="402"/>
      <c r="E219" s="397"/>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c r="AG219" s="398"/>
      <c r="AH219" s="398"/>
      <c r="AI219" s="398"/>
      <c r="AJ219" s="398"/>
      <c r="AK219" s="398"/>
      <c r="AL219" s="398"/>
      <c r="AM219" s="398"/>
      <c r="AN219" s="398"/>
      <c r="AO219" s="398"/>
      <c r="AP219" s="398"/>
      <c r="AQ219" s="398"/>
      <c r="AR219" s="399"/>
      <c r="AS219" s="419"/>
      <c r="AT219" s="420"/>
      <c r="AU219" s="420"/>
      <c r="AV219" s="420"/>
      <c r="AW219" s="420"/>
      <c r="AX219" s="420"/>
      <c r="AY219" s="420"/>
      <c r="AZ219" s="420"/>
      <c r="BA219" s="420"/>
      <c r="BB219" s="421"/>
      <c r="BC219" s="419"/>
      <c r="BD219" s="420"/>
      <c r="BE219" s="420"/>
      <c r="BF219" s="420"/>
      <c r="BG219" s="420"/>
      <c r="BH219" s="420"/>
      <c r="BI219" s="420"/>
      <c r="BJ219" s="420"/>
      <c r="BK219" s="420"/>
      <c r="BL219" s="420"/>
      <c r="BM219" s="421"/>
      <c r="BN219" s="364">
        <f t="shared" si="2"/>
        <v>0</v>
      </c>
      <c r="BO219" s="365"/>
      <c r="BP219" s="365"/>
      <c r="BQ219" s="365"/>
      <c r="BR219" s="365"/>
      <c r="BS219" s="365"/>
      <c r="BT219" s="365"/>
      <c r="BU219" s="365"/>
      <c r="BV219" s="365"/>
      <c r="BW219" s="365"/>
      <c r="BX219" s="365"/>
      <c r="BY219" s="365"/>
      <c r="BZ219" s="365"/>
      <c r="CA219" s="365"/>
      <c r="CB219" s="366"/>
    </row>
    <row r="220" spans="1:80" hidden="1" x14ac:dyDescent="0.2">
      <c r="A220" s="400"/>
      <c r="B220" s="401"/>
      <c r="C220" s="401"/>
      <c r="D220" s="402"/>
      <c r="E220" s="397"/>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c r="AI220" s="398"/>
      <c r="AJ220" s="398"/>
      <c r="AK220" s="398"/>
      <c r="AL220" s="398"/>
      <c r="AM220" s="398"/>
      <c r="AN220" s="398"/>
      <c r="AO220" s="398"/>
      <c r="AP220" s="398"/>
      <c r="AQ220" s="398"/>
      <c r="AR220" s="399"/>
      <c r="AS220" s="419"/>
      <c r="AT220" s="420"/>
      <c r="AU220" s="420"/>
      <c r="AV220" s="420"/>
      <c r="AW220" s="420"/>
      <c r="AX220" s="420"/>
      <c r="AY220" s="420"/>
      <c r="AZ220" s="420"/>
      <c r="BA220" s="420"/>
      <c r="BB220" s="421"/>
      <c r="BC220" s="419"/>
      <c r="BD220" s="420"/>
      <c r="BE220" s="420"/>
      <c r="BF220" s="420"/>
      <c r="BG220" s="420"/>
      <c r="BH220" s="420"/>
      <c r="BI220" s="420"/>
      <c r="BJ220" s="420"/>
      <c r="BK220" s="420"/>
      <c r="BL220" s="420"/>
      <c r="BM220" s="421"/>
      <c r="BN220" s="364">
        <f t="shared" si="2"/>
        <v>0</v>
      </c>
      <c r="BO220" s="365"/>
      <c r="BP220" s="365"/>
      <c r="BQ220" s="365"/>
      <c r="BR220" s="365"/>
      <c r="BS220" s="365"/>
      <c r="BT220" s="365"/>
      <c r="BU220" s="365"/>
      <c r="BV220" s="365"/>
      <c r="BW220" s="365"/>
      <c r="BX220" s="365"/>
      <c r="BY220" s="365"/>
      <c r="BZ220" s="365"/>
      <c r="CA220" s="365"/>
      <c r="CB220" s="366"/>
    </row>
    <row r="221" spans="1:80" hidden="1" x14ac:dyDescent="0.2">
      <c r="A221" s="400"/>
      <c r="B221" s="401"/>
      <c r="C221" s="401"/>
      <c r="D221" s="402"/>
      <c r="E221" s="397"/>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c r="AG221" s="398"/>
      <c r="AH221" s="398"/>
      <c r="AI221" s="398"/>
      <c r="AJ221" s="398"/>
      <c r="AK221" s="398"/>
      <c r="AL221" s="398"/>
      <c r="AM221" s="398"/>
      <c r="AN221" s="398"/>
      <c r="AO221" s="398"/>
      <c r="AP221" s="398"/>
      <c r="AQ221" s="398"/>
      <c r="AR221" s="399"/>
      <c r="AS221" s="419"/>
      <c r="AT221" s="420"/>
      <c r="AU221" s="420"/>
      <c r="AV221" s="420"/>
      <c r="AW221" s="420"/>
      <c r="AX221" s="420"/>
      <c r="AY221" s="420"/>
      <c r="AZ221" s="420"/>
      <c r="BA221" s="420"/>
      <c r="BB221" s="421"/>
      <c r="BC221" s="419"/>
      <c r="BD221" s="420"/>
      <c r="BE221" s="420"/>
      <c r="BF221" s="420"/>
      <c r="BG221" s="420"/>
      <c r="BH221" s="420"/>
      <c r="BI221" s="420"/>
      <c r="BJ221" s="420"/>
      <c r="BK221" s="420"/>
      <c r="BL221" s="420"/>
      <c r="BM221" s="421"/>
      <c r="BN221" s="364">
        <f t="shared" si="2"/>
        <v>0</v>
      </c>
      <c r="BO221" s="365"/>
      <c r="BP221" s="365"/>
      <c r="BQ221" s="365"/>
      <c r="BR221" s="365"/>
      <c r="BS221" s="365"/>
      <c r="BT221" s="365"/>
      <c r="BU221" s="365"/>
      <c r="BV221" s="365"/>
      <c r="BW221" s="365"/>
      <c r="BX221" s="365"/>
      <c r="BY221" s="365"/>
      <c r="BZ221" s="365"/>
      <c r="CA221" s="365"/>
      <c r="CB221" s="366"/>
    </row>
    <row r="222" spans="1:80" hidden="1" x14ac:dyDescent="0.2">
      <c r="A222" s="400"/>
      <c r="B222" s="401"/>
      <c r="C222" s="401"/>
      <c r="D222" s="402"/>
      <c r="E222" s="397"/>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c r="AG222" s="398"/>
      <c r="AH222" s="398"/>
      <c r="AI222" s="398"/>
      <c r="AJ222" s="398"/>
      <c r="AK222" s="398"/>
      <c r="AL222" s="398"/>
      <c r="AM222" s="398"/>
      <c r="AN222" s="398"/>
      <c r="AO222" s="398"/>
      <c r="AP222" s="398"/>
      <c r="AQ222" s="398"/>
      <c r="AR222" s="399"/>
      <c r="AS222" s="419"/>
      <c r="AT222" s="420"/>
      <c r="AU222" s="420"/>
      <c r="AV222" s="420"/>
      <c r="AW222" s="420"/>
      <c r="AX222" s="420"/>
      <c r="AY222" s="420"/>
      <c r="AZ222" s="420"/>
      <c r="BA222" s="420"/>
      <c r="BB222" s="421"/>
      <c r="BC222" s="419"/>
      <c r="BD222" s="420"/>
      <c r="BE222" s="420"/>
      <c r="BF222" s="420"/>
      <c r="BG222" s="420"/>
      <c r="BH222" s="420"/>
      <c r="BI222" s="420"/>
      <c r="BJ222" s="420"/>
      <c r="BK222" s="420"/>
      <c r="BL222" s="420"/>
      <c r="BM222" s="421"/>
      <c r="BN222" s="364">
        <f t="shared" si="2"/>
        <v>0</v>
      </c>
      <c r="BO222" s="365"/>
      <c r="BP222" s="365"/>
      <c r="BQ222" s="365"/>
      <c r="BR222" s="365"/>
      <c r="BS222" s="365"/>
      <c r="BT222" s="365"/>
      <c r="BU222" s="365"/>
      <c r="BV222" s="365"/>
      <c r="BW222" s="365"/>
      <c r="BX222" s="365"/>
      <c r="BY222" s="365"/>
      <c r="BZ222" s="365"/>
      <c r="CA222" s="365"/>
      <c r="CB222" s="366"/>
    </row>
    <row r="223" spans="1:80" hidden="1" x14ac:dyDescent="0.2">
      <c r="A223" s="233"/>
      <c r="B223" s="231"/>
      <c r="C223" s="231"/>
      <c r="D223" s="232"/>
      <c r="E223" s="413"/>
      <c r="F223" s="414"/>
      <c r="G223" s="414"/>
      <c r="H223" s="414"/>
      <c r="I223" s="414"/>
      <c r="J223" s="414"/>
      <c r="K223" s="414"/>
      <c r="L223" s="414"/>
      <c r="M223" s="414"/>
      <c r="N223" s="414"/>
      <c r="O223" s="414"/>
      <c r="P223" s="414"/>
      <c r="Q223" s="414"/>
      <c r="R223" s="414"/>
      <c r="S223" s="414"/>
      <c r="T223" s="414"/>
      <c r="U223" s="414"/>
      <c r="V223" s="414"/>
      <c r="W223" s="414"/>
      <c r="X223" s="414"/>
      <c r="Y223" s="414"/>
      <c r="Z223" s="414"/>
      <c r="AA223" s="414"/>
      <c r="AB223" s="414"/>
      <c r="AC223" s="414"/>
      <c r="AD223" s="414"/>
      <c r="AE223" s="414"/>
      <c r="AF223" s="414"/>
      <c r="AG223" s="414"/>
      <c r="AH223" s="414"/>
      <c r="AI223" s="414"/>
      <c r="AJ223" s="414"/>
      <c r="AK223" s="414"/>
      <c r="AL223" s="414"/>
      <c r="AM223" s="414"/>
      <c r="AN223" s="414"/>
      <c r="AO223" s="414"/>
      <c r="AP223" s="414"/>
      <c r="AQ223" s="414"/>
      <c r="AR223" s="415"/>
      <c r="AS223" s="400"/>
      <c r="AT223" s="401"/>
      <c r="AU223" s="401"/>
      <c r="AV223" s="401"/>
      <c r="AW223" s="401"/>
      <c r="AX223" s="401"/>
      <c r="AY223" s="401"/>
      <c r="AZ223" s="401"/>
      <c r="BA223" s="401"/>
      <c r="BB223" s="402"/>
      <c r="BC223" s="416"/>
      <c r="BD223" s="417"/>
      <c r="BE223" s="417"/>
      <c r="BF223" s="417"/>
      <c r="BG223" s="417"/>
      <c r="BH223" s="417"/>
      <c r="BI223" s="417"/>
      <c r="BJ223" s="417"/>
      <c r="BK223" s="417"/>
      <c r="BL223" s="417"/>
      <c r="BM223" s="418"/>
      <c r="BN223" s="364">
        <f t="shared" si="2"/>
        <v>0</v>
      </c>
      <c r="BO223" s="365"/>
      <c r="BP223" s="365"/>
      <c r="BQ223" s="365"/>
      <c r="BR223" s="365"/>
      <c r="BS223" s="365"/>
      <c r="BT223" s="365"/>
      <c r="BU223" s="365"/>
      <c r="BV223" s="365"/>
      <c r="BW223" s="365"/>
      <c r="BX223" s="365"/>
      <c r="BY223" s="365"/>
      <c r="BZ223" s="365"/>
      <c r="CA223" s="365"/>
      <c r="CB223" s="366"/>
    </row>
    <row r="224" spans="1:80" hidden="1" x14ac:dyDescent="0.2">
      <c r="A224" s="233"/>
      <c r="B224" s="231"/>
      <c r="C224" s="231"/>
      <c r="D224" s="232"/>
      <c r="E224" s="413"/>
      <c r="F224" s="414"/>
      <c r="G224" s="414"/>
      <c r="H224" s="414"/>
      <c r="I224" s="414"/>
      <c r="J224" s="414"/>
      <c r="K224" s="414"/>
      <c r="L224" s="414"/>
      <c r="M224" s="414"/>
      <c r="N224" s="414"/>
      <c r="O224" s="414"/>
      <c r="P224" s="414"/>
      <c r="Q224" s="414"/>
      <c r="R224" s="414"/>
      <c r="S224" s="414"/>
      <c r="T224" s="414"/>
      <c r="U224" s="414"/>
      <c r="V224" s="414"/>
      <c r="W224" s="414"/>
      <c r="X224" s="414"/>
      <c r="Y224" s="414"/>
      <c r="Z224" s="414"/>
      <c r="AA224" s="414"/>
      <c r="AB224" s="414"/>
      <c r="AC224" s="414"/>
      <c r="AD224" s="414"/>
      <c r="AE224" s="414"/>
      <c r="AF224" s="414"/>
      <c r="AG224" s="414"/>
      <c r="AH224" s="414"/>
      <c r="AI224" s="414"/>
      <c r="AJ224" s="414"/>
      <c r="AK224" s="414"/>
      <c r="AL224" s="414"/>
      <c r="AM224" s="414"/>
      <c r="AN224" s="414"/>
      <c r="AO224" s="414"/>
      <c r="AP224" s="414"/>
      <c r="AQ224" s="414"/>
      <c r="AR224" s="415"/>
      <c r="AS224" s="400"/>
      <c r="AT224" s="401"/>
      <c r="AU224" s="401"/>
      <c r="AV224" s="401"/>
      <c r="AW224" s="401"/>
      <c r="AX224" s="401"/>
      <c r="AY224" s="401"/>
      <c r="AZ224" s="401"/>
      <c r="BA224" s="401"/>
      <c r="BB224" s="402"/>
      <c r="BC224" s="416"/>
      <c r="BD224" s="417"/>
      <c r="BE224" s="417"/>
      <c r="BF224" s="417"/>
      <c r="BG224" s="417"/>
      <c r="BH224" s="417"/>
      <c r="BI224" s="417"/>
      <c r="BJ224" s="417"/>
      <c r="BK224" s="417"/>
      <c r="BL224" s="417"/>
      <c r="BM224" s="418"/>
      <c r="BN224" s="364">
        <f t="shared" si="2"/>
        <v>0</v>
      </c>
      <c r="BO224" s="365"/>
      <c r="BP224" s="365"/>
      <c r="BQ224" s="365"/>
      <c r="BR224" s="365"/>
      <c r="BS224" s="365"/>
      <c r="BT224" s="365"/>
      <c r="BU224" s="365"/>
      <c r="BV224" s="365"/>
      <c r="BW224" s="365"/>
      <c r="BX224" s="365"/>
      <c r="BY224" s="365"/>
      <c r="BZ224" s="365"/>
      <c r="CA224" s="365"/>
      <c r="CB224" s="366"/>
    </row>
    <row r="225" spans="1:89" hidden="1" x14ac:dyDescent="0.2">
      <c r="A225" s="395"/>
      <c r="B225" s="151"/>
      <c r="C225" s="151"/>
      <c r="D225" s="396"/>
      <c r="E225" s="413"/>
      <c r="F225" s="414"/>
      <c r="G225" s="414"/>
      <c r="H225" s="414"/>
      <c r="I225" s="414"/>
      <c r="J225" s="414"/>
      <c r="K225" s="414"/>
      <c r="L225" s="414"/>
      <c r="M225" s="414"/>
      <c r="N225" s="414"/>
      <c r="O225" s="414"/>
      <c r="P225" s="414"/>
      <c r="Q225" s="414"/>
      <c r="R225" s="414"/>
      <c r="S225" s="414"/>
      <c r="T225" s="414"/>
      <c r="U225" s="414"/>
      <c r="V225" s="414"/>
      <c r="W225" s="414"/>
      <c r="X225" s="414"/>
      <c r="Y225" s="414"/>
      <c r="Z225" s="414"/>
      <c r="AA225" s="414"/>
      <c r="AB225" s="414"/>
      <c r="AC225" s="414"/>
      <c r="AD225" s="414"/>
      <c r="AE225" s="414"/>
      <c r="AF225" s="414"/>
      <c r="AG225" s="414"/>
      <c r="AH225" s="414"/>
      <c r="AI225" s="414"/>
      <c r="AJ225" s="414"/>
      <c r="AK225" s="414"/>
      <c r="AL225" s="414"/>
      <c r="AM225" s="414"/>
      <c r="AN225" s="414"/>
      <c r="AO225" s="414"/>
      <c r="AP225" s="414"/>
      <c r="AQ225" s="414"/>
      <c r="AR225" s="415"/>
      <c r="AS225" s="392"/>
      <c r="AT225" s="393"/>
      <c r="AU225" s="393"/>
      <c r="AV225" s="393"/>
      <c r="AW225" s="393"/>
      <c r="AX225" s="393"/>
      <c r="AY225" s="393"/>
      <c r="AZ225" s="393"/>
      <c r="BA225" s="393"/>
      <c r="BB225" s="394"/>
      <c r="BC225" s="416"/>
      <c r="BD225" s="417"/>
      <c r="BE225" s="417"/>
      <c r="BF225" s="417"/>
      <c r="BG225" s="417"/>
      <c r="BH225" s="417"/>
      <c r="BI225" s="417"/>
      <c r="BJ225" s="417"/>
      <c r="BK225" s="417"/>
      <c r="BL225" s="417"/>
      <c r="BM225" s="418"/>
      <c r="BN225" s="364">
        <f t="shared" si="2"/>
        <v>0</v>
      </c>
      <c r="BO225" s="365"/>
      <c r="BP225" s="365"/>
      <c r="BQ225" s="365"/>
      <c r="BR225" s="365"/>
      <c r="BS225" s="365"/>
      <c r="BT225" s="365"/>
      <c r="BU225" s="365"/>
      <c r="BV225" s="365"/>
      <c r="BW225" s="365"/>
      <c r="BX225" s="365"/>
      <c r="BY225" s="365"/>
      <c r="BZ225" s="365"/>
      <c r="CA225" s="365"/>
      <c r="CB225" s="366"/>
    </row>
    <row r="226" spans="1:89" x14ac:dyDescent="0.2">
      <c r="A226" s="377"/>
      <c r="B226" s="378"/>
      <c r="C226" s="378"/>
      <c r="D226" s="379"/>
      <c r="E226" s="380" t="s">
        <v>421</v>
      </c>
      <c r="F226" s="381"/>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c r="AG226" s="381"/>
      <c r="AH226" s="381"/>
      <c r="AI226" s="381"/>
      <c r="AJ226" s="381"/>
      <c r="AK226" s="381"/>
      <c r="AL226" s="381"/>
      <c r="AM226" s="381"/>
      <c r="AN226" s="381"/>
      <c r="AO226" s="381"/>
      <c r="AP226" s="381"/>
      <c r="AQ226" s="381"/>
      <c r="AR226" s="382"/>
      <c r="AS226" s="383" t="s">
        <v>52</v>
      </c>
      <c r="AT226" s="384"/>
      <c r="AU226" s="384"/>
      <c r="AV226" s="384"/>
      <c r="AW226" s="384"/>
      <c r="AX226" s="384"/>
      <c r="AY226" s="384"/>
      <c r="AZ226" s="384"/>
      <c r="BA226" s="384"/>
      <c r="BB226" s="385"/>
      <c r="BC226" s="386" t="s">
        <v>52</v>
      </c>
      <c r="BD226" s="387"/>
      <c r="BE226" s="387"/>
      <c r="BF226" s="387"/>
      <c r="BG226" s="387"/>
      <c r="BH226" s="387"/>
      <c r="BI226" s="387"/>
      <c r="BJ226" s="387"/>
      <c r="BK226" s="387"/>
      <c r="BL226" s="387"/>
      <c r="BM226" s="388"/>
      <c r="BN226" s="389">
        <f>SUM(BN191:CB225)</f>
        <v>542000</v>
      </c>
      <c r="BO226" s="390"/>
      <c r="BP226" s="390"/>
      <c r="BQ226" s="390"/>
      <c r="BR226" s="390"/>
      <c r="BS226" s="390"/>
      <c r="BT226" s="390"/>
      <c r="BU226" s="390"/>
      <c r="BV226" s="390"/>
      <c r="BW226" s="390"/>
      <c r="BX226" s="390"/>
      <c r="BY226" s="390"/>
      <c r="BZ226" s="390"/>
      <c r="CA226" s="390"/>
      <c r="CB226" s="391"/>
      <c r="CC226" s="412"/>
      <c r="CD226" s="153"/>
      <c r="CE226" s="153"/>
      <c r="CF226" s="153"/>
      <c r="CG226" s="153"/>
      <c r="CH226" s="153"/>
      <c r="CI226" s="153"/>
      <c r="CJ226" s="153"/>
      <c r="CK226" s="153"/>
    </row>
    <row r="227" spans="1:89" ht="15.75" x14ac:dyDescent="0.25">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3"/>
      <c r="AT227" s="123"/>
      <c r="AU227" s="123"/>
      <c r="AV227" s="123"/>
      <c r="AW227" s="123"/>
      <c r="AX227" s="123"/>
      <c r="AY227" s="123"/>
      <c r="AZ227" s="123"/>
      <c r="BA227" s="123"/>
      <c r="BB227" s="123"/>
      <c r="BC227" s="86"/>
      <c r="BD227" s="86"/>
      <c r="BE227" s="86"/>
      <c r="BF227" s="86"/>
      <c r="BG227" s="86"/>
      <c r="BH227" s="86"/>
      <c r="BI227" s="86"/>
      <c r="BJ227" s="86"/>
      <c r="BK227" s="86"/>
      <c r="BL227" s="86"/>
      <c r="BM227" s="86"/>
      <c r="BN227" s="86"/>
      <c r="BO227" s="86"/>
      <c r="BP227" s="86"/>
      <c r="BQ227" s="124"/>
      <c r="BR227" s="124"/>
      <c r="BS227" s="124"/>
      <c r="BT227" s="124"/>
      <c r="BU227" s="124"/>
      <c r="BV227" s="124"/>
      <c r="BW227" s="124"/>
      <c r="BX227" s="124"/>
      <c r="BY227" s="124"/>
      <c r="BZ227" s="124"/>
      <c r="CA227" s="124"/>
      <c r="CB227" s="124"/>
      <c r="CK227" s="80"/>
    </row>
    <row r="228" spans="1:89" ht="15.75" x14ac:dyDescent="0.25">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410" t="s">
        <v>511</v>
      </c>
      <c r="AT228" s="410"/>
      <c r="AU228" s="410"/>
      <c r="AV228" s="410"/>
      <c r="AW228" s="410"/>
      <c r="AX228" s="410"/>
      <c r="AY228" s="410"/>
      <c r="AZ228" s="410"/>
      <c r="BA228" s="410"/>
      <c r="BB228" s="410"/>
      <c r="BC228" s="411" t="s">
        <v>368</v>
      </c>
      <c r="BD228" s="411"/>
      <c r="BE228" s="411"/>
      <c r="BF228" s="411"/>
      <c r="BG228" s="411"/>
      <c r="BH228" s="411"/>
      <c r="BI228" s="411"/>
      <c r="BJ228" s="411"/>
      <c r="BK228" s="411"/>
      <c r="BL228" s="411"/>
      <c r="BM228" s="411"/>
      <c r="BN228" s="411"/>
      <c r="BO228" s="411"/>
      <c r="BP228" s="411"/>
      <c r="BQ228" s="124"/>
      <c r="BR228" s="124"/>
      <c r="BS228" s="124"/>
      <c r="BT228" s="124"/>
      <c r="BU228" s="124"/>
      <c r="BV228" s="124"/>
      <c r="BW228" s="124"/>
      <c r="BX228" s="124"/>
      <c r="BY228" s="124"/>
      <c r="BZ228" s="124"/>
      <c r="CA228" s="124"/>
      <c r="CB228" s="124"/>
    </row>
    <row r="229" spans="1:89" ht="15.75" x14ac:dyDescent="0.25">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3"/>
      <c r="AT229" s="123"/>
      <c r="AU229" s="123"/>
      <c r="AV229" s="123"/>
      <c r="AW229" s="123"/>
      <c r="AX229" s="123"/>
      <c r="AY229" s="123"/>
      <c r="AZ229" s="123"/>
      <c r="BA229" s="123"/>
      <c r="BB229" s="123"/>
      <c r="BC229" s="86"/>
      <c r="BD229" s="86"/>
      <c r="BE229" s="86"/>
      <c r="BF229" s="86"/>
      <c r="BG229" s="86"/>
      <c r="BH229" s="86"/>
      <c r="BI229" s="86"/>
      <c r="BJ229" s="86"/>
      <c r="BK229" s="86"/>
      <c r="BL229" s="86"/>
      <c r="BM229" s="86"/>
      <c r="BN229" s="86"/>
      <c r="BO229" s="86"/>
      <c r="BP229" s="86"/>
      <c r="BQ229" s="124"/>
      <c r="BR229" s="124"/>
      <c r="BS229" s="124"/>
      <c r="BT229" s="124"/>
      <c r="BU229" s="124"/>
      <c r="BV229" s="124"/>
      <c r="BW229" s="124"/>
      <c r="BX229" s="124"/>
      <c r="BY229" s="124"/>
      <c r="BZ229" s="124"/>
      <c r="CA229" s="124"/>
      <c r="CB229" s="124"/>
    </row>
    <row r="230" spans="1:89" x14ac:dyDescent="0.2">
      <c r="A230" s="157" t="s">
        <v>142</v>
      </c>
      <c r="B230" s="158"/>
      <c r="C230" s="158"/>
      <c r="D230" s="159"/>
      <c r="E230" s="157" t="s">
        <v>422</v>
      </c>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9"/>
      <c r="AS230" s="157" t="s">
        <v>424</v>
      </c>
      <c r="AT230" s="158"/>
      <c r="AU230" s="158"/>
      <c r="AV230" s="158"/>
      <c r="AW230" s="158"/>
      <c r="AX230" s="158"/>
      <c r="AY230" s="158"/>
      <c r="AZ230" s="158"/>
      <c r="BA230" s="158"/>
      <c r="BB230" s="159"/>
      <c r="BC230" s="157" t="s">
        <v>505</v>
      </c>
      <c r="BD230" s="158"/>
      <c r="BE230" s="158"/>
      <c r="BF230" s="158"/>
      <c r="BG230" s="158"/>
      <c r="BH230" s="158"/>
      <c r="BI230" s="158"/>
      <c r="BJ230" s="158"/>
      <c r="BK230" s="158"/>
      <c r="BL230" s="158"/>
      <c r="BM230" s="159"/>
      <c r="BN230" s="157" t="s">
        <v>425</v>
      </c>
      <c r="BO230" s="158"/>
      <c r="BP230" s="158"/>
      <c r="BQ230" s="158"/>
      <c r="BR230" s="158"/>
      <c r="BS230" s="158"/>
      <c r="BT230" s="158"/>
      <c r="BU230" s="158"/>
      <c r="BV230" s="158"/>
      <c r="BW230" s="158"/>
      <c r="BX230" s="158"/>
      <c r="BY230" s="158"/>
      <c r="BZ230" s="158"/>
      <c r="CA230" s="158"/>
      <c r="CB230" s="159"/>
    </row>
    <row r="231" spans="1:89" x14ac:dyDescent="0.2">
      <c r="A231" s="407" t="s">
        <v>143</v>
      </c>
      <c r="B231" s="408"/>
      <c r="C231" s="408"/>
      <c r="D231" s="409"/>
      <c r="E231" s="407"/>
      <c r="F231" s="408"/>
      <c r="G231" s="408"/>
      <c r="H231" s="408"/>
      <c r="I231" s="408"/>
      <c r="J231" s="408"/>
      <c r="K231" s="408"/>
      <c r="L231" s="408"/>
      <c r="M231" s="408"/>
      <c r="N231" s="408"/>
      <c r="O231" s="408"/>
      <c r="P231" s="408"/>
      <c r="Q231" s="408"/>
      <c r="R231" s="408"/>
      <c r="S231" s="408"/>
      <c r="T231" s="408"/>
      <c r="U231" s="408"/>
      <c r="V231" s="408"/>
      <c r="W231" s="408"/>
      <c r="X231" s="408"/>
      <c r="Y231" s="408"/>
      <c r="Z231" s="408"/>
      <c r="AA231" s="408"/>
      <c r="AB231" s="408"/>
      <c r="AC231" s="408"/>
      <c r="AD231" s="408"/>
      <c r="AE231" s="408"/>
      <c r="AF231" s="408"/>
      <c r="AG231" s="408"/>
      <c r="AH231" s="408"/>
      <c r="AI231" s="408"/>
      <c r="AJ231" s="408"/>
      <c r="AK231" s="408"/>
      <c r="AL231" s="408"/>
      <c r="AM231" s="408"/>
      <c r="AN231" s="408"/>
      <c r="AO231" s="408"/>
      <c r="AP231" s="408"/>
      <c r="AQ231" s="408"/>
      <c r="AR231" s="409"/>
      <c r="AS231" s="407"/>
      <c r="AT231" s="408"/>
      <c r="AU231" s="408"/>
      <c r="AV231" s="408"/>
      <c r="AW231" s="408"/>
      <c r="AX231" s="408"/>
      <c r="AY231" s="408"/>
      <c r="AZ231" s="408"/>
      <c r="BA231" s="408"/>
      <c r="BB231" s="409"/>
      <c r="BC231" s="407" t="s">
        <v>506</v>
      </c>
      <c r="BD231" s="408"/>
      <c r="BE231" s="408"/>
      <c r="BF231" s="408"/>
      <c r="BG231" s="408"/>
      <c r="BH231" s="408"/>
      <c r="BI231" s="408"/>
      <c r="BJ231" s="408"/>
      <c r="BK231" s="408"/>
      <c r="BL231" s="408"/>
      <c r="BM231" s="409"/>
      <c r="BN231" s="407" t="s">
        <v>439</v>
      </c>
      <c r="BO231" s="408"/>
      <c r="BP231" s="408"/>
      <c r="BQ231" s="408"/>
      <c r="BR231" s="408"/>
      <c r="BS231" s="408"/>
      <c r="BT231" s="408"/>
      <c r="BU231" s="408"/>
      <c r="BV231" s="408"/>
      <c r="BW231" s="408"/>
      <c r="BX231" s="408"/>
      <c r="BY231" s="408"/>
      <c r="BZ231" s="408"/>
      <c r="CA231" s="408"/>
      <c r="CB231" s="409"/>
    </row>
    <row r="232" spans="1:89" x14ac:dyDescent="0.2">
      <c r="A232" s="407"/>
      <c r="B232" s="408"/>
      <c r="C232" s="408"/>
      <c r="D232" s="409"/>
      <c r="E232" s="407"/>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08"/>
      <c r="AG232" s="408"/>
      <c r="AH232" s="408"/>
      <c r="AI232" s="408"/>
      <c r="AJ232" s="408"/>
      <c r="AK232" s="408"/>
      <c r="AL232" s="408"/>
      <c r="AM232" s="408"/>
      <c r="AN232" s="408"/>
      <c r="AO232" s="408"/>
      <c r="AP232" s="408"/>
      <c r="AQ232" s="408"/>
      <c r="AR232" s="409"/>
      <c r="AS232" s="407"/>
      <c r="AT232" s="408"/>
      <c r="AU232" s="408"/>
      <c r="AV232" s="408"/>
      <c r="AW232" s="408"/>
      <c r="AX232" s="408"/>
      <c r="AY232" s="408"/>
      <c r="AZ232" s="408"/>
      <c r="BA232" s="408"/>
      <c r="BB232" s="409"/>
      <c r="BC232" s="407" t="s">
        <v>432</v>
      </c>
      <c r="BD232" s="408"/>
      <c r="BE232" s="408"/>
      <c r="BF232" s="408"/>
      <c r="BG232" s="408"/>
      <c r="BH232" s="408"/>
      <c r="BI232" s="408"/>
      <c r="BJ232" s="408"/>
      <c r="BK232" s="408"/>
      <c r="BL232" s="408"/>
      <c r="BM232" s="409"/>
      <c r="BN232" s="407"/>
      <c r="BO232" s="408"/>
      <c r="BP232" s="408"/>
      <c r="BQ232" s="408"/>
      <c r="BR232" s="408"/>
      <c r="BS232" s="408"/>
      <c r="BT232" s="408"/>
      <c r="BU232" s="408"/>
      <c r="BV232" s="408"/>
      <c r="BW232" s="408"/>
      <c r="BX232" s="408"/>
      <c r="BY232" s="408"/>
      <c r="BZ232" s="408"/>
      <c r="CA232" s="408"/>
      <c r="CB232" s="409"/>
    </row>
    <row r="233" spans="1:89" x14ac:dyDescent="0.2">
      <c r="A233" s="400">
        <v>1</v>
      </c>
      <c r="B233" s="401"/>
      <c r="C233" s="401"/>
      <c r="D233" s="402"/>
      <c r="E233" s="400">
        <v>2</v>
      </c>
      <c r="F233" s="401"/>
      <c r="G233" s="401"/>
      <c r="H233" s="401"/>
      <c r="I233" s="401"/>
      <c r="J233" s="401"/>
      <c r="K233" s="401"/>
      <c r="L233" s="401"/>
      <c r="M233" s="401"/>
      <c r="N233" s="401"/>
      <c r="O233" s="401"/>
      <c r="P233" s="401"/>
      <c r="Q233" s="401"/>
      <c r="R233" s="401"/>
      <c r="S233" s="401"/>
      <c r="T233" s="401"/>
      <c r="U233" s="401"/>
      <c r="V233" s="401"/>
      <c r="W233" s="401"/>
      <c r="X233" s="401"/>
      <c r="Y233" s="401"/>
      <c r="Z233" s="401"/>
      <c r="AA233" s="401"/>
      <c r="AB233" s="401"/>
      <c r="AC233" s="401"/>
      <c r="AD233" s="401"/>
      <c r="AE233" s="401"/>
      <c r="AF233" s="401"/>
      <c r="AG233" s="401"/>
      <c r="AH233" s="401"/>
      <c r="AI233" s="401"/>
      <c r="AJ233" s="401"/>
      <c r="AK233" s="401"/>
      <c r="AL233" s="401"/>
      <c r="AM233" s="401"/>
      <c r="AN233" s="401"/>
      <c r="AO233" s="401"/>
      <c r="AP233" s="401"/>
      <c r="AQ233" s="401"/>
      <c r="AR233" s="402"/>
      <c r="AS233" s="400">
        <v>3</v>
      </c>
      <c r="AT233" s="401"/>
      <c r="AU233" s="401"/>
      <c r="AV233" s="401"/>
      <c r="AW233" s="401"/>
      <c r="AX233" s="401"/>
      <c r="AY233" s="401"/>
      <c r="AZ233" s="401"/>
      <c r="BA233" s="401"/>
      <c r="BB233" s="402"/>
      <c r="BC233" s="400">
        <v>4</v>
      </c>
      <c r="BD233" s="401"/>
      <c r="BE233" s="401"/>
      <c r="BF233" s="401"/>
      <c r="BG233" s="401"/>
      <c r="BH233" s="401"/>
      <c r="BI233" s="401"/>
      <c r="BJ233" s="401"/>
      <c r="BK233" s="401"/>
      <c r="BL233" s="401"/>
      <c r="BM233" s="402"/>
      <c r="BN233" s="400">
        <v>5</v>
      </c>
      <c r="BO233" s="401"/>
      <c r="BP233" s="401"/>
      <c r="BQ233" s="401"/>
      <c r="BR233" s="401"/>
      <c r="BS233" s="401"/>
      <c r="BT233" s="401"/>
      <c r="BU233" s="401"/>
      <c r="BV233" s="401"/>
      <c r="BW233" s="401"/>
      <c r="BX233" s="401"/>
      <c r="BY233" s="401"/>
      <c r="BZ233" s="401"/>
      <c r="CA233" s="401"/>
      <c r="CB233" s="402"/>
    </row>
    <row r="234" spans="1:89" ht="28.5" customHeight="1" x14ac:dyDescent="0.2">
      <c r="A234" s="400">
        <v>1</v>
      </c>
      <c r="B234" s="401"/>
      <c r="C234" s="401"/>
      <c r="D234" s="402"/>
      <c r="E234" s="280" t="s">
        <v>708</v>
      </c>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1"/>
      <c r="AL234" s="281"/>
      <c r="AM234" s="281"/>
      <c r="AN234" s="281"/>
      <c r="AO234" s="281"/>
      <c r="AP234" s="281"/>
      <c r="AQ234" s="281"/>
      <c r="AR234" s="403"/>
      <c r="AS234" s="364">
        <v>1780</v>
      </c>
      <c r="AT234" s="365"/>
      <c r="AU234" s="365"/>
      <c r="AV234" s="365"/>
      <c r="AW234" s="365"/>
      <c r="AX234" s="365"/>
      <c r="AY234" s="365"/>
      <c r="AZ234" s="365"/>
      <c r="BA234" s="365"/>
      <c r="BB234" s="366"/>
      <c r="BC234" s="364">
        <v>1190.4494382</v>
      </c>
      <c r="BD234" s="365"/>
      <c r="BE234" s="365"/>
      <c r="BF234" s="365"/>
      <c r="BG234" s="365"/>
      <c r="BH234" s="365"/>
      <c r="BI234" s="365"/>
      <c r="BJ234" s="365"/>
      <c r="BK234" s="365"/>
      <c r="BL234" s="365"/>
      <c r="BM234" s="366"/>
      <c r="BN234" s="404">
        <f>ROUND(AS234*BC234,2)</f>
        <v>2119000</v>
      </c>
      <c r="BO234" s="405"/>
      <c r="BP234" s="405"/>
      <c r="BQ234" s="405"/>
      <c r="BR234" s="405"/>
      <c r="BS234" s="405"/>
      <c r="BT234" s="405"/>
      <c r="BU234" s="405"/>
      <c r="BV234" s="405"/>
      <c r="BW234" s="405"/>
      <c r="BX234" s="405"/>
      <c r="BY234" s="405"/>
      <c r="BZ234" s="405"/>
      <c r="CA234" s="405"/>
      <c r="CB234" s="406"/>
    </row>
    <row r="235" spans="1:89" x14ac:dyDescent="0.2">
      <c r="A235" s="377"/>
      <c r="B235" s="378"/>
      <c r="C235" s="378"/>
      <c r="D235" s="379"/>
      <c r="E235" s="380" t="s">
        <v>421</v>
      </c>
      <c r="F235" s="381"/>
      <c r="G235" s="381"/>
      <c r="H235" s="381"/>
      <c r="I235" s="381"/>
      <c r="J235" s="381"/>
      <c r="K235" s="381"/>
      <c r="L235" s="381"/>
      <c r="M235" s="381"/>
      <c r="N235" s="381"/>
      <c r="O235" s="381"/>
      <c r="P235" s="381"/>
      <c r="Q235" s="381"/>
      <c r="R235" s="381"/>
      <c r="S235" s="381"/>
      <c r="T235" s="381"/>
      <c r="U235" s="381"/>
      <c r="V235" s="381"/>
      <c r="W235" s="381"/>
      <c r="X235" s="381"/>
      <c r="Y235" s="381"/>
      <c r="Z235" s="381"/>
      <c r="AA235" s="381"/>
      <c r="AB235" s="381"/>
      <c r="AC235" s="381"/>
      <c r="AD235" s="381"/>
      <c r="AE235" s="381"/>
      <c r="AF235" s="381"/>
      <c r="AG235" s="381"/>
      <c r="AH235" s="381"/>
      <c r="AI235" s="381"/>
      <c r="AJ235" s="381"/>
      <c r="AK235" s="381"/>
      <c r="AL235" s="381"/>
      <c r="AM235" s="381"/>
      <c r="AN235" s="381"/>
      <c r="AO235" s="381"/>
      <c r="AP235" s="381"/>
      <c r="AQ235" s="381"/>
      <c r="AR235" s="382"/>
      <c r="AS235" s="383" t="s">
        <v>52</v>
      </c>
      <c r="AT235" s="384"/>
      <c r="AU235" s="384"/>
      <c r="AV235" s="384"/>
      <c r="AW235" s="384"/>
      <c r="AX235" s="384"/>
      <c r="AY235" s="384"/>
      <c r="AZ235" s="384"/>
      <c r="BA235" s="384"/>
      <c r="BB235" s="385"/>
      <c r="BC235" s="386" t="s">
        <v>52</v>
      </c>
      <c r="BD235" s="387"/>
      <c r="BE235" s="387"/>
      <c r="BF235" s="387"/>
      <c r="BG235" s="387"/>
      <c r="BH235" s="387"/>
      <c r="BI235" s="387"/>
      <c r="BJ235" s="387"/>
      <c r="BK235" s="387"/>
      <c r="BL235" s="387"/>
      <c r="BM235" s="388"/>
      <c r="BN235" s="389">
        <f>SUM(BN234:CB234)</f>
        <v>2119000</v>
      </c>
      <c r="BO235" s="390"/>
      <c r="BP235" s="390"/>
      <c r="BQ235" s="390"/>
      <c r="BR235" s="390"/>
      <c r="BS235" s="390"/>
      <c r="BT235" s="390"/>
      <c r="BU235" s="390"/>
      <c r="BV235" s="390"/>
      <c r="BW235" s="390"/>
      <c r="BX235" s="390"/>
      <c r="BY235" s="390"/>
      <c r="BZ235" s="390"/>
      <c r="CA235" s="390"/>
      <c r="CB235" s="391"/>
    </row>
    <row r="236" spans="1:89" x14ac:dyDescent="0.2">
      <c r="A236" s="125"/>
      <c r="B236" s="125"/>
      <c r="C236" s="125"/>
      <c r="D236" s="125"/>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8"/>
      <c r="BO236" s="128"/>
      <c r="BP236" s="128"/>
      <c r="BQ236" s="128"/>
      <c r="BR236" s="128"/>
      <c r="BS236" s="128"/>
      <c r="BT236" s="128"/>
      <c r="BU236" s="128"/>
      <c r="BV236" s="128"/>
      <c r="BW236" s="128"/>
      <c r="BX236" s="128"/>
      <c r="BY236" s="128"/>
      <c r="BZ236" s="128"/>
      <c r="CA236" s="128"/>
      <c r="CB236" s="128"/>
    </row>
    <row r="237" spans="1:89" x14ac:dyDescent="0.2">
      <c r="CK237" s="80"/>
    </row>
    <row r="238" spans="1:89" ht="15.75" x14ac:dyDescent="0.25">
      <c r="A238" s="72" t="s">
        <v>419</v>
      </c>
      <c r="B238" s="121"/>
      <c r="C238" s="121"/>
      <c r="D238" s="121"/>
      <c r="E238" s="121"/>
      <c r="F238" s="121"/>
      <c r="G238" s="121"/>
      <c r="H238" s="121"/>
      <c r="I238" s="121"/>
      <c r="J238" s="121"/>
      <c r="X238" s="87"/>
      <c r="Y238" s="376"/>
      <c r="Z238" s="376"/>
      <c r="AA238" s="376"/>
      <c r="AB238" s="376"/>
      <c r="AC238" s="376"/>
      <c r="AD238" s="376"/>
      <c r="AE238" s="376"/>
      <c r="AF238" s="376"/>
      <c r="AG238" s="376"/>
      <c r="AH238" s="376"/>
      <c r="AI238" s="376"/>
      <c r="AJ238" s="376"/>
      <c r="AK238" s="87"/>
      <c r="AL238" s="369" t="s">
        <v>554</v>
      </c>
      <c r="AM238" s="369"/>
      <c r="AN238" s="369"/>
      <c r="AO238" s="369"/>
      <c r="AP238" s="369"/>
      <c r="AQ238" s="369"/>
      <c r="AR238" s="369"/>
      <c r="AS238" s="369"/>
      <c r="AT238" s="369"/>
      <c r="AU238" s="369"/>
      <c r="AV238" s="369"/>
      <c r="AW238" s="369"/>
      <c r="AX238" s="369"/>
      <c r="AY238" s="369"/>
      <c r="AZ238" s="369"/>
      <c r="BA238" s="369"/>
      <c r="BB238" s="369"/>
      <c r="BC238" s="369"/>
      <c r="BD238" s="369"/>
      <c r="BE238" s="369"/>
      <c r="BF238" s="369"/>
      <c r="BG238" s="369"/>
      <c r="BH238" s="369"/>
      <c r="BI238" s="369"/>
      <c r="BJ238" s="369"/>
      <c r="BK238" s="369"/>
      <c r="BL238" s="369"/>
      <c r="BM238" s="369"/>
      <c r="BN238" s="87"/>
      <c r="BO238" s="87"/>
      <c r="BP238" s="87"/>
      <c r="BQ238" s="87"/>
      <c r="BR238" s="87"/>
      <c r="BS238" s="87"/>
      <c r="CK238" s="80"/>
    </row>
    <row r="239" spans="1:89" x14ac:dyDescent="0.2">
      <c r="A239" s="88"/>
      <c r="B239" s="88"/>
      <c r="C239" s="88"/>
      <c r="D239" s="88"/>
      <c r="E239" s="88"/>
      <c r="F239" s="88"/>
      <c r="G239" s="88"/>
      <c r="H239" s="88"/>
      <c r="I239" s="88"/>
      <c r="J239" s="88"/>
      <c r="X239" s="88"/>
      <c r="Y239" s="375" t="s">
        <v>10</v>
      </c>
      <c r="Z239" s="375"/>
      <c r="AA239" s="375"/>
      <c r="AB239" s="375"/>
      <c r="AC239" s="375"/>
      <c r="AD239" s="375"/>
      <c r="AE239" s="375"/>
      <c r="AF239" s="375"/>
      <c r="AG239" s="375"/>
      <c r="AH239" s="375"/>
      <c r="AI239" s="375"/>
      <c r="AJ239" s="375"/>
      <c r="AK239" s="88"/>
      <c r="AL239" s="375" t="s">
        <v>11</v>
      </c>
      <c r="AM239" s="375"/>
      <c r="AN239" s="375"/>
      <c r="AO239" s="375"/>
      <c r="AP239" s="375"/>
      <c r="AQ239" s="375"/>
      <c r="AR239" s="375"/>
      <c r="AS239" s="375"/>
      <c r="AT239" s="375"/>
      <c r="AU239" s="375"/>
      <c r="AV239" s="375"/>
      <c r="AW239" s="375"/>
      <c r="AX239" s="375"/>
      <c r="AY239" s="375"/>
      <c r="AZ239" s="375"/>
      <c r="BA239" s="375"/>
      <c r="BB239" s="375"/>
      <c r="BC239" s="375"/>
      <c r="BD239" s="375"/>
      <c r="BE239" s="375"/>
      <c r="BF239" s="375"/>
      <c r="BG239" s="375"/>
      <c r="BH239" s="375"/>
      <c r="BI239" s="375"/>
      <c r="BJ239" s="375"/>
      <c r="BK239" s="375"/>
      <c r="BL239" s="375"/>
      <c r="BM239" s="375"/>
      <c r="BN239" s="87"/>
      <c r="BO239" s="87"/>
      <c r="BP239" s="87"/>
      <c r="BQ239" s="87"/>
      <c r="BR239" s="87"/>
      <c r="BS239" s="87"/>
      <c r="CK239" s="89"/>
    </row>
    <row r="240" spans="1:89" x14ac:dyDescent="0.2">
      <c r="A240" s="1"/>
      <c r="B240" s="87"/>
      <c r="C240" s="87"/>
      <c r="D240" s="87"/>
      <c r="E240" s="87"/>
      <c r="F240" s="87"/>
      <c r="G240" s="87"/>
      <c r="H240" s="87"/>
      <c r="I240" s="87"/>
      <c r="J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c r="BM240" s="87"/>
      <c r="BN240" s="88"/>
      <c r="BO240" s="88"/>
      <c r="BP240" s="88"/>
      <c r="BQ240" s="88"/>
      <c r="BR240" s="88"/>
      <c r="BS240" s="88"/>
    </row>
    <row r="241" spans="1:80" ht="15.75" x14ac:dyDescent="0.25">
      <c r="A241" s="72" t="s">
        <v>420</v>
      </c>
      <c r="B241" s="121"/>
      <c r="C241" s="121"/>
      <c r="D241" s="121"/>
      <c r="E241" s="121"/>
      <c r="F241" s="121"/>
      <c r="G241" s="121"/>
      <c r="H241" s="121"/>
      <c r="I241" s="121"/>
      <c r="J241" s="121"/>
      <c r="X241" s="87"/>
      <c r="Y241" s="376"/>
      <c r="Z241" s="376"/>
      <c r="AA241" s="376"/>
      <c r="AB241" s="376"/>
      <c r="AC241" s="376"/>
      <c r="AD241" s="376"/>
      <c r="AE241" s="376"/>
      <c r="AF241" s="376"/>
      <c r="AG241" s="376"/>
      <c r="AH241" s="376"/>
      <c r="AI241" s="376"/>
      <c r="AJ241" s="376"/>
      <c r="AK241" s="87"/>
      <c r="AL241" s="369" t="s">
        <v>568</v>
      </c>
      <c r="AM241" s="369"/>
      <c r="AN241" s="369"/>
      <c r="AO241" s="369"/>
      <c r="AP241" s="369"/>
      <c r="AQ241" s="369"/>
      <c r="AR241" s="369"/>
      <c r="AS241" s="369"/>
      <c r="AT241" s="369"/>
      <c r="AU241" s="369"/>
      <c r="AV241" s="369"/>
      <c r="AW241" s="369"/>
      <c r="AX241" s="369"/>
      <c r="AY241" s="369"/>
      <c r="AZ241" s="369"/>
      <c r="BA241" s="369"/>
      <c r="BB241" s="369"/>
      <c r="BC241" s="369"/>
      <c r="BD241" s="369"/>
      <c r="BE241" s="369"/>
      <c r="BF241" s="369"/>
      <c r="BG241" s="369"/>
      <c r="BH241" s="369"/>
      <c r="BI241" s="369"/>
      <c r="BJ241" s="369"/>
      <c r="BK241" s="369"/>
      <c r="BL241" s="369"/>
      <c r="BM241" s="369"/>
      <c r="BN241" s="87"/>
      <c r="BO241" s="87"/>
      <c r="BP241" s="87"/>
      <c r="BQ241" s="87"/>
      <c r="BR241" s="87"/>
      <c r="BS241" s="87"/>
    </row>
    <row r="242" spans="1:80" x14ac:dyDescent="0.2">
      <c r="A242" s="87"/>
      <c r="B242" s="87"/>
      <c r="C242" s="87"/>
      <c r="D242" s="87"/>
      <c r="E242" s="87"/>
      <c r="F242" s="87"/>
      <c r="G242" s="87"/>
      <c r="H242" s="87"/>
      <c r="I242" s="87"/>
      <c r="J242" s="87"/>
      <c r="X242" s="87"/>
      <c r="Y242" s="148" t="s">
        <v>10</v>
      </c>
      <c r="Z242" s="148"/>
      <c r="AA242" s="148"/>
      <c r="AB242" s="148"/>
      <c r="AC242" s="148"/>
      <c r="AD242" s="148"/>
      <c r="AE242" s="148"/>
      <c r="AF242" s="148"/>
      <c r="AG242" s="148"/>
      <c r="AH242" s="148"/>
      <c r="AI242" s="148"/>
      <c r="AJ242" s="148"/>
      <c r="AK242" s="88"/>
      <c r="AL242" s="148" t="s">
        <v>11</v>
      </c>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87"/>
      <c r="BO242" s="87"/>
      <c r="BP242" s="87"/>
      <c r="BQ242" s="87"/>
      <c r="BR242" s="87"/>
      <c r="BS242" s="87"/>
    </row>
    <row r="243" spans="1:80" ht="15.6" customHeight="1" x14ac:dyDescent="0.25">
      <c r="A243" s="72" t="s">
        <v>507</v>
      </c>
      <c r="B243" s="90"/>
      <c r="C243" s="121"/>
      <c r="D243" s="121"/>
      <c r="E243" s="121"/>
      <c r="F243" s="121"/>
      <c r="G243" s="121"/>
      <c r="H243" s="121"/>
      <c r="I243" s="121"/>
      <c r="J243" s="121"/>
      <c r="O243" s="155" t="s">
        <v>567</v>
      </c>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Q243" s="122"/>
      <c r="AR243" s="122"/>
      <c r="AS243" s="122"/>
      <c r="AT243" s="122"/>
      <c r="AU243" s="122"/>
      <c r="AV243" s="122"/>
      <c r="AW243" s="122"/>
      <c r="AX243" s="122"/>
      <c r="AY243" s="122"/>
      <c r="AZ243" s="87"/>
      <c r="BA243" s="369" t="s">
        <v>568</v>
      </c>
      <c r="BB243" s="369"/>
      <c r="BC243" s="369"/>
      <c r="BD243" s="369"/>
      <c r="BE243" s="369"/>
      <c r="BF243" s="369"/>
      <c r="BG243" s="369"/>
      <c r="BH243" s="369"/>
      <c r="BI243" s="369"/>
      <c r="BJ243" s="369"/>
      <c r="BK243" s="369"/>
      <c r="BL243" s="369"/>
      <c r="BM243" s="369"/>
      <c r="BN243" s="369"/>
      <c r="BO243" s="369"/>
      <c r="BP243" s="369"/>
      <c r="BQ243" s="369"/>
      <c r="BR243" s="369"/>
      <c r="BS243" s="369"/>
      <c r="BT243" s="369"/>
      <c r="BU243" s="369"/>
      <c r="BV243" s="369"/>
      <c r="BZ243" s="5"/>
      <c r="CA243" s="92"/>
      <c r="CB243" s="5"/>
    </row>
    <row r="244" spans="1:80" ht="15.75" x14ac:dyDescent="0.25">
      <c r="A244" s="72" t="s">
        <v>508</v>
      </c>
      <c r="B244" s="90"/>
      <c r="C244" s="121"/>
      <c r="D244" s="121"/>
      <c r="E244" s="121"/>
      <c r="F244" s="121"/>
      <c r="G244" s="121"/>
      <c r="H244" s="121"/>
      <c r="I244" s="121"/>
      <c r="J244" s="121"/>
      <c r="O244" s="148" t="s">
        <v>12</v>
      </c>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Q244" s="148" t="s">
        <v>10</v>
      </c>
      <c r="AR244" s="148"/>
      <c r="AS244" s="148"/>
      <c r="AT244" s="148"/>
      <c r="AU244" s="148"/>
      <c r="AV244" s="148"/>
      <c r="AW244" s="148"/>
      <c r="AX244" s="148"/>
      <c r="AY244" s="148"/>
      <c r="AZ244" s="88"/>
      <c r="BA244" s="148" t="s">
        <v>11</v>
      </c>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Z244" s="5"/>
      <c r="CA244" s="93"/>
      <c r="CB244" s="5"/>
    </row>
    <row r="245" spans="1:80" s="72" customFormat="1" ht="15.75" x14ac:dyDescent="0.25">
      <c r="A245" s="370" t="s">
        <v>9</v>
      </c>
      <c r="B245" s="370"/>
      <c r="C245" s="371" t="s">
        <v>555</v>
      </c>
      <c r="D245" s="371"/>
      <c r="E245" s="371"/>
      <c r="F245" s="372" t="s">
        <v>5</v>
      </c>
      <c r="G245" s="372"/>
      <c r="H245" s="373" t="s">
        <v>556</v>
      </c>
      <c r="I245" s="373"/>
      <c r="J245" s="373"/>
      <c r="K245" s="373"/>
      <c r="L245" s="373"/>
      <c r="M245" s="373"/>
      <c r="N245" s="373"/>
      <c r="O245" s="373"/>
      <c r="P245" s="373"/>
      <c r="Q245" s="373"/>
      <c r="R245" s="373"/>
      <c r="S245" s="373"/>
      <c r="T245" s="373"/>
      <c r="U245" s="373"/>
      <c r="V245" s="373"/>
      <c r="W245" s="373"/>
      <c r="X245" s="373"/>
      <c r="Y245" s="374">
        <v>20</v>
      </c>
      <c r="Z245" s="374"/>
      <c r="AA245" s="374"/>
      <c r="AB245" s="367" t="s">
        <v>557</v>
      </c>
      <c r="AC245" s="367"/>
      <c r="AD245" s="367"/>
      <c r="AE245" s="90"/>
      <c r="AF245" s="72" t="s">
        <v>509</v>
      </c>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row>
  </sheetData>
  <mergeCells count="987">
    <mergeCell ref="A32:D32"/>
    <mergeCell ref="E32:AM32"/>
    <mergeCell ref="AN32:BA32"/>
    <mergeCell ref="BB32:BM32"/>
    <mergeCell ref="BN32:CB32"/>
    <mergeCell ref="A30:D30"/>
    <mergeCell ref="E30:AM30"/>
    <mergeCell ref="AN30:BA30"/>
    <mergeCell ref="BB30:BM30"/>
    <mergeCell ref="BN30:CB30"/>
    <mergeCell ref="A31:D31"/>
    <mergeCell ref="E31:AM31"/>
    <mergeCell ref="AN31:BA31"/>
    <mergeCell ref="BB31:BM31"/>
    <mergeCell ref="BN31:CB31"/>
    <mergeCell ref="A28:D28"/>
    <mergeCell ref="E28:AM28"/>
    <mergeCell ref="AN28:BA28"/>
    <mergeCell ref="BB28:BM28"/>
    <mergeCell ref="BN28:CB28"/>
    <mergeCell ref="A29:D29"/>
    <mergeCell ref="E29:AM29"/>
    <mergeCell ref="AN29:BA29"/>
    <mergeCell ref="BB29:BM29"/>
    <mergeCell ref="BN29:CB29"/>
    <mergeCell ref="A23:CB23"/>
    <mergeCell ref="T25:AJ25"/>
    <mergeCell ref="AS25:BB25"/>
    <mergeCell ref="BC25:BP25"/>
    <mergeCell ref="A27:D27"/>
    <mergeCell ref="E27:AM27"/>
    <mergeCell ref="AN27:BA27"/>
    <mergeCell ref="BB27:BM27"/>
    <mergeCell ref="BN27:CB27"/>
    <mergeCell ref="AV2:CB2"/>
    <mergeCell ref="A4:CB4"/>
    <mergeCell ref="A6:CB6"/>
    <mergeCell ref="A7:CB7"/>
    <mergeCell ref="A9:CB9"/>
    <mergeCell ref="A11:AG11"/>
    <mergeCell ref="AH11:CB11"/>
    <mergeCell ref="A17:D17"/>
    <mergeCell ref="E17:BA17"/>
    <mergeCell ref="BB17:BM17"/>
    <mergeCell ref="BN17:CB17"/>
    <mergeCell ref="A18:D18"/>
    <mergeCell ref="BB18:BM18"/>
    <mergeCell ref="BN18:CB18"/>
    <mergeCell ref="A14:CB14"/>
    <mergeCell ref="A16:D16"/>
    <mergeCell ref="E16:BA16"/>
    <mergeCell ref="BB16:BM16"/>
    <mergeCell ref="BN16:CB16"/>
    <mergeCell ref="A21:D21"/>
    <mergeCell ref="E21:BA21"/>
    <mergeCell ref="BB21:BM21"/>
    <mergeCell ref="BN21:CB21"/>
    <mergeCell ref="A19:D19"/>
    <mergeCell ref="E19:BA19"/>
    <mergeCell ref="BB19:BM19"/>
    <mergeCell ref="BN19:CB19"/>
    <mergeCell ref="A20:D20"/>
    <mergeCell ref="E20:BA20"/>
    <mergeCell ref="BB20:BM20"/>
    <mergeCell ref="BN20:CB20"/>
    <mergeCell ref="A34:CB34"/>
    <mergeCell ref="A66:D66"/>
    <mergeCell ref="BN71:CB71"/>
    <mergeCell ref="A64:D64"/>
    <mergeCell ref="BN64:CB64"/>
    <mergeCell ref="BN65:CB65"/>
    <mergeCell ref="A63:D63"/>
    <mergeCell ref="BN63:CB63"/>
    <mergeCell ref="A38:CB38"/>
    <mergeCell ref="AS39:BB39"/>
    <mergeCell ref="BC39:BP39"/>
    <mergeCell ref="A41:D41"/>
    <mergeCell ref="E41:AM41"/>
    <mergeCell ref="AN41:AV41"/>
    <mergeCell ref="AW41:BI41"/>
    <mergeCell ref="BJ41:CB41"/>
    <mergeCell ref="S36:CB36"/>
    <mergeCell ref="A42:D42"/>
    <mergeCell ref="E42:AM42"/>
    <mergeCell ref="AN42:AV42"/>
    <mergeCell ref="AW42:BI42"/>
    <mergeCell ref="BJ42:CB42"/>
    <mergeCell ref="A43:D43"/>
    <mergeCell ref="E43:AM43"/>
    <mergeCell ref="AN43:AV43"/>
    <mergeCell ref="AW43:BI43"/>
    <mergeCell ref="BJ43:CB43"/>
    <mergeCell ref="A46:D46"/>
    <mergeCell ref="E46:AM46"/>
    <mergeCell ref="AN46:AV46"/>
    <mergeCell ref="AW46:BI46"/>
    <mergeCell ref="BJ46:CB46"/>
    <mergeCell ref="A44:D44"/>
    <mergeCell ref="E44:AM44"/>
    <mergeCell ref="AN44:AV44"/>
    <mergeCell ref="AW44:BI44"/>
    <mergeCell ref="BJ44:CB44"/>
    <mergeCell ref="A45:D45"/>
    <mergeCell ref="E45:AM45"/>
    <mergeCell ref="AN45:AV45"/>
    <mergeCell ref="AW45:BI45"/>
    <mergeCell ref="BJ45:CB45"/>
    <mergeCell ref="A48:CB48"/>
    <mergeCell ref="AS49:BB49"/>
    <mergeCell ref="BC49:BP49"/>
    <mergeCell ref="A51:D51"/>
    <mergeCell ref="E51:BC51"/>
    <mergeCell ref="BD51:BM51"/>
    <mergeCell ref="BN51:CB51"/>
    <mergeCell ref="A71:D71"/>
    <mergeCell ref="A65:D65"/>
    <mergeCell ref="A55:D55"/>
    <mergeCell ref="E55:BC55"/>
    <mergeCell ref="BD55:BM55"/>
    <mergeCell ref="BN55:CB55"/>
    <mergeCell ref="A54:D54"/>
    <mergeCell ref="E54:BC54"/>
    <mergeCell ref="BD54:BM54"/>
    <mergeCell ref="BN54:CB54"/>
    <mergeCell ref="A52:D52"/>
    <mergeCell ref="E52:BC52"/>
    <mergeCell ref="BD52:BM52"/>
    <mergeCell ref="BN52:CB52"/>
    <mergeCell ref="A53:D53"/>
    <mergeCell ref="E53:BC53"/>
    <mergeCell ref="BD53:BM53"/>
    <mergeCell ref="BN53:CB53"/>
    <mergeCell ref="A58:D58"/>
    <mergeCell ref="E58:BC58"/>
    <mergeCell ref="BD58:BM58"/>
    <mergeCell ref="BN58:CB58"/>
    <mergeCell ref="A59:D59"/>
    <mergeCell ref="E59:BC59"/>
    <mergeCell ref="BD59:BM59"/>
    <mergeCell ref="BN59:CB59"/>
    <mergeCell ref="A56:D56"/>
    <mergeCell ref="E56:BC56"/>
    <mergeCell ref="BD56:BM56"/>
    <mergeCell ref="BN56:CB56"/>
    <mergeCell ref="A57:D57"/>
    <mergeCell ref="E57:BC57"/>
    <mergeCell ref="BD57:BM57"/>
    <mergeCell ref="BN57:CB57"/>
    <mergeCell ref="A60:D60"/>
    <mergeCell ref="E60:BC60"/>
    <mergeCell ref="BD60:BM60"/>
    <mergeCell ref="BN60:CB60"/>
    <mergeCell ref="A61:D61"/>
    <mergeCell ref="E61:BC61"/>
    <mergeCell ref="BD61:BM61"/>
    <mergeCell ref="BN61:CB61"/>
    <mergeCell ref="A69:D69"/>
    <mergeCell ref="BN69:CB69"/>
    <mergeCell ref="A68:D68"/>
    <mergeCell ref="BN68:CB68"/>
    <mergeCell ref="A67:D67"/>
    <mergeCell ref="BN67:CB67"/>
    <mergeCell ref="E68:BC68"/>
    <mergeCell ref="BD68:BM68"/>
    <mergeCell ref="E69:BC69"/>
    <mergeCell ref="BD69:BM69"/>
    <mergeCell ref="E67:BC67"/>
    <mergeCell ref="BD67:BM67"/>
    <mergeCell ref="BN66:CB66"/>
    <mergeCell ref="AS74:BB74"/>
    <mergeCell ref="BC74:BP74"/>
    <mergeCell ref="A62:D62"/>
    <mergeCell ref="E62:BC62"/>
    <mergeCell ref="BD62:BM62"/>
    <mergeCell ref="BN62:CB62"/>
    <mergeCell ref="A72:D72"/>
    <mergeCell ref="E72:BC72"/>
    <mergeCell ref="BD72:BM72"/>
    <mergeCell ref="BN72:CB72"/>
    <mergeCell ref="A70:D70"/>
    <mergeCell ref="BN70:CB70"/>
    <mergeCell ref="E63:BC63"/>
    <mergeCell ref="BD63:BM63"/>
    <mergeCell ref="E64:BC64"/>
    <mergeCell ref="BD64:BM64"/>
    <mergeCell ref="E65:BC65"/>
    <mergeCell ref="BD65:BM65"/>
    <mergeCell ref="E71:BC71"/>
    <mergeCell ref="BD71:BM71"/>
    <mergeCell ref="E66:BC66"/>
    <mergeCell ref="BD66:BM66"/>
    <mergeCell ref="E70:BC70"/>
    <mergeCell ref="BD70:BM70"/>
    <mergeCell ref="BN76:CB76"/>
    <mergeCell ref="A77:D77"/>
    <mergeCell ref="E77:AR77"/>
    <mergeCell ref="AS77:BB77"/>
    <mergeCell ref="BC77:BM77"/>
    <mergeCell ref="BN77:CB77"/>
    <mergeCell ref="A78:D78"/>
    <mergeCell ref="E78:AR78"/>
    <mergeCell ref="AS78:BB78"/>
    <mergeCell ref="BC78:BM78"/>
    <mergeCell ref="BN78:CB78"/>
    <mergeCell ref="A76:D76"/>
    <mergeCell ref="E76:AR76"/>
    <mergeCell ref="AS76:BB76"/>
    <mergeCell ref="BC76:BM76"/>
    <mergeCell ref="A79:D79"/>
    <mergeCell ref="E79:AR79"/>
    <mergeCell ref="AS79:BB79"/>
    <mergeCell ref="BC79:BM79"/>
    <mergeCell ref="BN79:CB79"/>
    <mergeCell ref="A82:D82"/>
    <mergeCell ref="E82:AR82"/>
    <mergeCell ref="AS82:BB82"/>
    <mergeCell ref="BC82:BM82"/>
    <mergeCell ref="BN82:CB82"/>
    <mergeCell ref="A80:D80"/>
    <mergeCell ref="E80:AR80"/>
    <mergeCell ref="AS80:BB80"/>
    <mergeCell ref="BC80:BM80"/>
    <mergeCell ref="BN80:CB80"/>
    <mergeCell ref="A81:D81"/>
    <mergeCell ref="E81:AR81"/>
    <mergeCell ref="AS81:BB81"/>
    <mergeCell ref="BC81:BM81"/>
    <mergeCell ref="BN81:CB81"/>
    <mergeCell ref="A83:D83"/>
    <mergeCell ref="E83:AR83"/>
    <mergeCell ref="AS83:BB83"/>
    <mergeCell ref="BC83:BM83"/>
    <mergeCell ref="BN83:CB83"/>
    <mergeCell ref="A84:D84"/>
    <mergeCell ref="E84:AR84"/>
    <mergeCell ref="AS84:BB84"/>
    <mergeCell ref="BC84:BM84"/>
    <mergeCell ref="BN84:CB84"/>
    <mergeCell ref="A85:D85"/>
    <mergeCell ref="E85:AR85"/>
    <mergeCell ref="AS85:BB85"/>
    <mergeCell ref="BC85:BM85"/>
    <mergeCell ref="BN85:CB85"/>
    <mergeCell ref="A86:D86"/>
    <mergeCell ref="E86:AR86"/>
    <mergeCell ref="AS86:BB86"/>
    <mergeCell ref="BC86:BM86"/>
    <mergeCell ref="BN86:CB86"/>
    <mergeCell ref="A87:D87"/>
    <mergeCell ref="E87:AR87"/>
    <mergeCell ref="AS87:BB87"/>
    <mergeCell ref="BC87:BM87"/>
    <mergeCell ref="BN87:CB87"/>
    <mergeCell ref="A88:D88"/>
    <mergeCell ref="E88:AR88"/>
    <mergeCell ref="AS88:BB88"/>
    <mergeCell ref="BC88:BM88"/>
    <mergeCell ref="BN88:CB88"/>
    <mergeCell ref="A89:D89"/>
    <mergeCell ref="E89:AR89"/>
    <mergeCell ref="AS89:BB89"/>
    <mergeCell ref="BC89:BM89"/>
    <mergeCell ref="BN89:CB89"/>
    <mergeCell ref="A90:D90"/>
    <mergeCell ref="E90:AR90"/>
    <mergeCell ref="AS90:BB90"/>
    <mergeCell ref="BC90:BM90"/>
    <mergeCell ref="BN90:CB90"/>
    <mergeCell ref="A91:D91"/>
    <mergeCell ref="E91:AR91"/>
    <mergeCell ref="AS91:BB91"/>
    <mergeCell ref="BC91:BM91"/>
    <mergeCell ref="BN91:CB91"/>
    <mergeCell ref="A92:D92"/>
    <mergeCell ref="E92:AR92"/>
    <mergeCell ref="AS92:BB92"/>
    <mergeCell ref="BC92:BM92"/>
    <mergeCell ref="BN92:CB92"/>
    <mergeCell ref="A93:D93"/>
    <mergeCell ref="E93:AR93"/>
    <mergeCell ref="AS93:BB93"/>
    <mergeCell ref="BC93:BM93"/>
    <mergeCell ref="BN93:CB93"/>
    <mergeCell ref="A94:D94"/>
    <mergeCell ref="E94:AR94"/>
    <mergeCell ref="AS94:BB94"/>
    <mergeCell ref="BC94:BM94"/>
    <mergeCell ref="BN94:CB94"/>
    <mergeCell ref="A95:D95"/>
    <mergeCell ref="E95:AR95"/>
    <mergeCell ref="AS95:BB95"/>
    <mergeCell ref="BC95:BM95"/>
    <mergeCell ref="BN95:CB95"/>
    <mergeCell ref="A96:D96"/>
    <mergeCell ref="E96:AR96"/>
    <mergeCell ref="AS96:BB96"/>
    <mergeCell ref="BC96:BM96"/>
    <mergeCell ref="BN96:CB96"/>
    <mergeCell ref="A97:D97"/>
    <mergeCell ref="E97:AR97"/>
    <mergeCell ref="AS97:BB97"/>
    <mergeCell ref="BC97:BM97"/>
    <mergeCell ref="BN97:CB97"/>
    <mergeCell ref="A98:D98"/>
    <mergeCell ref="E98:AR98"/>
    <mergeCell ref="AS98:BB98"/>
    <mergeCell ref="BC98:BM98"/>
    <mergeCell ref="BN98:CB98"/>
    <mergeCell ref="A99:D99"/>
    <mergeCell ref="E99:AR99"/>
    <mergeCell ref="AS99:BB99"/>
    <mergeCell ref="BC99:BM99"/>
    <mergeCell ref="BN99:CB99"/>
    <mergeCell ref="A100:D100"/>
    <mergeCell ref="E100:AR100"/>
    <mergeCell ref="AS100:BB100"/>
    <mergeCell ref="BC100:BM100"/>
    <mergeCell ref="BN100:CB100"/>
    <mergeCell ref="A101:D101"/>
    <mergeCell ref="E101:AR101"/>
    <mergeCell ref="AS101:BB101"/>
    <mergeCell ref="BC101:BM101"/>
    <mergeCell ref="BN101:CB101"/>
    <mergeCell ref="A102:D102"/>
    <mergeCell ref="E102:AR102"/>
    <mergeCell ref="AS102:BB102"/>
    <mergeCell ref="BC102:BM102"/>
    <mergeCell ref="BN102:CB102"/>
    <mergeCell ref="A103:D103"/>
    <mergeCell ref="E103:AR103"/>
    <mergeCell ref="AS103:BB103"/>
    <mergeCell ref="BC103:BM103"/>
    <mergeCell ref="BN103:CB103"/>
    <mergeCell ref="A104:D104"/>
    <mergeCell ref="E104:AR104"/>
    <mergeCell ref="AS104:BB104"/>
    <mergeCell ref="BC104:BM104"/>
    <mergeCell ref="BN104:CB104"/>
    <mergeCell ref="A105:D105"/>
    <mergeCell ref="E105:AR105"/>
    <mergeCell ref="AS105:BB105"/>
    <mergeCell ref="BC105:BM105"/>
    <mergeCell ref="BN105:CB105"/>
    <mergeCell ref="A106:D106"/>
    <mergeCell ref="E106:AR106"/>
    <mergeCell ref="AS106:BB106"/>
    <mergeCell ref="BC106:BM106"/>
    <mergeCell ref="BN106:CB106"/>
    <mergeCell ref="A107:D107"/>
    <mergeCell ref="E107:AR107"/>
    <mergeCell ref="AS107:BB107"/>
    <mergeCell ref="BC107:BM107"/>
    <mergeCell ref="BN107:CB107"/>
    <mergeCell ref="A108:D108"/>
    <mergeCell ref="E108:AR108"/>
    <mergeCell ref="AS108:BB108"/>
    <mergeCell ref="BC108:BM108"/>
    <mergeCell ref="BN108:CB108"/>
    <mergeCell ref="A109:D109"/>
    <mergeCell ref="E109:AR109"/>
    <mergeCell ref="AS109:BB109"/>
    <mergeCell ref="BC109:BM109"/>
    <mergeCell ref="BN109:CB109"/>
    <mergeCell ref="A110:D110"/>
    <mergeCell ref="E110:AR110"/>
    <mergeCell ref="AS110:BB110"/>
    <mergeCell ref="BC110:BM110"/>
    <mergeCell ref="BN110:CB110"/>
    <mergeCell ref="A111:D111"/>
    <mergeCell ref="E111:AR111"/>
    <mergeCell ref="AS111:BB111"/>
    <mergeCell ref="BC111:BM111"/>
    <mergeCell ref="BN111:CB111"/>
    <mergeCell ref="A112:D112"/>
    <mergeCell ref="E112:AR112"/>
    <mergeCell ref="AS112:BB112"/>
    <mergeCell ref="BC112:BM112"/>
    <mergeCell ref="BN112:CB112"/>
    <mergeCell ref="A113:D113"/>
    <mergeCell ref="E113:AR113"/>
    <mergeCell ref="AS113:BB113"/>
    <mergeCell ref="BC113:BM113"/>
    <mergeCell ref="BN113:CB113"/>
    <mergeCell ref="A114:D114"/>
    <mergeCell ref="E114:AR114"/>
    <mergeCell ref="AS114:BB114"/>
    <mergeCell ref="BC114:BM114"/>
    <mergeCell ref="BN114:CB114"/>
    <mergeCell ref="A115:D115"/>
    <mergeCell ref="E115:AR115"/>
    <mergeCell ref="AS115:BB115"/>
    <mergeCell ref="BC115:BM115"/>
    <mergeCell ref="BN115:CB115"/>
    <mergeCell ref="A116:D116"/>
    <mergeCell ref="E116:AR116"/>
    <mergeCell ref="AS116:BB116"/>
    <mergeCell ref="BC116:BM116"/>
    <mergeCell ref="BN116:CB116"/>
    <mergeCell ref="A117:D117"/>
    <mergeCell ref="E117:AR117"/>
    <mergeCell ref="AS117:BB117"/>
    <mergeCell ref="BC117:BM117"/>
    <mergeCell ref="BN117:CB117"/>
    <mergeCell ref="A118:D118"/>
    <mergeCell ref="E118:AR118"/>
    <mergeCell ref="AS118:BB118"/>
    <mergeCell ref="BC118:BM118"/>
    <mergeCell ref="BN118:CB118"/>
    <mergeCell ref="A119:D119"/>
    <mergeCell ref="E119:AR119"/>
    <mergeCell ref="AS119:BB119"/>
    <mergeCell ref="BC119:BM119"/>
    <mergeCell ref="BN119:CB119"/>
    <mergeCell ref="A120:D120"/>
    <mergeCell ref="E120:AR120"/>
    <mergeCell ref="AS120:BB120"/>
    <mergeCell ref="BC120:BM120"/>
    <mergeCell ref="BN120:CB120"/>
    <mergeCell ref="A121:D121"/>
    <mergeCell ref="E121:AR121"/>
    <mergeCell ref="AS121:BB121"/>
    <mergeCell ref="BC121:BM121"/>
    <mergeCell ref="BN121:CB121"/>
    <mergeCell ref="A122:D122"/>
    <mergeCell ref="E122:AR122"/>
    <mergeCell ref="AS122:BB122"/>
    <mergeCell ref="BC122:BM122"/>
    <mergeCell ref="BN122:CB122"/>
    <mergeCell ref="A123:D123"/>
    <mergeCell ref="E123:AR123"/>
    <mergeCell ref="AS123:BB123"/>
    <mergeCell ref="BC123:BM123"/>
    <mergeCell ref="BN123:CB123"/>
    <mergeCell ref="A124:D124"/>
    <mergeCell ref="E124:AR124"/>
    <mergeCell ref="AS124:BB124"/>
    <mergeCell ref="BC124:BM124"/>
    <mergeCell ref="BN124:CB124"/>
    <mergeCell ref="A125:D125"/>
    <mergeCell ref="E125:AR125"/>
    <mergeCell ref="AS125:BB125"/>
    <mergeCell ref="BC125:BM125"/>
    <mergeCell ref="BN125:CB125"/>
    <mergeCell ref="A126:D126"/>
    <mergeCell ref="E126:AR126"/>
    <mergeCell ref="AS126:BB126"/>
    <mergeCell ref="BC126:BM126"/>
    <mergeCell ref="BN126:CB126"/>
    <mergeCell ref="A127:D127"/>
    <mergeCell ref="E127:AR127"/>
    <mergeCell ref="AS127:BB127"/>
    <mergeCell ref="BC127:BM127"/>
    <mergeCell ref="BN127:CB127"/>
    <mergeCell ref="A128:D128"/>
    <mergeCell ref="E128:AR128"/>
    <mergeCell ref="AS128:BB128"/>
    <mergeCell ref="BC128:BM128"/>
    <mergeCell ref="BN128:CB128"/>
    <mergeCell ref="A129:D129"/>
    <mergeCell ref="E129:AR129"/>
    <mergeCell ref="AS129:BB129"/>
    <mergeCell ref="BC129:BM129"/>
    <mergeCell ref="BN129:CB129"/>
    <mergeCell ref="A130:D130"/>
    <mergeCell ref="E130:AR130"/>
    <mergeCell ref="AS130:BB130"/>
    <mergeCell ref="BC130:BM130"/>
    <mergeCell ref="BN130:CB130"/>
    <mergeCell ref="A131:D131"/>
    <mergeCell ref="E131:AR131"/>
    <mergeCell ref="AS131:BB131"/>
    <mergeCell ref="BC131:BM131"/>
    <mergeCell ref="BN131:CB131"/>
    <mergeCell ref="A132:D132"/>
    <mergeCell ref="E132:AR132"/>
    <mergeCell ref="AS132:BB132"/>
    <mergeCell ref="BC132:BM132"/>
    <mergeCell ref="BN132:CB132"/>
    <mergeCell ref="A133:D133"/>
    <mergeCell ref="E133:AR133"/>
    <mergeCell ref="AS133:BB133"/>
    <mergeCell ref="BC133:BM133"/>
    <mergeCell ref="BN133:CB133"/>
    <mergeCell ref="A134:D134"/>
    <mergeCell ref="E134:AR134"/>
    <mergeCell ref="AS134:BB134"/>
    <mergeCell ref="BC134:BM134"/>
    <mergeCell ref="BN134:CB134"/>
    <mergeCell ref="A135:D135"/>
    <mergeCell ref="E135:AR135"/>
    <mergeCell ref="AS135:BB135"/>
    <mergeCell ref="BC135:BM135"/>
    <mergeCell ref="BN135:CB135"/>
    <mergeCell ref="A136:D136"/>
    <mergeCell ref="E136:AR136"/>
    <mergeCell ref="AS136:BB136"/>
    <mergeCell ref="BC136:BM136"/>
    <mergeCell ref="BN136:CB136"/>
    <mergeCell ref="A137:D137"/>
    <mergeCell ref="E137:AR137"/>
    <mergeCell ref="AS137:BB137"/>
    <mergeCell ref="BC137:BM137"/>
    <mergeCell ref="BN137:CB137"/>
    <mergeCell ref="A138:D138"/>
    <mergeCell ref="E138:AR138"/>
    <mergeCell ref="AS138:BB138"/>
    <mergeCell ref="BC138:BM138"/>
    <mergeCell ref="BN138:CB138"/>
    <mergeCell ref="A139:D139"/>
    <mergeCell ref="E139:AR139"/>
    <mergeCell ref="AS139:BB139"/>
    <mergeCell ref="BC139:BM139"/>
    <mergeCell ref="BN139:CB139"/>
    <mergeCell ref="A140:D140"/>
    <mergeCell ref="E140:AR140"/>
    <mergeCell ref="AS140:BB140"/>
    <mergeCell ref="BC140:BM140"/>
    <mergeCell ref="BN140:CB140"/>
    <mergeCell ref="A141:D141"/>
    <mergeCell ref="E141:AR141"/>
    <mergeCell ref="AS141:BB141"/>
    <mergeCell ref="BC141:BM141"/>
    <mergeCell ref="BN141:CB141"/>
    <mergeCell ref="A142:D142"/>
    <mergeCell ref="E142:AR142"/>
    <mergeCell ref="AS142:BB142"/>
    <mergeCell ref="BC142:BM142"/>
    <mergeCell ref="BN142:CB142"/>
    <mergeCell ref="A143:D143"/>
    <mergeCell ref="E143:AR143"/>
    <mergeCell ref="AS143:BB143"/>
    <mergeCell ref="BC143:BM143"/>
    <mergeCell ref="BN143:CB143"/>
    <mergeCell ref="A144:D144"/>
    <mergeCell ref="E144:AR144"/>
    <mergeCell ref="AS144:BB144"/>
    <mergeCell ref="BC144:BM144"/>
    <mergeCell ref="BN144:CB144"/>
    <mergeCell ref="A145:D145"/>
    <mergeCell ref="E145:AR145"/>
    <mergeCell ref="AS145:BB145"/>
    <mergeCell ref="BC145:BM145"/>
    <mergeCell ref="BN145:CB145"/>
    <mergeCell ref="A146:D146"/>
    <mergeCell ref="E146:AR146"/>
    <mergeCell ref="AS146:BB146"/>
    <mergeCell ref="BC146:BM146"/>
    <mergeCell ref="BN146:CB146"/>
    <mergeCell ref="A147:D147"/>
    <mergeCell ref="E147:AR147"/>
    <mergeCell ref="AS147:BB147"/>
    <mergeCell ref="BC147:BM147"/>
    <mergeCell ref="BN147:CB147"/>
    <mergeCell ref="A148:D148"/>
    <mergeCell ref="E148:AR148"/>
    <mergeCell ref="AS148:BB148"/>
    <mergeCell ref="BC148:BM148"/>
    <mergeCell ref="BN148:CB148"/>
    <mergeCell ref="A149:D149"/>
    <mergeCell ref="E149:AR149"/>
    <mergeCell ref="AS149:BB149"/>
    <mergeCell ref="BC149:BM149"/>
    <mergeCell ref="BN149:CB149"/>
    <mergeCell ref="A150:D150"/>
    <mergeCell ref="E150:AR150"/>
    <mergeCell ref="AS150:BB150"/>
    <mergeCell ref="BC150:BM150"/>
    <mergeCell ref="BN150:CB150"/>
    <mergeCell ref="A151:D151"/>
    <mergeCell ref="E151:AR151"/>
    <mergeCell ref="AS151:BB151"/>
    <mergeCell ref="BC151:BM151"/>
    <mergeCell ref="BN151:CB151"/>
    <mergeCell ref="A152:D152"/>
    <mergeCell ref="E152:AR152"/>
    <mergeCell ref="AS152:BB152"/>
    <mergeCell ref="BC152:BM152"/>
    <mergeCell ref="BN152:CB152"/>
    <mergeCell ref="A153:D153"/>
    <mergeCell ref="E153:AR153"/>
    <mergeCell ref="AS153:BB153"/>
    <mergeCell ref="BC153:BM153"/>
    <mergeCell ref="BN153:CB153"/>
    <mergeCell ref="A154:D154"/>
    <mergeCell ref="E154:AR154"/>
    <mergeCell ref="AS154:BB154"/>
    <mergeCell ref="BC154:BM154"/>
    <mergeCell ref="BN154:CB154"/>
    <mergeCell ref="A155:D155"/>
    <mergeCell ref="E155:AR155"/>
    <mergeCell ref="AS155:BB155"/>
    <mergeCell ref="BC155:BM155"/>
    <mergeCell ref="BN155:CB155"/>
    <mergeCell ref="A156:D156"/>
    <mergeCell ref="E156:AR156"/>
    <mergeCell ref="AS156:BB156"/>
    <mergeCell ref="BC156:BM156"/>
    <mergeCell ref="BN156:CB156"/>
    <mergeCell ref="A157:D157"/>
    <mergeCell ref="E157:AR157"/>
    <mergeCell ref="AS157:BB157"/>
    <mergeCell ref="BC157:BM157"/>
    <mergeCell ref="BN157:CB157"/>
    <mergeCell ref="A158:D158"/>
    <mergeCell ref="E158:AR158"/>
    <mergeCell ref="AS158:BB158"/>
    <mergeCell ref="BC158:BM158"/>
    <mergeCell ref="BN158:CB158"/>
    <mergeCell ref="A159:D159"/>
    <mergeCell ref="E159:AR159"/>
    <mergeCell ref="AS159:BB159"/>
    <mergeCell ref="BC159:BM159"/>
    <mergeCell ref="BN159:CB159"/>
    <mergeCell ref="A160:D160"/>
    <mergeCell ref="E160:AR160"/>
    <mergeCell ref="AS160:BB160"/>
    <mergeCell ref="BC160:BM160"/>
    <mergeCell ref="BN160:CB160"/>
    <mergeCell ref="A161:D161"/>
    <mergeCell ref="E161:AR161"/>
    <mergeCell ref="AS161:BB161"/>
    <mergeCell ref="BC161:BM161"/>
    <mergeCell ref="BN161:CB161"/>
    <mergeCell ref="A162:D162"/>
    <mergeCell ref="E162:AR162"/>
    <mergeCell ref="AS162:BB162"/>
    <mergeCell ref="BC162:BM162"/>
    <mergeCell ref="BN162:CB162"/>
    <mergeCell ref="A163:D163"/>
    <mergeCell ref="E163:AR163"/>
    <mergeCell ref="AS163:BB163"/>
    <mergeCell ref="BC163:BM163"/>
    <mergeCell ref="BN163:CB163"/>
    <mergeCell ref="A164:D164"/>
    <mergeCell ref="E164:AR164"/>
    <mergeCell ref="AS164:BB164"/>
    <mergeCell ref="BC164:BM164"/>
    <mergeCell ref="BN164:CB164"/>
    <mergeCell ref="A165:D165"/>
    <mergeCell ref="E165:AR165"/>
    <mergeCell ref="AS165:BB165"/>
    <mergeCell ref="BC165:BM165"/>
    <mergeCell ref="BN165:CB165"/>
    <mergeCell ref="A166:D166"/>
    <mergeCell ref="E166:AR166"/>
    <mergeCell ref="AS166:BB166"/>
    <mergeCell ref="BC166:BM166"/>
    <mergeCell ref="BN166:CB166"/>
    <mergeCell ref="A167:D167"/>
    <mergeCell ref="E167:AR167"/>
    <mergeCell ref="AS167:BB167"/>
    <mergeCell ref="BC167:BM167"/>
    <mergeCell ref="BN167:CB167"/>
    <mergeCell ref="A168:D168"/>
    <mergeCell ref="E168:AR168"/>
    <mergeCell ref="AS168:BB168"/>
    <mergeCell ref="BC168:BM168"/>
    <mergeCell ref="BN168:CB168"/>
    <mergeCell ref="A169:D169"/>
    <mergeCell ref="E169:AR169"/>
    <mergeCell ref="AS169:BB169"/>
    <mergeCell ref="BC169:BM169"/>
    <mergeCell ref="BN169:CB169"/>
    <mergeCell ref="A170:D170"/>
    <mergeCell ref="E170:AR170"/>
    <mergeCell ref="AS170:BB170"/>
    <mergeCell ref="BC170:BM170"/>
    <mergeCell ref="BN170:CB170"/>
    <mergeCell ref="A171:D171"/>
    <mergeCell ref="E171:AR171"/>
    <mergeCell ref="AS171:BB171"/>
    <mergeCell ref="BC171:BM171"/>
    <mergeCell ref="BN171:CB171"/>
    <mergeCell ref="A172:D172"/>
    <mergeCell ref="E172:AR172"/>
    <mergeCell ref="AS172:BB172"/>
    <mergeCell ref="BC172:BM172"/>
    <mergeCell ref="BN172:CB172"/>
    <mergeCell ref="A173:D173"/>
    <mergeCell ref="E173:AR173"/>
    <mergeCell ref="AS173:BB173"/>
    <mergeCell ref="BC173:BM173"/>
    <mergeCell ref="BN173:CB173"/>
    <mergeCell ref="A174:D174"/>
    <mergeCell ref="E174:AR174"/>
    <mergeCell ref="AS174:BB174"/>
    <mergeCell ref="BC174:BM174"/>
    <mergeCell ref="BN174:CB174"/>
    <mergeCell ref="A175:D175"/>
    <mergeCell ref="E175:AR175"/>
    <mergeCell ref="AS175:BB175"/>
    <mergeCell ref="BC175:BM175"/>
    <mergeCell ref="BN175:CB175"/>
    <mergeCell ref="A176:D176"/>
    <mergeCell ref="E176:AR176"/>
    <mergeCell ref="AS176:BB176"/>
    <mergeCell ref="BC176:BM176"/>
    <mergeCell ref="BN176:CB176"/>
    <mergeCell ref="A177:D177"/>
    <mergeCell ref="E177:AR177"/>
    <mergeCell ref="AS177:BB177"/>
    <mergeCell ref="BC177:BM177"/>
    <mergeCell ref="BN177:CB177"/>
    <mergeCell ref="A178:D178"/>
    <mergeCell ref="E178:AR178"/>
    <mergeCell ref="AS178:BB178"/>
    <mergeCell ref="BC178:BM178"/>
    <mergeCell ref="BN178:CB178"/>
    <mergeCell ref="A179:D179"/>
    <mergeCell ref="E179:AR179"/>
    <mergeCell ref="AS179:BB179"/>
    <mergeCell ref="BC179:BM179"/>
    <mergeCell ref="BN179:CB179"/>
    <mergeCell ref="A180:D180"/>
    <mergeCell ref="E180:AR180"/>
    <mergeCell ref="AS180:BB180"/>
    <mergeCell ref="BC180:BM180"/>
    <mergeCell ref="BN180:CB180"/>
    <mergeCell ref="A181:D181"/>
    <mergeCell ref="E181:AR181"/>
    <mergeCell ref="AS181:BB181"/>
    <mergeCell ref="BC181:BM181"/>
    <mergeCell ref="BN181:CB181"/>
    <mergeCell ref="A182:D182"/>
    <mergeCell ref="E182:AR182"/>
    <mergeCell ref="AS182:BB182"/>
    <mergeCell ref="BC182:BM182"/>
    <mergeCell ref="BN182:CB182"/>
    <mergeCell ref="A187:D187"/>
    <mergeCell ref="E187:AR187"/>
    <mergeCell ref="AS187:BB187"/>
    <mergeCell ref="BC187:BM187"/>
    <mergeCell ref="BN187:CB187"/>
    <mergeCell ref="A183:D183"/>
    <mergeCell ref="E183:AR183"/>
    <mergeCell ref="AS183:BB183"/>
    <mergeCell ref="BC183:BM183"/>
    <mergeCell ref="BN183:CB183"/>
    <mergeCell ref="AS185:BB185"/>
    <mergeCell ref="BC185:BP185"/>
    <mergeCell ref="A188:D188"/>
    <mergeCell ref="E188:AR188"/>
    <mergeCell ref="AS188:BB188"/>
    <mergeCell ref="BC188:BM188"/>
    <mergeCell ref="BN188:CB188"/>
    <mergeCell ref="A189:D189"/>
    <mergeCell ref="E189:AR189"/>
    <mergeCell ref="AS189:BB189"/>
    <mergeCell ref="BC189:BM189"/>
    <mergeCell ref="BN189:CB189"/>
    <mergeCell ref="A190:D190"/>
    <mergeCell ref="E190:AR190"/>
    <mergeCell ref="AS190:BB190"/>
    <mergeCell ref="BC190:BM190"/>
    <mergeCell ref="BN190:CB190"/>
    <mergeCell ref="A191:D191"/>
    <mergeCell ref="E191:AR191"/>
    <mergeCell ref="AS191:BB191"/>
    <mergeCell ref="BC191:BM191"/>
    <mergeCell ref="BN191:CB191"/>
    <mergeCell ref="A192:D192"/>
    <mergeCell ref="E192:AR192"/>
    <mergeCell ref="AS192:BB192"/>
    <mergeCell ref="BC192:BM192"/>
    <mergeCell ref="BN192:CB192"/>
    <mergeCell ref="A193:D193"/>
    <mergeCell ref="E193:AR193"/>
    <mergeCell ref="AS193:BB193"/>
    <mergeCell ref="BC193:BM193"/>
    <mergeCell ref="BN193:CB193"/>
    <mergeCell ref="A194:D194"/>
    <mergeCell ref="E194:AR194"/>
    <mergeCell ref="AS194:BB194"/>
    <mergeCell ref="BC194:BM194"/>
    <mergeCell ref="BN194:CB194"/>
    <mergeCell ref="A195:D195"/>
    <mergeCell ref="E195:AR195"/>
    <mergeCell ref="AS195:BB195"/>
    <mergeCell ref="BC195:BM195"/>
    <mergeCell ref="BN195:CB195"/>
    <mergeCell ref="A196:D196"/>
    <mergeCell ref="E196:AR196"/>
    <mergeCell ref="AS196:BB196"/>
    <mergeCell ref="BC196:BM196"/>
    <mergeCell ref="BN196:CB196"/>
    <mergeCell ref="A197:D197"/>
    <mergeCell ref="E197:AR197"/>
    <mergeCell ref="AS197:BB197"/>
    <mergeCell ref="BC197:BM197"/>
    <mergeCell ref="BN197:CB197"/>
    <mergeCell ref="A198:D198"/>
    <mergeCell ref="E198:AR198"/>
    <mergeCell ref="AS198:BB198"/>
    <mergeCell ref="BC198:BM198"/>
    <mergeCell ref="BN198:CB198"/>
    <mergeCell ref="A199:D199"/>
    <mergeCell ref="E199:AR199"/>
    <mergeCell ref="AS199:BB199"/>
    <mergeCell ref="BC199:BM199"/>
    <mergeCell ref="BN199:CB199"/>
    <mergeCell ref="A200:D200"/>
    <mergeCell ref="E200:AR200"/>
    <mergeCell ref="AS200:BB200"/>
    <mergeCell ref="BC200:BM200"/>
    <mergeCell ref="BN200:CB200"/>
    <mergeCell ref="A201:D201"/>
    <mergeCell ref="E201:AR201"/>
    <mergeCell ref="AS201:BB201"/>
    <mergeCell ref="BC201:BM201"/>
    <mergeCell ref="BN201:CB201"/>
    <mergeCell ref="A202:D202"/>
    <mergeCell ref="E202:AR202"/>
    <mergeCell ref="AS202:BB202"/>
    <mergeCell ref="BC202:BM202"/>
    <mergeCell ref="BN202:CB202"/>
    <mergeCell ref="A203:D203"/>
    <mergeCell ref="E203:AR203"/>
    <mergeCell ref="AS203:BB203"/>
    <mergeCell ref="BC203:BM203"/>
    <mergeCell ref="BN203:CB203"/>
    <mergeCell ref="A204:D204"/>
    <mergeCell ref="E204:AR204"/>
    <mergeCell ref="AS204:BB204"/>
    <mergeCell ref="BC204:BM204"/>
    <mergeCell ref="BN204:CB204"/>
    <mergeCell ref="A205:D205"/>
    <mergeCell ref="E205:AR205"/>
    <mergeCell ref="AS205:BB205"/>
    <mergeCell ref="BC205:BM205"/>
    <mergeCell ref="BN205:CB205"/>
    <mergeCell ref="A206:D206"/>
    <mergeCell ref="E206:AR206"/>
    <mergeCell ref="AS206:BB206"/>
    <mergeCell ref="BC206:BM206"/>
    <mergeCell ref="BN206:CB206"/>
    <mergeCell ref="A207:D207"/>
    <mergeCell ref="E207:AR207"/>
    <mergeCell ref="AS207:BB207"/>
    <mergeCell ref="BC207:BM207"/>
    <mergeCell ref="BN207:CB207"/>
    <mergeCell ref="A208:D208"/>
    <mergeCell ref="E208:AR208"/>
    <mergeCell ref="AS208:BB208"/>
    <mergeCell ref="BC208:BM208"/>
    <mergeCell ref="BN208:CB208"/>
    <mergeCell ref="A209:D209"/>
    <mergeCell ref="E209:AR209"/>
    <mergeCell ref="AS209:BB209"/>
    <mergeCell ref="BC209:BM209"/>
    <mergeCell ref="BN209:CB209"/>
    <mergeCell ref="A210:D210"/>
    <mergeCell ref="E210:AR210"/>
    <mergeCell ref="AS210:BB210"/>
    <mergeCell ref="BC210:BM210"/>
    <mergeCell ref="BN210:CB210"/>
    <mergeCell ref="A211:D211"/>
    <mergeCell ref="E211:AR211"/>
    <mergeCell ref="AS211:BB211"/>
    <mergeCell ref="BC211:BM211"/>
    <mergeCell ref="BN211:CB211"/>
    <mergeCell ref="A212:D212"/>
    <mergeCell ref="E212:AR212"/>
    <mergeCell ref="AS212:BB212"/>
    <mergeCell ref="BC212:BM212"/>
    <mergeCell ref="BN212:CB212"/>
    <mergeCell ref="A213:D213"/>
    <mergeCell ref="E213:AR213"/>
    <mergeCell ref="AS213:BB213"/>
    <mergeCell ref="BC213:BM213"/>
    <mergeCell ref="BN213:CB213"/>
    <mergeCell ref="A214:D214"/>
    <mergeCell ref="E214:AR214"/>
    <mergeCell ref="AS214:BB214"/>
    <mergeCell ref="BC214:BM214"/>
    <mergeCell ref="BN214:CB214"/>
    <mergeCell ref="A215:D215"/>
    <mergeCell ref="E215:AR215"/>
    <mergeCell ref="AS215:BB215"/>
    <mergeCell ref="BC215:BM215"/>
    <mergeCell ref="BN215:CB215"/>
    <mergeCell ref="A216:D216"/>
    <mergeCell ref="E216:AR216"/>
    <mergeCell ref="AS216:BB216"/>
    <mergeCell ref="BC216:BM216"/>
    <mergeCell ref="BN216:CB216"/>
    <mergeCell ref="A217:D217"/>
    <mergeCell ref="E217:AR217"/>
    <mergeCell ref="AS217:BB217"/>
    <mergeCell ref="BC217:BM217"/>
    <mergeCell ref="BN217:CB217"/>
    <mergeCell ref="A218:D218"/>
    <mergeCell ref="E218:AR218"/>
    <mergeCell ref="AS218:BB218"/>
    <mergeCell ref="BC218:BM218"/>
    <mergeCell ref="BN218:CB218"/>
    <mergeCell ref="A219:D219"/>
    <mergeCell ref="E219:AR219"/>
    <mergeCell ref="AS219:BB219"/>
    <mergeCell ref="BC219:BM219"/>
    <mergeCell ref="BN219:CB219"/>
    <mergeCell ref="A220:D220"/>
    <mergeCell ref="E220:AR220"/>
    <mergeCell ref="AS220:BB220"/>
    <mergeCell ref="BC220:BM220"/>
    <mergeCell ref="BN220:CB220"/>
    <mergeCell ref="A221:D221"/>
    <mergeCell ref="E221:AR221"/>
    <mergeCell ref="AS221:BB221"/>
    <mergeCell ref="BC221:BM221"/>
    <mergeCell ref="BN221:CB221"/>
    <mergeCell ref="A222:D222"/>
    <mergeCell ref="E222:AR222"/>
    <mergeCell ref="AS222:BB222"/>
    <mergeCell ref="BC222:BM222"/>
    <mergeCell ref="BN222:CB222"/>
    <mergeCell ref="A223:D223"/>
    <mergeCell ref="E223:AR223"/>
    <mergeCell ref="AS223:BB223"/>
    <mergeCell ref="BC223:BM223"/>
    <mergeCell ref="BN223:CB223"/>
    <mergeCell ref="A226:D226"/>
    <mergeCell ref="E226:AR226"/>
    <mergeCell ref="AS226:BB226"/>
    <mergeCell ref="BC226:BM226"/>
    <mergeCell ref="BN226:CB226"/>
    <mergeCell ref="AS228:BB228"/>
    <mergeCell ref="BC228:BP228"/>
    <mergeCell ref="CC226:CK226"/>
    <mergeCell ref="A224:D224"/>
    <mergeCell ref="E224:AR224"/>
    <mergeCell ref="AS224:BB224"/>
    <mergeCell ref="BC224:BM224"/>
    <mergeCell ref="BN224:CB224"/>
    <mergeCell ref="A225:D225"/>
    <mergeCell ref="E225:AR225"/>
    <mergeCell ref="AS225:BB225"/>
    <mergeCell ref="BC225:BM225"/>
    <mergeCell ref="BN225:CB225"/>
    <mergeCell ref="AS231:BB231"/>
    <mergeCell ref="BC231:BM231"/>
    <mergeCell ref="BN231:CB231"/>
    <mergeCell ref="A232:D232"/>
    <mergeCell ref="E232:AR232"/>
    <mergeCell ref="AS232:BB232"/>
    <mergeCell ref="BC232:BM232"/>
    <mergeCell ref="BN232:CB232"/>
    <mergeCell ref="A230:D230"/>
    <mergeCell ref="E230:AR230"/>
    <mergeCell ref="AS230:BB230"/>
    <mergeCell ref="BC230:BM230"/>
    <mergeCell ref="BN230:CB230"/>
    <mergeCell ref="A231:D231"/>
    <mergeCell ref="E231:AR231"/>
    <mergeCell ref="Y238:AJ238"/>
    <mergeCell ref="AL238:BM238"/>
    <mergeCell ref="A233:D233"/>
    <mergeCell ref="E233:AR233"/>
    <mergeCell ref="AS233:BB233"/>
    <mergeCell ref="BC233:BM233"/>
    <mergeCell ref="BN233:CB233"/>
    <mergeCell ref="A234:D234"/>
    <mergeCell ref="E234:AR234"/>
    <mergeCell ref="AS234:BB234"/>
    <mergeCell ref="BC234:BM234"/>
    <mergeCell ref="BN234:CB234"/>
    <mergeCell ref="A235:D235"/>
    <mergeCell ref="E235:AR235"/>
    <mergeCell ref="AS235:BB235"/>
    <mergeCell ref="BC235:BM235"/>
    <mergeCell ref="BN235:CB235"/>
    <mergeCell ref="A245:B245"/>
    <mergeCell ref="C245:E245"/>
    <mergeCell ref="F245:G245"/>
    <mergeCell ref="H245:X245"/>
    <mergeCell ref="Y245:AA245"/>
    <mergeCell ref="Y239:AJ239"/>
    <mergeCell ref="AL239:BM239"/>
    <mergeCell ref="Y241:AJ241"/>
    <mergeCell ref="AL241:BM241"/>
    <mergeCell ref="Y242:AJ242"/>
    <mergeCell ref="AL242:BM242"/>
    <mergeCell ref="AB245:AD245"/>
    <mergeCell ref="O243:AN243"/>
    <mergeCell ref="BA243:BV243"/>
    <mergeCell ref="O244:AN244"/>
    <mergeCell ref="AQ244:AY244"/>
    <mergeCell ref="BA244:BV244"/>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140"/>
  <sheetViews>
    <sheetView view="pageBreakPreview" topLeftCell="A58" zoomScaleSheetLayoutView="100" workbookViewId="0">
      <selection activeCell="BB35" sqref="BB35:BM35"/>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c r="A8" s="153" t="s">
        <v>553</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row>
    <row r="9" spans="1:80" ht="46.5" customHeight="1" x14ac:dyDescent="0.25">
      <c r="A9" s="485" t="s">
        <v>405</v>
      </c>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548" t="s">
        <v>721</v>
      </c>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row>
    <row r="10" spans="1:80" ht="14.25" customHeight="1" x14ac:dyDescent="0.25">
      <c r="A10" s="485" t="s">
        <v>524</v>
      </c>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5"/>
      <c r="BC10" s="485"/>
      <c r="BD10" s="485"/>
      <c r="BE10" s="485"/>
      <c r="BF10" s="485"/>
      <c r="BG10" s="485"/>
      <c r="BH10" s="485"/>
      <c r="BI10" s="485"/>
      <c r="BJ10" s="485"/>
      <c r="BK10" s="485"/>
      <c r="BL10" s="485"/>
      <c r="BM10" s="485"/>
      <c r="BN10" s="485"/>
      <c r="BO10" s="485"/>
      <c r="BP10" s="485"/>
      <c r="BQ10" s="485"/>
      <c r="BR10" s="485"/>
      <c r="BS10" s="485"/>
      <c r="BT10" s="485"/>
      <c r="BU10" s="485"/>
      <c r="BV10" s="485"/>
      <c r="BW10" s="485"/>
      <c r="BX10" s="485"/>
      <c r="BY10" s="485"/>
      <c r="BZ10" s="485"/>
      <c r="CA10" s="485"/>
      <c r="CB10" s="485"/>
    </row>
    <row r="11" spans="1:80" ht="12" customHeight="1" x14ac:dyDescent="0.2">
      <c r="A11" s="157" t="s">
        <v>142</v>
      </c>
      <c r="B11" s="158"/>
      <c r="C11" s="158"/>
      <c r="D11" s="159"/>
      <c r="E11" s="157" t="s">
        <v>522</v>
      </c>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9"/>
      <c r="BB11" s="157" t="s">
        <v>8</v>
      </c>
      <c r="BC11" s="158"/>
      <c r="BD11" s="158"/>
      <c r="BE11" s="158"/>
      <c r="BF11" s="158"/>
      <c r="BG11" s="158"/>
      <c r="BH11" s="158"/>
      <c r="BI11" s="158"/>
      <c r="BJ11" s="158"/>
      <c r="BK11" s="158"/>
      <c r="BL11" s="158"/>
      <c r="BM11" s="159"/>
      <c r="BN11" s="157" t="s">
        <v>30</v>
      </c>
      <c r="BO11" s="158"/>
      <c r="BP11" s="158"/>
      <c r="BQ11" s="158"/>
      <c r="BR11" s="158"/>
      <c r="BS11" s="158"/>
      <c r="BT11" s="158"/>
      <c r="BU11" s="158"/>
      <c r="BV11" s="158"/>
      <c r="BW11" s="158"/>
      <c r="BX11" s="158"/>
      <c r="BY11" s="158"/>
      <c r="BZ11" s="158"/>
      <c r="CA11" s="158"/>
      <c r="CB11" s="159"/>
    </row>
    <row r="12" spans="1:80" ht="12" customHeight="1" x14ac:dyDescent="0.2">
      <c r="A12" s="407" t="s">
        <v>143</v>
      </c>
      <c r="B12" s="408"/>
      <c r="C12" s="408"/>
      <c r="D12" s="409"/>
      <c r="E12" s="407"/>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9"/>
      <c r="BB12" s="407" t="s">
        <v>523</v>
      </c>
      <c r="BC12" s="408"/>
      <c r="BD12" s="408"/>
      <c r="BE12" s="408"/>
      <c r="BF12" s="408"/>
      <c r="BG12" s="408"/>
      <c r="BH12" s="408"/>
      <c r="BI12" s="408"/>
      <c r="BJ12" s="408"/>
      <c r="BK12" s="408"/>
      <c r="BL12" s="408"/>
      <c r="BM12" s="409"/>
      <c r="BN12" s="407" t="s">
        <v>513</v>
      </c>
      <c r="BO12" s="408"/>
      <c r="BP12" s="408"/>
      <c r="BQ12" s="408"/>
      <c r="BR12" s="408"/>
      <c r="BS12" s="408"/>
      <c r="BT12" s="408"/>
      <c r="BU12" s="408"/>
      <c r="BV12" s="408"/>
      <c r="BW12" s="408"/>
      <c r="BX12" s="408"/>
      <c r="BY12" s="408"/>
      <c r="BZ12" s="408"/>
      <c r="CA12" s="408"/>
      <c r="CB12" s="409"/>
    </row>
    <row r="13" spans="1:80" ht="12" customHeight="1" x14ac:dyDescent="0.2">
      <c r="A13" s="407"/>
      <c r="B13" s="408"/>
      <c r="C13" s="408"/>
      <c r="D13" s="409"/>
      <c r="E13" s="99"/>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1"/>
      <c r="BB13" s="407" t="s">
        <v>381</v>
      </c>
      <c r="BC13" s="408"/>
      <c r="BD13" s="408"/>
      <c r="BE13" s="408"/>
      <c r="BF13" s="408"/>
      <c r="BG13" s="408"/>
      <c r="BH13" s="408"/>
      <c r="BI13" s="408"/>
      <c r="BJ13" s="408"/>
      <c r="BK13" s="408"/>
      <c r="BL13" s="408"/>
      <c r="BM13" s="409"/>
      <c r="BN13" s="407" t="s">
        <v>432</v>
      </c>
      <c r="BO13" s="408"/>
      <c r="BP13" s="408"/>
      <c r="BQ13" s="408"/>
      <c r="BR13" s="408"/>
      <c r="BS13" s="408"/>
      <c r="BT13" s="408"/>
      <c r="BU13" s="408"/>
      <c r="BV13" s="408"/>
      <c r="BW13" s="408"/>
      <c r="BX13" s="408"/>
      <c r="BY13" s="408"/>
      <c r="BZ13" s="408"/>
      <c r="CA13" s="408"/>
      <c r="CB13" s="409"/>
    </row>
    <row r="14" spans="1:80" ht="12" customHeight="1" x14ac:dyDescent="0.2">
      <c r="A14" s="400">
        <v>1</v>
      </c>
      <c r="B14" s="401"/>
      <c r="C14" s="401"/>
      <c r="D14" s="402"/>
      <c r="E14" s="400">
        <v>2</v>
      </c>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2"/>
      <c r="BB14" s="400">
        <v>3</v>
      </c>
      <c r="BC14" s="401"/>
      <c r="BD14" s="401"/>
      <c r="BE14" s="401"/>
      <c r="BF14" s="401"/>
      <c r="BG14" s="401"/>
      <c r="BH14" s="401"/>
      <c r="BI14" s="401"/>
      <c r="BJ14" s="401"/>
      <c r="BK14" s="401"/>
      <c r="BL14" s="401"/>
      <c r="BM14" s="402"/>
      <c r="BN14" s="400">
        <v>4</v>
      </c>
      <c r="BO14" s="401"/>
      <c r="BP14" s="401"/>
      <c r="BQ14" s="401"/>
      <c r="BR14" s="401"/>
      <c r="BS14" s="401"/>
      <c r="BT14" s="401"/>
      <c r="BU14" s="401"/>
      <c r="BV14" s="401"/>
      <c r="BW14" s="401"/>
      <c r="BX14" s="401"/>
      <c r="BY14" s="401"/>
      <c r="BZ14" s="401"/>
      <c r="CA14" s="401"/>
      <c r="CB14" s="402"/>
    </row>
    <row r="15" spans="1:80" ht="69" customHeight="1" x14ac:dyDescent="0.2">
      <c r="A15" s="413">
        <v>1</v>
      </c>
      <c r="B15" s="414"/>
      <c r="C15" s="414"/>
      <c r="D15" s="415"/>
      <c r="E15" s="589" t="s">
        <v>722</v>
      </c>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1"/>
      <c r="BB15" s="611">
        <v>944205</v>
      </c>
      <c r="BC15" s="612"/>
      <c r="BD15" s="612"/>
      <c r="BE15" s="612"/>
      <c r="BF15" s="612"/>
      <c r="BG15" s="612"/>
      <c r="BH15" s="612"/>
      <c r="BI15" s="612"/>
      <c r="BJ15" s="612"/>
      <c r="BK15" s="612"/>
      <c r="BL15" s="612"/>
      <c r="BM15" s="613"/>
      <c r="BN15" s="237">
        <v>3000000</v>
      </c>
      <c r="BO15" s="238"/>
      <c r="BP15" s="238"/>
      <c r="BQ15" s="238"/>
      <c r="BR15" s="238"/>
      <c r="BS15" s="238"/>
      <c r="BT15" s="238"/>
      <c r="BU15" s="238"/>
      <c r="BV15" s="238"/>
      <c r="BW15" s="238"/>
      <c r="BX15" s="238"/>
      <c r="BY15" s="238"/>
      <c r="BZ15" s="238"/>
      <c r="CA15" s="238"/>
      <c r="CB15" s="278"/>
    </row>
    <row r="16" spans="1:80" ht="12" customHeight="1" x14ac:dyDescent="0.2">
      <c r="A16" s="377"/>
      <c r="B16" s="378"/>
      <c r="C16" s="378"/>
      <c r="D16" s="379"/>
      <c r="E16" s="380" t="s">
        <v>421</v>
      </c>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c r="AY16" s="381"/>
      <c r="AZ16" s="381"/>
      <c r="BA16" s="382"/>
      <c r="BB16" s="386" t="s">
        <v>52</v>
      </c>
      <c r="BC16" s="387"/>
      <c r="BD16" s="387"/>
      <c r="BE16" s="387"/>
      <c r="BF16" s="387"/>
      <c r="BG16" s="387"/>
      <c r="BH16" s="387"/>
      <c r="BI16" s="387"/>
      <c r="BJ16" s="387"/>
      <c r="BK16" s="387"/>
      <c r="BL16" s="387"/>
      <c r="BM16" s="388"/>
      <c r="BN16" s="545">
        <f>SUM(BN15:CB15)</f>
        <v>3000000</v>
      </c>
      <c r="BO16" s="546"/>
      <c r="BP16" s="546"/>
      <c r="BQ16" s="546"/>
      <c r="BR16" s="546"/>
      <c r="BS16" s="546"/>
      <c r="BT16" s="546"/>
      <c r="BU16" s="546"/>
      <c r="BV16" s="546"/>
      <c r="BW16" s="546"/>
      <c r="BX16" s="546"/>
      <c r="BY16" s="546"/>
      <c r="BZ16" s="546"/>
      <c r="CA16" s="546"/>
      <c r="CB16" s="547"/>
    </row>
    <row r="17" spans="1:96" s="72" customFormat="1" ht="15.75" x14ac:dyDescent="0.25">
      <c r="A17" s="428" t="s">
        <v>532</v>
      </c>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row>
    <row r="18" spans="1:96" s="72" customFormat="1" ht="12.75" customHeight="1" x14ac:dyDescent="0.25">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O18" s="72">
        <v>112</v>
      </c>
      <c r="CR18" s="139">
        <f>BN28</f>
        <v>131800</v>
      </c>
    </row>
    <row r="19" spans="1:96" s="7" customFormat="1" ht="15.75" x14ac:dyDescent="0.25">
      <c r="A19" s="7" t="s">
        <v>406</v>
      </c>
      <c r="T19" s="434" t="s">
        <v>84</v>
      </c>
      <c r="U19" s="434"/>
      <c r="V19" s="434"/>
      <c r="W19" s="434"/>
      <c r="X19" s="434"/>
      <c r="Y19" s="434"/>
      <c r="Z19" s="434"/>
      <c r="AA19" s="434"/>
      <c r="AB19" s="434"/>
      <c r="AC19" s="434"/>
      <c r="AD19" s="434"/>
      <c r="AE19" s="434"/>
      <c r="AF19" s="434"/>
      <c r="AG19" s="434"/>
      <c r="AH19" s="434"/>
      <c r="AI19" s="434"/>
      <c r="AJ19" s="434"/>
      <c r="AK19" s="27"/>
      <c r="AL19" s="27"/>
      <c r="AM19" s="27"/>
      <c r="AN19" s="27"/>
      <c r="AO19" s="27"/>
      <c r="AP19" s="27"/>
      <c r="AQ19" s="27"/>
      <c r="AR19" s="27"/>
      <c r="AS19" s="410" t="s">
        <v>511</v>
      </c>
      <c r="AT19" s="410"/>
      <c r="AU19" s="410"/>
      <c r="AV19" s="410"/>
      <c r="AW19" s="410"/>
      <c r="AX19" s="410"/>
      <c r="AY19" s="410"/>
      <c r="AZ19" s="410"/>
      <c r="BA19" s="410"/>
      <c r="BB19" s="410"/>
      <c r="BC19" s="434" t="s">
        <v>281</v>
      </c>
      <c r="BD19" s="434"/>
      <c r="BE19" s="434"/>
      <c r="BF19" s="434"/>
      <c r="BG19" s="434"/>
      <c r="BH19" s="434"/>
      <c r="BI19" s="434"/>
      <c r="BJ19" s="434"/>
      <c r="BK19" s="434"/>
      <c r="BL19" s="434"/>
      <c r="BM19" s="434"/>
      <c r="BN19" s="434"/>
      <c r="BO19" s="434"/>
      <c r="BP19" s="434"/>
      <c r="BQ19" s="74"/>
      <c r="BR19" s="74"/>
      <c r="BS19" s="74"/>
      <c r="BT19" s="74"/>
      <c r="BU19" s="74"/>
      <c r="BV19" s="74"/>
      <c r="BW19" s="74"/>
      <c r="BX19" s="74"/>
      <c r="BY19" s="74"/>
      <c r="BZ19" s="74"/>
      <c r="CA19" s="74"/>
      <c r="CB19" s="74"/>
      <c r="CO19" s="72">
        <v>113</v>
      </c>
      <c r="CP19" s="72"/>
      <c r="CQ19" s="72"/>
      <c r="CR19" s="139">
        <f>BN37</f>
        <v>1435800</v>
      </c>
    </row>
    <row r="20" spans="1:96" s="72" customFormat="1" ht="15.75"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O20" s="72">
        <v>244</v>
      </c>
      <c r="CR20" s="139">
        <f>BJ48+BN68+BN77+BN121+BN130</f>
        <v>1432400</v>
      </c>
    </row>
    <row r="21" spans="1:96" s="72" customFormat="1" ht="12.75" customHeight="1" x14ac:dyDescent="0.25">
      <c r="A21" s="157" t="s">
        <v>142</v>
      </c>
      <c r="B21" s="158"/>
      <c r="C21" s="158"/>
      <c r="D21" s="159"/>
      <c r="E21" s="157" t="s">
        <v>41</v>
      </c>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9"/>
      <c r="AN21" s="157" t="s">
        <v>435</v>
      </c>
      <c r="AO21" s="158"/>
      <c r="AP21" s="158"/>
      <c r="AQ21" s="158"/>
      <c r="AR21" s="158"/>
      <c r="AS21" s="158"/>
      <c r="AT21" s="158"/>
      <c r="AU21" s="158"/>
      <c r="AV21" s="158"/>
      <c r="AW21" s="158"/>
      <c r="AX21" s="158"/>
      <c r="AY21" s="158"/>
      <c r="AZ21" s="158"/>
      <c r="BA21" s="159"/>
      <c r="BB21" s="157" t="s">
        <v>424</v>
      </c>
      <c r="BC21" s="158"/>
      <c r="BD21" s="158"/>
      <c r="BE21" s="158"/>
      <c r="BF21" s="158"/>
      <c r="BG21" s="158"/>
      <c r="BH21" s="158"/>
      <c r="BI21" s="158"/>
      <c r="BJ21" s="158"/>
      <c r="BK21" s="158"/>
      <c r="BL21" s="158"/>
      <c r="BM21" s="159"/>
      <c r="BN21" s="157" t="s">
        <v>436</v>
      </c>
      <c r="BO21" s="158"/>
      <c r="BP21" s="158"/>
      <c r="BQ21" s="158"/>
      <c r="BR21" s="158"/>
      <c r="BS21" s="158"/>
      <c r="BT21" s="158"/>
      <c r="BU21" s="158"/>
      <c r="BV21" s="158"/>
      <c r="BW21" s="158"/>
      <c r="BX21" s="158"/>
      <c r="BY21" s="158"/>
      <c r="BZ21" s="158"/>
      <c r="CA21" s="158"/>
      <c r="CB21" s="159"/>
      <c r="CR21" s="139">
        <f>SUM(CR18:CR20)</f>
        <v>3000000</v>
      </c>
    </row>
    <row r="22" spans="1:96" s="72" customFormat="1" ht="12.75" customHeight="1" x14ac:dyDescent="0.25">
      <c r="A22" s="407" t="s">
        <v>143</v>
      </c>
      <c r="B22" s="408"/>
      <c r="C22" s="408"/>
      <c r="D22" s="409"/>
      <c r="E22" s="407"/>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9"/>
      <c r="AN22" s="407" t="s">
        <v>437</v>
      </c>
      <c r="AO22" s="408"/>
      <c r="AP22" s="408"/>
      <c r="AQ22" s="408"/>
      <c r="AR22" s="408"/>
      <c r="AS22" s="408"/>
      <c r="AT22" s="408"/>
      <c r="AU22" s="408"/>
      <c r="AV22" s="408"/>
      <c r="AW22" s="408"/>
      <c r="AX22" s="408"/>
      <c r="AY22" s="408"/>
      <c r="AZ22" s="408"/>
      <c r="BA22" s="409"/>
      <c r="BB22" s="407" t="s">
        <v>434</v>
      </c>
      <c r="BC22" s="408"/>
      <c r="BD22" s="408"/>
      <c r="BE22" s="408"/>
      <c r="BF22" s="408"/>
      <c r="BG22" s="408"/>
      <c r="BH22" s="408"/>
      <c r="BI22" s="408"/>
      <c r="BJ22" s="408"/>
      <c r="BK22" s="408"/>
      <c r="BL22" s="408"/>
      <c r="BM22" s="409"/>
      <c r="BN22" s="407" t="s">
        <v>438</v>
      </c>
      <c r="BO22" s="408"/>
      <c r="BP22" s="408"/>
      <c r="BQ22" s="408"/>
      <c r="BR22" s="408"/>
      <c r="BS22" s="408"/>
      <c r="BT22" s="408"/>
      <c r="BU22" s="408"/>
      <c r="BV22" s="408"/>
      <c r="BW22" s="408"/>
      <c r="BX22" s="408"/>
      <c r="BY22" s="408"/>
      <c r="BZ22" s="408"/>
      <c r="CA22" s="408"/>
      <c r="CB22" s="409"/>
    </row>
    <row r="23" spans="1:96" s="72" customFormat="1" ht="12.75" customHeight="1" x14ac:dyDescent="0.25">
      <c r="A23" s="498"/>
      <c r="B23" s="499"/>
      <c r="C23" s="499"/>
      <c r="D23" s="500"/>
      <c r="E23" s="498"/>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500"/>
      <c r="AN23" s="498"/>
      <c r="AO23" s="499"/>
      <c r="AP23" s="499"/>
      <c r="AQ23" s="499"/>
      <c r="AR23" s="499"/>
      <c r="AS23" s="499"/>
      <c r="AT23" s="499"/>
      <c r="AU23" s="499"/>
      <c r="AV23" s="499"/>
      <c r="AW23" s="499"/>
      <c r="AX23" s="499"/>
      <c r="AY23" s="499"/>
      <c r="AZ23" s="499"/>
      <c r="BA23" s="500"/>
      <c r="BB23" s="498"/>
      <c r="BC23" s="499"/>
      <c r="BD23" s="499"/>
      <c r="BE23" s="499"/>
      <c r="BF23" s="499"/>
      <c r="BG23" s="499"/>
      <c r="BH23" s="499"/>
      <c r="BI23" s="499"/>
      <c r="BJ23" s="499"/>
      <c r="BK23" s="499"/>
      <c r="BL23" s="499"/>
      <c r="BM23" s="500"/>
      <c r="BN23" s="498" t="s">
        <v>439</v>
      </c>
      <c r="BO23" s="499"/>
      <c r="BP23" s="499"/>
      <c r="BQ23" s="499"/>
      <c r="BR23" s="499"/>
      <c r="BS23" s="499"/>
      <c r="BT23" s="499"/>
      <c r="BU23" s="499"/>
      <c r="BV23" s="499"/>
      <c r="BW23" s="499"/>
      <c r="BX23" s="499"/>
      <c r="BY23" s="499"/>
      <c r="BZ23" s="499"/>
      <c r="CA23" s="499"/>
      <c r="CB23" s="500"/>
    </row>
    <row r="24" spans="1:96" s="72" customFormat="1" ht="12.75" customHeight="1" x14ac:dyDescent="0.25">
      <c r="A24" s="400">
        <v>1</v>
      </c>
      <c r="B24" s="401"/>
      <c r="C24" s="401"/>
      <c r="D24" s="402"/>
      <c r="E24" s="400">
        <v>2</v>
      </c>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2"/>
      <c r="AN24" s="400">
        <v>3</v>
      </c>
      <c r="AO24" s="401"/>
      <c r="AP24" s="401"/>
      <c r="AQ24" s="401"/>
      <c r="AR24" s="401"/>
      <c r="AS24" s="401"/>
      <c r="AT24" s="401"/>
      <c r="AU24" s="401"/>
      <c r="AV24" s="401"/>
      <c r="AW24" s="401"/>
      <c r="AX24" s="401"/>
      <c r="AY24" s="401"/>
      <c r="AZ24" s="401"/>
      <c r="BA24" s="402"/>
      <c r="BB24" s="400">
        <v>4</v>
      </c>
      <c r="BC24" s="401"/>
      <c r="BD24" s="401"/>
      <c r="BE24" s="401"/>
      <c r="BF24" s="401"/>
      <c r="BG24" s="401"/>
      <c r="BH24" s="401"/>
      <c r="BI24" s="401"/>
      <c r="BJ24" s="401"/>
      <c r="BK24" s="401"/>
      <c r="BL24" s="401"/>
      <c r="BM24" s="402"/>
      <c r="BN24" s="400">
        <v>5</v>
      </c>
      <c r="BO24" s="401"/>
      <c r="BP24" s="401"/>
      <c r="BQ24" s="401"/>
      <c r="BR24" s="401"/>
      <c r="BS24" s="401"/>
      <c r="BT24" s="401"/>
      <c r="BU24" s="401"/>
      <c r="BV24" s="401"/>
      <c r="BW24" s="401"/>
      <c r="BX24" s="401"/>
      <c r="BY24" s="401"/>
      <c r="BZ24" s="401"/>
      <c r="CA24" s="401"/>
      <c r="CB24" s="402"/>
    </row>
    <row r="25" spans="1:96" s="72" customFormat="1" ht="27" customHeight="1" x14ac:dyDescent="0.25">
      <c r="A25" s="361">
        <v>1</v>
      </c>
      <c r="B25" s="362"/>
      <c r="C25" s="362"/>
      <c r="D25" s="363"/>
      <c r="E25" s="227" t="s">
        <v>723</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435"/>
      <c r="AN25" s="416">
        <v>19666.6666</v>
      </c>
      <c r="AO25" s="417"/>
      <c r="AP25" s="417"/>
      <c r="AQ25" s="417"/>
      <c r="AR25" s="417"/>
      <c r="AS25" s="417"/>
      <c r="AT25" s="417"/>
      <c r="AU25" s="417"/>
      <c r="AV25" s="417"/>
      <c r="AW25" s="417"/>
      <c r="AX25" s="417"/>
      <c r="AY25" s="417"/>
      <c r="AZ25" s="417"/>
      <c r="BA25" s="418"/>
      <c r="BB25" s="416">
        <v>6</v>
      </c>
      <c r="BC25" s="417"/>
      <c r="BD25" s="417"/>
      <c r="BE25" s="417"/>
      <c r="BF25" s="417"/>
      <c r="BG25" s="417"/>
      <c r="BH25" s="417"/>
      <c r="BI25" s="417"/>
      <c r="BJ25" s="417"/>
      <c r="BK25" s="417"/>
      <c r="BL25" s="417"/>
      <c r="BM25" s="418"/>
      <c r="BN25" s="416">
        <f>ROUND(AN25*BB25,2)</f>
        <v>118000</v>
      </c>
      <c r="BO25" s="417"/>
      <c r="BP25" s="417"/>
      <c r="BQ25" s="417"/>
      <c r="BR25" s="417"/>
      <c r="BS25" s="417"/>
      <c r="BT25" s="417"/>
      <c r="BU25" s="417"/>
      <c r="BV25" s="417"/>
      <c r="BW25" s="417"/>
      <c r="BX25" s="417"/>
      <c r="BY25" s="417"/>
      <c r="BZ25" s="417"/>
      <c r="CA25" s="417"/>
      <c r="CB25" s="418"/>
    </row>
    <row r="26" spans="1:96" s="72" customFormat="1" ht="12.75" customHeight="1" x14ac:dyDescent="0.25">
      <c r="A26" s="361">
        <v>2</v>
      </c>
      <c r="B26" s="362"/>
      <c r="C26" s="362"/>
      <c r="D26" s="363"/>
      <c r="E26" s="361" t="s">
        <v>724</v>
      </c>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3"/>
      <c r="AN26" s="416">
        <v>3000</v>
      </c>
      <c r="AO26" s="417"/>
      <c r="AP26" s="417"/>
      <c r="AQ26" s="417"/>
      <c r="AR26" s="417"/>
      <c r="AS26" s="417"/>
      <c r="AT26" s="417"/>
      <c r="AU26" s="417"/>
      <c r="AV26" s="417"/>
      <c r="AW26" s="417"/>
      <c r="AX26" s="417"/>
      <c r="AY26" s="417"/>
      <c r="AZ26" s="417"/>
      <c r="BA26" s="418"/>
      <c r="BB26" s="416">
        <v>4</v>
      </c>
      <c r="BC26" s="417"/>
      <c r="BD26" s="417"/>
      <c r="BE26" s="417"/>
      <c r="BF26" s="417"/>
      <c r="BG26" s="417"/>
      <c r="BH26" s="417"/>
      <c r="BI26" s="417"/>
      <c r="BJ26" s="417"/>
      <c r="BK26" s="417"/>
      <c r="BL26" s="417"/>
      <c r="BM26" s="418"/>
      <c r="BN26" s="416">
        <f t="shared" ref="BN26:BN27" si="0">ROUND(AN26*BB26,2)</f>
        <v>12000</v>
      </c>
      <c r="BO26" s="417"/>
      <c r="BP26" s="417"/>
      <c r="BQ26" s="417"/>
      <c r="BR26" s="417"/>
      <c r="BS26" s="417"/>
      <c r="BT26" s="417"/>
      <c r="BU26" s="417"/>
      <c r="BV26" s="417"/>
      <c r="BW26" s="417"/>
      <c r="BX26" s="417"/>
      <c r="BY26" s="417"/>
      <c r="BZ26" s="417"/>
      <c r="CA26" s="417"/>
      <c r="CB26" s="418"/>
    </row>
    <row r="27" spans="1:96" s="72" customFormat="1" ht="12.75" customHeight="1" x14ac:dyDescent="0.25">
      <c r="A27" s="361">
        <v>3</v>
      </c>
      <c r="B27" s="362"/>
      <c r="C27" s="362"/>
      <c r="D27" s="363"/>
      <c r="E27" s="361" t="s">
        <v>725</v>
      </c>
      <c r="F27" s="362"/>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3"/>
      <c r="AN27" s="416">
        <v>900</v>
      </c>
      <c r="AO27" s="417"/>
      <c r="AP27" s="417"/>
      <c r="AQ27" s="417"/>
      <c r="AR27" s="417"/>
      <c r="AS27" s="417"/>
      <c r="AT27" s="417"/>
      <c r="AU27" s="417"/>
      <c r="AV27" s="417"/>
      <c r="AW27" s="417"/>
      <c r="AX27" s="417"/>
      <c r="AY27" s="417"/>
      <c r="AZ27" s="417"/>
      <c r="BA27" s="418"/>
      <c r="BB27" s="416">
        <v>2</v>
      </c>
      <c r="BC27" s="417"/>
      <c r="BD27" s="417"/>
      <c r="BE27" s="417"/>
      <c r="BF27" s="417"/>
      <c r="BG27" s="417"/>
      <c r="BH27" s="417"/>
      <c r="BI27" s="417"/>
      <c r="BJ27" s="417"/>
      <c r="BK27" s="417"/>
      <c r="BL27" s="417"/>
      <c r="BM27" s="418"/>
      <c r="BN27" s="416">
        <f t="shared" si="0"/>
        <v>1800</v>
      </c>
      <c r="BO27" s="417"/>
      <c r="BP27" s="417"/>
      <c r="BQ27" s="417"/>
      <c r="BR27" s="417"/>
      <c r="BS27" s="417"/>
      <c r="BT27" s="417"/>
      <c r="BU27" s="417"/>
      <c r="BV27" s="417"/>
      <c r="BW27" s="417"/>
      <c r="BX27" s="417"/>
      <c r="BY27" s="417"/>
      <c r="BZ27" s="417"/>
      <c r="CA27" s="417"/>
      <c r="CB27" s="418"/>
    </row>
    <row r="28" spans="1:96" s="72" customFormat="1" ht="12.75" customHeight="1" x14ac:dyDescent="0.25">
      <c r="A28" s="608"/>
      <c r="B28" s="609"/>
      <c r="C28" s="609"/>
      <c r="D28" s="610"/>
      <c r="E28" s="380" t="s">
        <v>421</v>
      </c>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1"/>
      <c r="AM28" s="382"/>
      <c r="AN28" s="386" t="s">
        <v>52</v>
      </c>
      <c r="AO28" s="387"/>
      <c r="AP28" s="387"/>
      <c r="AQ28" s="387"/>
      <c r="AR28" s="387"/>
      <c r="AS28" s="387"/>
      <c r="AT28" s="387"/>
      <c r="AU28" s="387"/>
      <c r="AV28" s="387"/>
      <c r="AW28" s="387"/>
      <c r="AX28" s="387"/>
      <c r="AY28" s="387"/>
      <c r="AZ28" s="387"/>
      <c r="BA28" s="388"/>
      <c r="BB28" s="386" t="s">
        <v>52</v>
      </c>
      <c r="BC28" s="387"/>
      <c r="BD28" s="387"/>
      <c r="BE28" s="387"/>
      <c r="BF28" s="387"/>
      <c r="BG28" s="387"/>
      <c r="BH28" s="387"/>
      <c r="BI28" s="387"/>
      <c r="BJ28" s="387"/>
      <c r="BK28" s="387"/>
      <c r="BL28" s="387"/>
      <c r="BM28" s="388"/>
      <c r="BN28" s="494">
        <f>SUM(BN25:CB27)</f>
        <v>131800</v>
      </c>
      <c r="BO28" s="495"/>
      <c r="BP28" s="495"/>
      <c r="BQ28" s="495"/>
      <c r="BR28" s="495"/>
      <c r="BS28" s="495"/>
      <c r="BT28" s="495"/>
      <c r="BU28" s="495"/>
      <c r="BV28" s="495"/>
      <c r="BW28" s="495"/>
      <c r="BX28" s="495"/>
      <c r="BY28" s="495"/>
      <c r="BZ28" s="495"/>
      <c r="CA28" s="495"/>
      <c r="CB28" s="496"/>
    </row>
    <row r="29" spans="1:96" s="72" customFormat="1" ht="12.75" customHeight="1" x14ac:dyDescent="0.25">
      <c r="A29" s="7" t="s">
        <v>406</v>
      </c>
      <c r="B29" s="7"/>
      <c r="C29" s="7"/>
      <c r="D29" s="7"/>
      <c r="E29" s="7"/>
      <c r="F29" s="7"/>
      <c r="G29" s="7"/>
      <c r="H29" s="7"/>
      <c r="I29" s="7"/>
      <c r="J29" s="7"/>
      <c r="K29" s="7"/>
      <c r="L29" s="7"/>
      <c r="M29" s="7"/>
      <c r="N29" s="7"/>
      <c r="O29" s="7"/>
      <c r="P29" s="7"/>
      <c r="Q29" s="7"/>
      <c r="R29" s="7"/>
      <c r="S29" s="7"/>
      <c r="T29" s="434" t="s">
        <v>85</v>
      </c>
      <c r="U29" s="434"/>
      <c r="V29" s="434"/>
      <c r="W29" s="434"/>
      <c r="X29" s="434"/>
      <c r="Y29" s="434"/>
      <c r="Z29" s="434"/>
      <c r="AA29" s="434"/>
      <c r="AB29" s="434"/>
      <c r="AC29" s="434"/>
      <c r="AD29" s="434"/>
      <c r="AE29" s="434"/>
      <c r="AF29" s="434"/>
      <c r="AG29" s="434"/>
      <c r="AH29" s="434"/>
      <c r="AI29" s="434"/>
      <c r="AJ29" s="434"/>
      <c r="AK29" s="27"/>
      <c r="AL29" s="27"/>
      <c r="AM29" s="27"/>
      <c r="AN29" s="27"/>
      <c r="AO29" s="27"/>
      <c r="AP29" s="27"/>
      <c r="AQ29" s="27"/>
      <c r="AR29" s="27"/>
      <c r="AS29" s="410" t="s">
        <v>511</v>
      </c>
      <c r="AT29" s="410"/>
      <c r="AU29" s="410"/>
      <c r="AV29" s="410"/>
      <c r="AW29" s="410"/>
      <c r="AX29" s="410"/>
      <c r="AY29" s="410"/>
      <c r="AZ29" s="410"/>
      <c r="BA29" s="410"/>
      <c r="BB29" s="410"/>
      <c r="BC29" s="434" t="s">
        <v>281</v>
      </c>
      <c r="BD29" s="434"/>
      <c r="BE29" s="434"/>
      <c r="BF29" s="434"/>
      <c r="BG29" s="434"/>
      <c r="BH29" s="434"/>
      <c r="BI29" s="434"/>
      <c r="BJ29" s="434"/>
      <c r="BK29" s="434"/>
      <c r="BL29" s="434"/>
      <c r="BM29" s="434"/>
      <c r="BN29" s="434"/>
      <c r="BO29" s="434"/>
      <c r="BP29" s="434"/>
      <c r="BQ29" s="74"/>
      <c r="BR29" s="74"/>
      <c r="BS29" s="74"/>
      <c r="BT29" s="74"/>
      <c r="BU29" s="74"/>
      <c r="BV29" s="74"/>
      <c r="BW29" s="74"/>
      <c r="BX29" s="74"/>
      <c r="BY29" s="74"/>
      <c r="BZ29" s="74"/>
      <c r="CA29" s="74"/>
      <c r="CB29" s="74"/>
    </row>
    <row r="30" spans="1:96" s="72" customFormat="1" ht="12.75" customHeight="1" x14ac:dyDescent="0.25">
      <c r="A30" s="157" t="s">
        <v>142</v>
      </c>
      <c r="B30" s="158"/>
      <c r="C30" s="158"/>
      <c r="D30" s="159"/>
      <c r="E30" s="157" t="s">
        <v>41</v>
      </c>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9"/>
      <c r="AN30" s="157" t="s">
        <v>435</v>
      </c>
      <c r="AO30" s="158"/>
      <c r="AP30" s="158"/>
      <c r="AQ30" s="158"/>
      <c r="AR30" s="158"/>
      <c r="AS30" s="158"/>
      <c r="AT30" s="158"/>
      <c r="AU30" s="158"/>
      <c r="AV30" s="158"/>
      <c r="AW30" s="158"/>
      <c r="AX30" s="158"/>
      <c r="AY30" s="158"/>
      <c r="AZ30" s="158"/>
      <c r="BA30" s="159"/>
      <c r="BB30" s="157" t="s">
        <v>424</v>
      </c>
      <c r="BC30" s="158"/>
      <c r="BD30" s="158"/>
      <c r="BE30" s="158"/>
      <c r="BF30" s="158"/>
      <c r="BG30" s="158"/>
      <c r="BH30" s="158"/>
      <c r="BI30" s="158"/>
      <c r="BJ30" s="158"/>
      <c r="BK30" s="158"/>
      <c r="BL30" s="158"/>
      <c r="BM30" s="159"/>
      <c r="BN30" s="157" t="s">
        <v>436</v>
      </c>
      <c r="BO30" s="158"/>
      <c r="BP30" s="158"/>
      <c r="BQ30" s="158"/>
      <c r="BR30" s="158"/>
      <c r="BS30" s="158"/>
      <c r="BT30" s="158"/>
      <c r="BU30" s="158"/>
      <c r="BV30" s="158"/>
      <c r="BW30" s="158"/>
      <c r="BX30" s="158"/>
      <c r="BY30" s="158"/>
      <c r="BZ30" s="158"/>
      <c r="CA30" s="158"/>
      <c r="CB30" s="159"/>
    </row>
    <row r="31" spans="1:96" s="72" customFormat="1" ht="12.75" customHeight="1" x14ac:dyDescent="0.25">
      <c r="A31" s="407" t="s">
        <v>143</v>
      </c>
      <c r="B31" s="408"/>
      <c r="C31" s="408"/>
      <c r="D31" s="409"/>
      <c r="E31" s="407"/>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c r="AN31" s="407" t="s">
        <v>437</v>
      </c>
      <c r="AO31" s="408"/>
      <c r="AP31" s="408"/>
      <c r="AQ31" s="408"/>
      <c r="AR31" s="408"/>
      <c r="AS31" s="408"/>
      <c r="AT31" s="408"/>
      <c r="AU31" s="408"/>
      <c r="AV31" s="408"/>
      <c r="AW31" s="408"/>
      <c r="AX31" s="408"/>
      <c r="AY31" s="408"/>
      <c r="AZ31" s="408"/>
      <c r="BA31" s="409"/>
      <c r="BB31" s="407" t="s">
        <v>434</v>
      </c>
      <c r="BC31" s="408"/>
      <c r="BD31" s="408"/>
      <c r="BE31" s="408"/>
      <c r="BF31" s="408"/>
      <c r="BG31" s="408"/>
      <c r="BH31" s="408"/>
      <c r="BI31" s="408"/>
      <c r="BJ31" s="408"/>
      <c r="BK31" s="408"/>
      <c r="BL31" s="408"/>
      <c r="BM31" s="409"/>
      <c r="BN31" s="407" t="s">
        <v>438</v>
      </c>
      <c r="BO31" s="408"/>
      <c r="BP31" s="408"/>
      <c r="BQ31" s="408"/>
      <c r="BR31" s="408"/>
      <c r="BS31" s="408"/>
      <c r="BT31" s="408"/>
      <c r="BU31" s="408"/>
      <c r="BV31" s="408"/>
      <c r="BW31" s="408"/>
      <c r="BX31" s="408"/>
      <c r="BY31" s="408"/>
      <c r="BZ31" s="408"/>
      <c r="CA31" s="408"/>
      <c r="CB31" s="409"/>
    </row>
    <row r="32" spans="1:96" s="72" customFormat="1" ht="12.75" customHeight="1" x14ac:dyDescent="0.25">
      <c r="A32" s="498"/>
      <c r="B32" s="499"/>
      <c r="C32" s="499"/>
      <c r="D32" s="500"/>
      <c r="E32" s="498"/>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500"/>
      <c r="AN32" s="498"/>
      <c r="AO32" s="499"/>
      <c r="AP32" s="499"/>
      <c r="AQ32" s="499"/>
      <c r="AR32" s="499"/>
      <c r="AS32" s="499"/>
      <c r="AT32" s="499"/>
      <c r="AU32" s="499"/>
      <c r="AV32" s="499"/>
      <c r="AW32" s="499"/>
      <c r="AX32" s="499"/>
      <c r="AY32" s="499"/>
      <c r="AZ32" s="499"/>
      <c r="BA32" s="500"/>
      <c r="BB32" s="498"/>
      <c r="BC32" s="499"/>
      <c r="BD32" s="499"/>
      <c r="BE32" s="499"/>
      <c r="BF32" s="499"/>
      <c r="BG32" s="499"/>
      <c r="BH32" s="499"/>
      <c r="BI32" s="499"/>
      <c r="BJ32" s="499"/>
      <c r="BK32" s="499"/>
      <c r="BL32" s="499"/>
      <c r="BM32" s="500"/>
      <c r="BN32" s="498" t="s">
        <v>439</v>
      </c>
      <c r="BO32" s="499"/>
      <c r="BP32" s="499"/>
      <c r="BQ32" s="499"/>
      <c r="BR32" s="499"/>
      <c r="BS32" s="499"/>
      <c r="BT32" s="499"/>
      <c r="BU32" s="499"/>
      <c r="BV32" s="499"/>
      <c r="BW32" s="499"/>
      <c r="BX32" s="499"/>
      <c r="BY32" s="499"/>
      <c r="BZ32" s="499"/>
      <c r="CA32" s="499"/>
      <c r="CB32" s="500"/>
    </row>
    <row r="33" spans="1:80" s="72" customFormat="1" ht="12.75" customHeight="1" x14ac:dyDescent="0.25">
      <c r="A33" s="400">
        <v>1</v>
      </c>
      <c r="B33" s="401"/>
      <c r="C33" s="401"/>
      <c r="D33" s="402"/>
      <c r="E33" s="400">
        <v>2</v>
      </c>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2"/>
      <c r="AN33" s="400">
        <v>3</v>
      </c>
      <c r="AO33" s="401"/>
      <c r="AP33" s="401"/>
      <c r="AQ33" s="401"/>
      <c r="AR33" s="401"/>
      <c r="AS33" s="401"/>
      <c r="AT33" s="401"/>
      <c r="AU33" s="401"/>
      <c r="AV33" s="401"/>
      <c r="AW33" s="401"/>
      <c r="AX33" s="401"/>
      <c r="AY33" s="401"/>
      <c r="AZ33" s="401"/>
      <c r="BA33" s="402"/>
      <c r="BB33" s="400">
        <v>4</v>
      </c>
      <c r="BC33" s="401"/>
      <c r="BD33" s="401"/>
      <c r="BE33" s="401"/>
      <c r="BF33" s="401"/>
      <c r="BG33" s="401"/>
      <c r="BH33" s="401"/>
      <c r="BI33" s="401"/>
      <c r="BJ33" s="401"/>
      <c r="BK33" s="401"/>
      <c r="BL33" s="401"/>
      <c r="BM33" s="402"/>
      <c r="BN33" s="400">
        <v>5</v>
      </c>
      <c r="BO33" s="401"/>
      <c r="BP33" s="401"/>
      <c r="BQ33" s="401"/>
      <c r="BR33" s="401"/>
      <c r="BS33" s="401"/>
      <c r="BT33" s="401"/>
      <c r="BU33" s="401"/>
      <c r="BV33" s="401"/>
      <c r="BW33" s="401"/>
      <c r="BX33" s="401"/>
      <c r="BY33" s="401"/>
      <c r="BZ33" s="401"/>
      <c r="CA33" s="401"/>
      <c r="CB33" s="402"/>
    </row>
    <row r="34" spans="1:80" s="72" customFormat="1" ht="29.25" customHeight="1" x14ac:dyDescent="0.25">
      <c r="A34" s="361">
        <v>1</v>
      </c>
      <c r="B34" s="362"/>
      <c r="C34" s="362"/>
      <c r="D34" s="363"/>
      <c r="E34" s="227" t="s">
        <v>726</v>
      </c>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435"/>
      <c r="AN34" s="416">
        <v>15335.13514</v>
      </c>
      <c r="AO34" s="417"/>
      <c r="AP34" s="417"/>
      <c r="AQ34" s="417"/>
      <c r="AR34" s="417"/>
      <c r="AS34" s="417"/>
      <c r="AT34" s="417"/>
      <c r="AU34" s="417"/>
      <c r="AV34" s="417"/>
      <c r="AW34" s="417"/>
      <c r="AX34" s="417"/>
      <c r="AY34" s="417"/>
      <c r="AZ34" s="417"/>
      <c r="BA34" s="418"/>
      <c r="BB34" s="416">
        <v>74</v>
      </c>
      <c r="BC34" s="417"/>
      <c r="BD34" s="417"/>
      <c r="BE34" s="417"/>
      <c r="BF34" s="417"/>
      <c r="BG34" s="417"/>
      <c r="BH34" s="417"/>
      <c r="BI34" s="417"/>
      <c r="BJ34" s="417"/>
      <c r="BK34" s="417"/>
      <c r="BL34" s="417"/>
      <c r="BM34" s="418"/>
      <c r="BN34" s="416">
        <f>ROUND(AN34*BB34,2)</f>
        <v>1134800</v>
      </c>
      <c r="BO34" s="417"/>
      <c r="BP34" s="417"/>
      <c r="BQ34" s="417"/>
      <c r="BR34" s="417"/>
      <c r="BS34" s="417"/>
      <c r="BT34" s="417"/>
      <c r="BU34" s="417"/>
      <c r="BV34" s="417"/>
      <c r="BW34" s="417"/>
      <c r="BX34" s="417"/>
      <c r="BY34" s="417"/>
      <c r="BZ34" s="417"/>
      <c r="CA34" s="417"/>
      <c r="CB34" s="418"/>
    </row>
    <row r="35" spans="1:80" s="72" customFormat="1" ht="12.75" customHeight="1" x14ac:dyDescent="0.25">
      <c r="A35" s="361">
        <v>2</v>
      </c>
      <c r="B35" s="362"/>
      <c r="C35" s="362"/>
      <c r="D35" s="363"/>
      <c r="E35" s="361" t="s">
        <v>727</v>
      </c>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3"/>
      <c r="AN35" s="416">
        <v>2486.4865</v>
      </c>
      <c r="AO35" s="417"/>
      <c r="AP35" s="417"/>
      <c r="AQ35" s="417"/>
      <c r="AR35" s="417"/>
      <c r="AS35" s="417"/>
      <c r="AT35" s="417"/>
      <c r="AU35" s="417"/>
      <c r="AV35" s="417"/>
      <c r="AW35" s="417"/>
      <c r="AX35" s="417"/>
      <c r="AY35" s="417"/>
      <c r="AZ35" s="417"/>
      <c r="BA35" s="418"/>
      <c r="BB35" s="416">
        <v>74</v>
      </c>
      <c r="BC35" s="417"/>
      <c r="BD35" s="417"/>
      <c r="BE35" s="417"/>
      <c r="BF35" s="417"/>
      <c r="BG35" s="417"/>
      <c r="BH35" s="417"/>
      <c r="BI35" s="417"/>
      <c r="BJ35" s="417"/>
      <c r="BK35" s="417"/>
      <c r="BL35" s="417"/>
      <c r="BM35" s="418"/>
      <c r="BN35" s="416">
        <f t="shared" ref="BN35:BN36" si="1">ROUND(AN35*BB35,2)</f>
        <v>184000</v>
      </c>
      <c r="BO35" s="417"/>
      <c r="BP35" s="417"/>
      <c r="BQ35" s="417"/>
      <c r="BR35" s="417"/>
      <c r="BS35" s="417"/>
      <c r="BT35" s="417"/>
      <c r="BU35" s="417"/>
      <c r="BV35" s="417"/>
      <c r="BW35" s="417"/>
      <c r="BX35" s="417"/>
      <c r="BY35" s="417"/>
      <c r="BZ35" s="417"/>
      <c r="CA35" s="417"/>
      <c r="CB35" s="418"/>
    </row>
    <row r="36" spans="1:80" s="72" customFormat="1" ht="12.75" customHeight="1" x14ac:dyDescent="0.25">
      <c r="A36" s="361">
        <v>3</v>
      </c>
      <c r="B36" s="362"/>
      <c r="C36" s="362"/>
      <c r="D36" s="363"/>
      <c r="E36" s="361" t="s">
        <v>728</v>
      </c>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3"/>
      <c r="AN36" s="416">
        <v>900</v>
      </c>
      <c r="AO36" s="417"/>
      <c r="AP36" s="417"/>
      <c r="AQ36" s="417"/>
      <c r="AR36" s="417"/>
      <c r="AS36" s="417"/>
      <c r="AT36" s="417"/>
      <c r="AU36" s="417"/>
      <c r="AV36" s="417"/>
      <c r="AW36" s="417"/>
      <c r="AX36" s="417"/>
      <c r="AY36" s="417"/>
      <c r="AZ36" s="417"/>
      <c r="BA36" s="418"/>
      <c r="BB36" s="416">
        <v>130</v>
      </c>
      <c r="BC36" s="417"/>
      <c r="BD36" s="417"/>
      <c r="BE36" s="417"/>
      <c r="BF36" s="417"/>
      <c r="BG36" s="417"/>
      <c r="BH36" s="417"/>
      <c r="BI36" s="417"/>
      <c r="BJ36" s="417"/>
      <c r="BK36" s="417"/>
      <c r="BL36" s="417"/>
      <c r="BM36" s="418"/>
      <c r="BN36" s="416">
        <f t="shared" si="1"/>
        <v>117000</v>
      </c>
      <c r="BO36" s="417"/>
      <c r="BP36" s="417"/>
      <c r="BQ36" s="417"/>
      <c r="BR36" s="417"/>
      <c r="BS36" s="417"/>
      <c r="BT36" s="417"/>
      <c r="BU36" s="417"/>
      <c r="BV36" s="417"/>
      <c r="BW36" s="417"/>
      <c r="BX36" s="417"/>
      <c r="BY36" s="417"/>
      <c r="BZ36" s="417"/>
      <c r="CA36" s="417"/>
      <c r="CB36" s="418"/>
    </row>
    <row r="37" spans="1:80" s="72" customFormat="1" ht="12.75" customHeight="1" x14ac:dyDescent="0.25">
      <c r="A37" s="608"/>
      <c r="B37" s="609"/>
      <c r="C37" s="609"/>
      <c r="D37" s="610"/>
      <c r="E37" s="380" t="s">
        <v>421</v>
      </c>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2"/>
      <c r="AN37" s="386" t="s">
        <v>52</v>
      </c>
      <c r="AO37" s="387"/>
      <c r="AP37" s="387"/>
      <c r="AQ37" s="387"/>
      <c r="AR37" s="387"/>
      <c r="AS37" s="387"/>
      <c r="AT37" s="387"/>
      <c r="AU37" s="387"/>
      <c r="AV37" s="387"/>
      <c r="AW37" s="387"/>
      <c r="AX37" s="387"/>
      <c r="AY37" s="387"/>
      <c r="AZ37" s="387"/>
      <c r="BA37" s="388"/>
      <c r="BB37" s="386" t="s">
        <v>52</v>
      </c>
      <c r="BC37" s="387"/>
      <c r="BD37" s="387"/>
      <c r="BE37" s="387"/>
      <c r="BF37" s="387"/>
      <c r="BG37" s="387"/>
      <c r="BH37" s="387"/>
      <c r="BI37" s="387"/>
      <c r="BJ37" s="387"/>
      <c r="BK37" s="387"/>
      <c r="BL37" s="387"/>
      <c r="BM37" s="388"/>
      <c r="BN37" s="494">
        <f>SUM(BN34:CB36)</f>
        <v>1435800</v>
      </c>
      <c r="BO37" s="495"/>
      <c r="BP37" s="495"/>
      <c r="BQ37" s="495"/>
      <c r="BR37" s="495"/>
      <c r="BS37" s="495"/>
      <c r="BT37" s="495"/>
      <c r="BU37" s="495"/>
      <c r="BV37" s="495"/>
      <c r="BW37" s="495"/>
      <c r="BX37" s="495"/>
      <c r="BY37" s="495"/>
      <c r="BZ37" s="495"/>
      <c r="CA37" s="495"/>
      <c r="CB37" s="496"/>
    </row>
    <row r="38" spans="1:80" ht="15.75" x14ac:dyDescent="0.25">
      <c r="A38" s="428" t="s">
        <v>539</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row>
    <row r="39" spans="1:80" ht="15.75" x14ac:dyDescent="0.25">
      <c r="A39" s="7" t="s">
        <v>406</v>
      </c>
      <c r="B39" s="124"/>
      <c r="C39" s="124"/>
      <c r="D39" s="124"/>
      <c r="E39" s="124"/>
      <c r="F39" s="124"/>
      <c r="G39" s="124"/>
      <c r="H39" s="124"/>
      <c r="I39" s="124"/>
      <c r="J39" s="124"/>
      <c r="K39" s="124"/>
      <c r="L39" s="124"/>
      <c r="M39" s="124"/>
      <c r="N39" s="124"/>
      <c r="O39" s="124"/>
      <c r="P39" s="124"/>
      <c r="Q39" s="124"/>
      <c r="R39" s="124"/>
      <c r="S39" s="434" t="s">
        <v>129</v>
      </c>
      <c r="T39" s="434"/>
      <c r="U39" s="434"/>
      <c r="V39" s="434"/>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row>
    <row r="40" spans="1:80" ht="15.75" x14ac:dyDescent="0.25">
      <c r="A40" s="428" t="s">
        <v>541</v>
      </c>
      <c r="B40" s="428"/>
      <c r="C40" s="428"/>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8"/>
      <c r="AY40" s="428"/>
      <c r="AZ40" s="428"/>
      <c r="BA40" s="428"/>
      <c r="BB40" s="428"/>
      <c r="BC40" s="428"/>
      <c r="BD40" s="428"/>
      <c r="BE40" s="428"/>
      <c r="BF40" s="428"/>
      <c r="BG40" s="428"/>
      <c r="BH40" s="428"/>
      <c r="BI40" s="428"/>
      <c r="BJ40" s="428"/>
      <c r="BK40" s="428"/>
      <c r="BL40" s="428"/>
      <c r="BM40" s="428"/>
      <c r="BN40" s="428"/>
      <c r="BO40" s="428"/>
      <c r="BP40" s="428"/>
      <c r="BQ40" s="428"/>
      <c r="BR40" s="428"/>
      <c r="BS40" s="428"/>
      <c r="BT40" s="428"/>
      <c r="BU40" s="428"/>
      <c r="BV40" s="428"/>
      <c r="BW40" s="428"/>
      <c r="BX40" s="428"/>
      <c r="BY40" s="428"/>
      <c r="BZ40" s="428"/>
      <c r="CA40" s="428"/>
      <c r="CB40" s="428"/>
    </row>
    <row r="41" spans="1:80" ht="15.75" x14ac:dyDescent="0.25">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410" t="s">
        <v>511</v>
      </c>
      <c r="AT41" s="410"/>
      <c r="AU41" s="410"/>
      <c r="AV41" s="410"/>
      <c r="AW41" s="410"/>
      <c r="AX41" s="410"/>
      <c r="AY41" s="410"/>
      <c r="AZ41" s="410"/>
      <c r="BA41" s="410"/>
      <c r="BB41" s="410"/>
      <c r="BC41" s="434" t="s">
        <v>280</v>
      </c>
      <c r="BD41" s="434"/>
      <c r="BE41" s="434"/>
      <c r="BF41" s="434"/>
      <c r="BG41" s="434"/>
      <c r="BH41" s="434"/>
      <c r="BI41" s="434"/>
      <c r="BJ41" s="434"/>
      <c r="BK41" s="434"/>
      <c r="BL41" s="434"/>
      <c r="BM41" s="434"/>
      <c r="BN41" s="434"/>
      <c r="BO41" s="434"/>
      <c r="BP41" s="434"/>
      <c r="BQ41" s="124"/>
      <c r="BR41" s="124"/>
      <c r="BS41" s="124"/>
      <c r="BT41" s="124"/>
      <c r="BU41" s="124"/>
      <c r="BV41" s="124"/>
      <c r="BW41" s="124"/>
      <c r="BX41" s="124"/>
      <c r="BY41" s="124"/>
      <c r="BZ41" s="124"/>
      <c r="CA41" s="124"/>
      <c r="CB41" s="124"/>
    </row>
    <row r="43" spans="1:80" x14ac:dyDescent="0.2">
      <c r="A43" s="157" t="s">
        <v>142</v>
      </c>
      <c r="B43" s="158"/>
      <c r="C43" s="158"/>
      <c r="D43" s="159"/>
      <c r="E43" s="157" t="s">
        <v>422</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9"/>
      <c r="AN43" s="157" t="s">
        <v>424</v>
      </c>
      <c r="AO43" s="158"/>
      <c r="AP43" s="158"/>
      <c r="AQ43" s="158"/>
      <c r="AR43" s="158"/>
      <c r="AS43" s="158"/>
      <c r="AT43" s="158"/>
      <c r="AU43" s="158"/>
      <c r="AV43" s="159"/>
      <c r="AW43" s="157" t="s">
        <v>482</v>
      </c>
      <c r="AX43" s="158"/>
      <c r="AY43" s="158"/>
      <c r="AZ43" s="158"/>
      <c r="BA43" s="158"/>
      <c r="BB43" s="158"/>
      <c r="BC43" s="158"/>
      <c r="BD43" s="158"/>
      <c r="BE43" s="158"/>
      <c r="BF43" s="158"/>
      <c r="BG43" s="158"/>
      <c r="BH43" s="158"/>
      <c r="BI43" s="159"/>
      <c r="BJ43" s="157" t="s">
        <v>425</v>
      </c>
      <c r="BK43" s="158"/>
      <c r="BL43" s="158"/>
      <c r="BM43" s="158"/>
      <c r="BN43" s="158"/>
      <c r="BO43" s="158"/>
      <c r="BP43" s="158"/>
      <c r="BQ43" s="158"/>
      <c r="BR43" s="158"/>
      <c r="BS43" s="158"/>
      <c r="BT43" s="158"/>
      <c r="BU43" s="158"/>
      <c r="BV43" s="158"/>
      <c r="BW43" s="158"/>
      <c r="BX43" s="158"/>
      <c r="BY43" s="158"/>
      <c r="BZ43" s="158"/>
      <c r="CA43" s="158"/>
      <c r="CB43" s="159"/>
    </row>
    <row r="44" spans="1:80" x14ac:dyDescent="0.2">
      <c r="A44" s="407" t="s">
        <v>143</v>
      </c>
      <c r="B44" s="408"/>
      <c r="C44" s="408"/>
      <c r="D44" s="409"/>
      <c r="E44" s="407"/>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9"/>
      <c r="AN44" s="407" t="s">
        <v>483</v>
      </c>
      <c r="AO44" s="408"/>
      <c r="AP44" s="408"/>
      <c r="AQ44" s="408"/>
      <c r="AR44" s="408"/>
      <c r="AS44" s="408"/>
      <c r="AT44" s="408"/>
      <c r="AU44" s="408"/>
      <c r="AV44" s="409"/>
      <c r="AW44" s="407" t="s">
        <v>484</v>
      </c>
      <c r="AX44" s="408"/>
      <c r="AY44" s="408"/>
      <c r="AZ44" s="408"/>
      <c r="BA44" s="408"/>
      <c r="BB44" s="408"/>
      <c r="BC44" s="408"/>
      <c r="BD44" s="408"/>
      <c r="BE44" s="408"/>
      <c r="BF44" s="408"/>
      <c r="BG44" s="408"/>
      <c r="BH44" s="408"/>
      <c r="BI44" s="409"/>
      <c r="BJ44" s="407" t="s">
        <v>439</v>
      </c>
      <c r="BK44" s="408"/>
      <c r="BL44" s="408"/>
      <c r="BM44" s="408"/>
      <c r="BN44" s="408"/>
      <c r="BO44" s="408"/>
      <c r="BP44" s="408"/>
      <c r="BQ44" s="408"/>
      <c r="BR44" s="408"/>
      <c r="BS44" s="408"/>
      <c r="BT44" s="408"/>
      <c r="BU44" s="408"/>
      <c r="BV44" s="408"/>
      <c r="BW44" s="408"/>
      <c r="BX44" s="408"/>
      <c r="BY44" s="408"/>
      <c r="BZ44" s="408"/>
      <c r="CA44" s="408"/>
      <c r="CB44" s="409"/>
    </row>
    <row r="45" spans="1:80" x14ac:dyDescent="0.2">
      <c r="A45" s="407"/>
      <c r="B45" s="408"/>
      <c r="C45" s="408"/>
      <c r="D45" s="409"/>
      <c r="E45" s="407"/>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c r="AG45" s="408"/>
      <c r="AH45" s="408"/>
      <c r="AI45" s="408"/>
      <c r="AJ45" s="408"/>
      <c r="AK45" s="408"/>
      <c r="AL45" s="408"/>
      <c r="AM45" s="409"/>
      <c r="AN45" s="407" t="s">
        <v>485</v>
      </c>
      <c r="AO45" s="408"/>
      <c r="AP45" s="408"/>
      <c r="AQ45" s="408"/>
      <c r="AR45" s="408"/>
      <c r="AS45" s="408"/>
      <c r="AT45" s="408"/>
      <c r="AU45" s="408"/>
      <c r="AV45" s="409"/>
      <c r="AW45" s="407" t="s">
        <v>432</v>
      </c>
      <c r="AX45" s="408"/>
      <c r="AY45" s="408"/>
      <c r="AZ45" s="408"/>
      <c r="BA45" s="408"/>
      <c r="BB45" s="408"/>
      <c r="BC45" s="408"/>
      <c r="BD45" s="408"/>
      <c r="BE45" s="408"/>
      <c r="BF45" s="408"/>
      <c r="BG45" s="408"/>
      <c r="BH45" s="408"/>
      <c r="BI45" s="409"/>
      <c r="BJ45" s="407"/>
      <c r="BK45" s="408"/>
      <c r="BL45" s="408"/>
      <c r="BM45" s="408"/>
      <c r="BN45" s="408"/>
      <c r="BO45" s="408"/>
      <c r="BP45" s="408"/>
      <c r="BQ45" s="408"/>
      <c r="BR45" s="408"/>
      <c r="BS45" s="408"/>
      <c r="BT45" s="408"/>
      <c r="BU45" s="408"/>
      <c r="BV45" s="408"/>
      <c r="BW45" s="408"/>
      <c r="BX45" s="408"/>
      <c r="BY45" s="408"/>
      <c r="BZ45" s="408"/>
      <c r="CA45" s="408"/>
      <c r="CB45" s="409"/>
    </row>
    <row r="46" spans="1:80" x14ac:dyDescent="0.2">
      <c r="A46" s="400">
        <v>1</v>
      </c>
      <c r="B46" s="401"/>
      <c r="C46" s="401"/>
      <c r="D46" s="402"/>
      <c r="E46" s="400">
        <v>2</v>
      </c>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2"/>
      <c r="AN46" s="400">
        <v>3</v>
      </c>
      <c r="AO46" s="401"/>
      <c r="AP46" s="401"/>
      <c r="AQ46" s="401"/>
      <c r="AR46" s="401"/>
      <c r="AS46" s="401"/>
      <c r="AT46" s="401"/>
      <c r="AU46" s="401"/>
      <c r="AV46" s="402"/>
      <c r="AW46" s="400">
        <v>4</v>
      </c>
      <c r="AX46" s="401"/>
      <c r="AY46" s="401"/>
      <c r="AZ46" s="401"/>
      <c r="BA46" s="401"/>
      <c r="BB46" s="401"/>
      <c r="BC46" s="401"/>
      <c r="BD46" s="401"/>
      <c r="BE46" s="401"/>
      <c r="BF46" s="401"/>
      <c r="BG46" s="401"/>
      <c r="BH46" s="401"/>
      <c r="BI46" s="402"/>
      <c r="BJ46" s="400">
        <v>5</v>
      </c>
      <c r="BK46" s="401"/>
      <c r="BL46" s="401"/>
      <c r="BM46" s="401"/>
      <c r="BN46" s="401"/>
      <c r="BO46" s="401"/>
      <c r="BP46" s="401"/>
      <c r="BQ46" s="401"/>
      <c r="BR46" s="401"/>
      <c r="BS46" s="401"/>
      <c r="BT46" s="401"/>
      <c r="BU46" s="401"/>
      <c r="BV46" s="401"/>
      <c r="BW46" s="401"/>
      <c r="BX46" s="401"/>
      <c r="BY46" s="401"/>
      <c r="BZ46" s="401"/>
      <c r="CA46" s="401"/>
      <c r="CB46" s="402"/>
    </row>
    <row r="47" spans="1:80" ht="22.5" customHeight="1" x14ac:dyDescent="0.2">
      <c r="A47" s="413">
        <v>1</v>
      </c>
      <c r="B47" s="414"/>
      <c r="C47" s="414"/>
      <c r="D47" s="415"/>
      <c r="E47" s="227" t="s">
        <v>729</v>
      </c>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435"/>
      <c r="AN47" s="416">
        <v>14</v>
      </c>
      <c r="AO47" s="417"/>
      <c r="AP47" s="417"/>
      <c r="AQ47" s="417"/>
      <c r="AR47" s="417"/>
      <c r="AS47" s="417"/>
      <c r="AT47" s="417"/>
      <c r="AU47" s="417"/>
      <c r="AV47" s="418"/>
      <c r="AW47" s="392">
        <v>20142.85714</v>
      </c>
      <c r="AX47" s="393"/>
      <c r="AY47" s="393"/>
      <c r="AZ47" s="393"/>
      <c r="BA47" s="393"/>
      <c r="BB47" s="393"/>
      <c r="BC47" s="393"/>
      <c r="BD47" s="393"/>
      <c r="BE47" s="393"/>
      <c r="BF47" s="393"/>
      <c r="BG47" s="393"/>
      <c r="BH47" s="393"/>
      <c r="BI47" s="394"/>
      <c r="BJ47" s="392">
        <f>ROUND(AN47*AW47,2)</f>
        <v>282000</v>
      </c>
      <c r="BK47" s="393"/>
      <c r="BL47" s="393"/>
      <c r="BM47" s="393"/>
      <c r="BN47" s="393"/>
      <c r="BO47" s="393"/>
      <c r="BP47" s="393"/>
      <c r="BQ47" s="393"/>
      <c r="BR47" s="393"/>
      <c r="BS47" s="393"/>
      <c r="BT47" s="393"/>
      <c r="BU47" s="393"/>
      <c r="BV47" s="393"/>
      <c r="BW47" s="393"/>
      <c r="BX47" s="393"/>
      <c r="BY47" s="393"/>
      <c r="BZ47" s="393"/>
      <c r="CA47" s="393"/>
      <c r="CB47" s="394"/>
    </row>
    <row r="48" spans="1:80" x14ac:dyDescent="0.2">
      <c r="A48" s="377"/>
      <c r="B48" s="378"/>
      <c r="C48" s="378"/>
      <c r="D48" s="379"/>
      <c r="E48" s="380" t="s">
        <v>421</v>
      </c>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2"/>
      <c r="AN48" s="386" t="s">
        <v>52</v>
      </c>
      <c r="AO48" s="387"/>
      <c r="AP48" s="387"/>
      <c r="AQ48" s="387"/>
      <c r="AR48" s="387"/>
      <c r="AS48" s="387"/>
      <c r="AT48" s="387"/>
      <c r="AU48" s="387"/>
      <c r="AV48" s="388"/>
      <c r="AW48" s="386" t="s">
        <v>52</v>
      </c>
      <c r="AX48" s="387"/>
      <c r="AY48" s="387"/>
      <c r="AZ48" s="387"/>
      <c r="BA48" s="387"/>
      <c r="BB48" s="387"/>
      <c r="BC48" s="387"/>
      <c r="BD48" s="387"/>
      <c r="BE48" s="387"/>
      <c r="BF48" s="387"/>
      <c r="BG48" s="387"/>
      <c r="BH48" s="387"/>
      <c r="BI48" s="388"/>
      <c r="BJ48" s="389">
        <f>SUM(BJ47:CB47)</f>
        <v>282000</v>
      </c>
      <c r="BK48" s="390"/>
      <c r="BL48" s="390"/>
      <c r="BM48" s="390"/>
      <c r="BN48" s="390"/>
      <c r="BO48" s="390"/>
      <c r="BP48" s="390"/>
      <c r="BQ48" s="390"/>
      <c r="BR48" s="390"/>
      <c r="BS48" s="390"/>
      <c r="BT48" s="390"/>
      <c r="BU48" s="390"/>
      <c r="BV48" s="390"/>
      <c r="BW48" s="390"/>
      <c r="BX48" s="390"/>
      <c r="BY48" s="390"/>
      <c r="BZ48" s="390"/>
      <c r="CA48" s="390"/>
      <c r="CB48" s="391"/>
    </row>
    <row r="49" spans="1:80" ht="15.75" customHeight="1" x14ac:dyDescent="0.25">
      <c r="A49" s="7"/>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75" x14ac:dyDescent="0.25">
      <c r="A50" s="428" t="s">
        <v>545</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0" ht="15.75" x14ac:dyDescent="0.25">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410" t="s">
        <v>511</v>
      </c>
      <c r="AT51" s="410"/>
      <c r="AU51" s="410"/>
      <c r="AV51" s="410"/>
      <c r="AW51" s="410"/>
      <c r="AX51" s="410"/>
      <c r="AY51" s="410"/>
      <c r="AZ51" s="410"/>
      <c r="BA51" s="410"/>
      <c r="BB51" s="410"/>
      <c r="BC51" s="434" t="s">
        <v>281</v>
      </c>
      <c r="BD51" s="434"/>
      <c r="BE51" s="434"/>
      <c r="BF51" s="434"/>
      <c r="BG51" s="434"/>
      <c r="BH51" s="434"/>
      <c r="BI51" s="434"/>
      <c r="BJ51" s="434"/>
      <c r="BK51" s="434"/>
      <c r="BL51" s="434"/>
      <c r="BM51" s="434"/>
      <c r="BN51" s="434"/>
      <c r="BO51" s="434"/>
      <c r="BP51" s="434"/>
      <c r="BQ51" s="124"/>
      <c r="BR51" s="124"/>
      <c r="BS51" s="124"/>
      <c r="BT51" s="124"/>
      <c r="BU51" s="124"/>
      <c r="BV51" s="124"/>
      <c r="BW51" s="124"/>
      <c r="BX51" s="124"/>
      <c r="BY51" s="124"/>
      <c r="BZ51" s="124"/>
      <c r="CA51" s="124"/>
      <c r="CB51" s="124"/>
    </row>
    <row r="52" spans="1:80"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row>
    <row r="53" spans="1:80" x14ac:dyDescent="0.2">
      <c r="A53" s="157" t="s">
        <v>142</v>
      </c>
      <c r="B53" s="158"/>
      <c r="C53" s="158"/>
      <c r="D53" s="159"/>
      <c r="E53" s="157" t="s">
        <v>422</v>
      </c>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9"/>
      <c r="BD53" s="157" t="s">
        <v>424</v>
      </c>
      <c r="BE53" s="158"/>
      <c r="BF53" s="158"/>
      <c r="BG53" s="158"/>
      <c r="BH53" s="158"/>
      <c r="BI53" s="158"/>
      <c r="BJ53" s="158"/>
      <c r="BK53" s="158"/>
      <c r="BL53" s="158"/>
      <c r="BM53" s="159"/>
      <c r="BN53" s="157" t="s">
        <v>477</v>
      </c>
      <c r="BO53" s="158"/>
      <c r="BP53" s="158"/>
      <c r="BQ53" s="158"/>
      <c r="BR53" s="158"/>
      <c r="BS53" s="158"/>
      <c r="BT53" s="158"/>
      <c r="BU53" s="158"/>
      <c r="BV53" s="158"/>
      <c r="BW53" s="158"/>
      <c r="BX53" s="158"/>
      <c r="BY53" s="158"/>
      <c r="BZ53" s="158"/>
      <c r="CA53" s="158"/>
      <c r="CB53" s="159"/>
    </row>
    <row r="54" spans="1:80" x14ac:dyDescent="0.2">
      <c r="A54" s="407" t="s">
        <v>143</v>
      </c>
      <c r="B54" s="408"/>
      <c r="C54" s="408"/>
      <c r="D54" s="409"/>
      <c r="E54" s="407"/>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9"/>
      <c r="BD54" s="407" t="s">
        <v>503</v>
      </c>
      <c r="BE54" s="408"/>
      <c r="BF54" s="408"/>
      <c r="BG54" s="408"/>
      <c r="BH54" s="408"/>
      <c r="BI54" s="408"/>
      <c r="BJ54" s="408"/>
      <c r="BK54" s="408"/>
      <c r="BL54" s="408"/>
      <c r="BM54" s="409"/>
      <c r="BN54" s="407" t="s">
        <v>504</v>
      </c>
      <c r="BO54" s="408"/>
      <c r="BP54" s="408"/>
      <c r="BQ54" s="408"/>
      <c r="BR54" s="408"/>
      <c r="BS54" s="408"/>
      <c r="BT54" s="408"/>
      <c r="BU54" s="408"/>
      <c r="BV54" s="408"/>
      <c r="BW54" s="408"/>
      <c r="BX54" s="408"/>
      <c r="BY54" s="408"/>
      <c r="BZ54" s="408"/>
      <c r="CA54" s="408"/>
      <c r="CB54" s="409"/>
    </row>
    <row r="55" spans="1:80" x14ac:dyDescent="0.2">
      <c r="A55" s="400">
        <v>1</v>
      </c>
      <c r="B55" s="401"/>
      <c r="C55" s="401"/>
      <c r="D55" s="402"/>
      <c r="E55" s="400">
        <v>2</v>
      </c>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2"/>
      <c r="BD55" s="400">
        <v>3</v>
      </c>
      <c r="BE55" s="401"/>
      <c r="BF55" s="401"/>
      <c r="BG55" s="401"/>
      <c r="BH55" s="401"/>
      <c r="BI55" s="401"/>
      <c r="BJ55" s="401"/>
      <c r="BK55" s="401"/>
      <c r="BL55" s="401"/>
      <c r="BM55" s="402"/>
      <c r="BN55" s="400">
        <v>4</v>
      </c>
      <c r="BO55" s="401"/>
      <c r="BP55" s="401"/>
      <c r="BQ55" s="401"/>
      <c r="BR55" s="401"/>
      <c r="BS55" s="401"/>
      <c r="BT55" s="401"/>
      <c r="BU55" s="401"/>
      <c r="BV55" s="401"/>
      <c r="BW55" s="401"/>
      <c r="BX55" s="401"/>
      <c r="BY55" s="401"/>
      <c r="BZ55" s="401"/>
      <c r="CA55" s="401"/>
      <c r="CB55" s="402"/>
    </row>
    <row r="56" spans="1:80" ht="41.25" customHeight="1" x14ac:dyDescent="0.2">
      <c r="A56" s="395" t="s">
        <v>155</v>
      </c>
      <c r="B56" s="151"/>
      <c r="C56" s="151"/>
      <c r="D56" s="396"/>
      <c r="E56" s="227" t="s">
        <v>674</v>
      </c>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435"/>
      <c r="BD56" s="416">
        <v>279</v>
      </c>
      <c r="BE56" s="417"/>
      <c r="BF56" s="417"/>
      <c r="BG56" s="417"/>
      <c r="BH56" s="417"/>
      <c r="BI56" s="417"/>
      <c r="BJ56" s="417"/>
      <c r="BK56" s="417"/>
      <c r="BL56" s="417"/>
      <c r="BM56" s="418"/>
      <c r="BN56" s="392">
        <v>247600</v>
      </c>
      <c r="BO56" s="393"/>
      <c r="BP56" s="393"/>
      <c r="BQ56" s="393"/>
      <c r="BR56" s="393"/>
      <c r="BS56" s="393"/>
      <c r="BT56" s="393"/>
      <c r="BU56" s="393"/>
      <c r="BV56" s="393"/>
      <c r="BW56" s="393"/>
      <c r="BX56" s="393"/>
      <c r="BY56" s="393"/>
      <c r="BZ56" s="393"/>
      <c r="CA56" s="393"/>
      <c r="CB56" s="394"/>
    </row>
    <row r="57" spans="1:80" x14ac:dyDescent="0.2">
      <c r="A57" s="395" t="s">
        <v>583</v>
      </c>
      <c r="B57" s="151"/>
      <c r="C57" s="151"/>
      <c r="D57" s="396"/>
      <c r="E57" s="361" t="s">
        <v>730</v>
      </c>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3"/>
      <c r="BD57" s="364">
        <v>65</v>
      </c>
      <c r="BE57" s="365"/>
      <c r="BF57" s="365"/>
      <c r="BG57" s="365"/>
      <c r="BH57" s="365"/>
      <c r="BI57" s="365"/>
      <c r="BJ57" s="365"/>
      <c r="BK57" s="365"/>
      <c r="BL57" s="365"/>
      <c r="BM57" s="366"/>
      <c r="BN57" s="364">
        <v>382000</v>
      </c>
      <c r="BO57" s="365"/>
      <c r="BP57" s="365"/>
      <c r="BQ57" s="365"/>
      <c r="BR57" s="365"/>
      <c r="BS57" s="365"/>
      <c r="BT57" s="365"/>
      <c r="BU57" s="365"/>
      <c r="BV57" s="365"/>
      <c r="BW57" s="365"/>
      <c r="BX57" s="365"/>
      <c r="BY57" s="365"/>
      <c r="BZ57" s="365"/>
      <c r="CA57" s="365"/>
      <c r="CB57" s="366"/>
    </row>
    <row r="58" spans="1:80" x14ac:dyDescent="0.2">
      <c r="A58" s="395" t="s">
        <v>605</v>
      </c>
      <c r="B58" s="151"/>
      <c r="C58" s="151"/>
      <c r="D58" s="396"/>
      <c r="E58" s="361" t="s">
        <v>731</v>
      </c>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3"/>
      <c r="BD58" s="364">
        <v>1</v>
      </c>
      <c r="BE58" s="365"/>
      <c r="BF58" s="365"/>
      <c r="BG58" s="365"/>
      <c r="BH58" s="365"/>
      <c r="BI58" s="365"/>
      <c r="BJ58" s="365"/>
      <c r="BK58" s="365"/>
      <c r="BL58" s="365"/>
      <c r="BM58" s="366"/>
      <c r="BN58" s="364">
        <v>54400</v>
      </c>
      <c r="BO58" s="365"/>
      <c r="BP58" s="365"/>
      <c r="BQ58" s="365"/>
      <c r="BR58" s="365"/>
      <c r="BS58" s="365"/>
      <c r="BT58" s="365"/>
      <c r="BU58" s="365"/>
      <c r="BV58" s="365"/>
      <c r="BW58" s="365"/>
      <c r="BX58" s="365"/>
      <c r="BY58" s="365"/>
      <c r="BZ58" s="365"/>
      <c r="CA58" s="365"/>
      <c r="CB58" s="366"/>
    </row>
    <row r="59" spans="1:80" hidden="1" x14ac:dyDescent="0.2">
      <c r="A59" s="395"/>
      <c r="B59" s="151"/>
      <c r="C59" s="151"/>
      <c r="D59" s="396"/>
      <c r="E59" s="361"/>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3"/>
      <c r="BD59" s="364"/>
      <c r="BE59" s="365"/>
      <c r="BF59" s="365"/>
      <c r="BG59" s="365"/>
      <c r="BH59" s="365"/>
      <c r="BI59" s="365"/>
      <c r="BJ59" s="365"/>
      <c r="BK59" s="365"/>
      <c r="BL59" s="365"/>
      <c r="BM59" s="366"/>
      <c r="BN59" s="442"/>
      <c r="BO59" s="443"/>
      <c r="BP59" s="443"/>
      <c r="BQ59" s="443"/>
      <c r="BR59" s="443"/>
      <c r="BS59" s="443"/>
      <c r="BT59" s="443"/>
      <c r="BU59" s="443"/>
      <c r="BV59" s="443"/>
      <c r="BW59" s="443"/>
      <c r="BX59" s="443"/>
      <c r="BY59" s="443"/>
      <c r="BZ59" s="443"/>
      <c r="CA59" s="443"/>
      <c r="CB59" s="444"/>
    </row>
    <row r="60" spans="1:80" hidden="1" x14ac:dyDescent="0.2">
      <c r="A60" s="439"/>
      <c r="B60" s="440"/>
      <c r="C60" s="440"/>
      <c r="D60" s="441"/>
      <c r="E60" s="361"/>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3"/>
      <c r="BD60" s="364"/>
      <c r="BE60" s="365"/>
      <c r="BF60" s="365"/>
      <c r="BG60" s="365"/>
      <c r="BH60" s="365"/>
      <c r="BI60" s="365"/>
      <c r="BJ60" s="365"/>
      <c r="BK60" s="365"/>
      <c r="BL60" s="365"/>
      <c r="BM60" s="366"/>
      <c r="BN60" s="442"/>
      <c r="BO60" s="443"/>
      <c r="BP60" s="443"/>
      <c r="BQ60" s="443"/>
      <c r="BR60" s="443"/>
      <c r="BS60" s="443"/>
      <c r="BT60" s="443"/>
      <c r="BU60" s="443"/>
      <c r="BV60" s="443"/>
      <c r="BW60" s="443"/>
      <c r="BX60" s="443"/>
      <c r="BY60" s="443"/>
      <c r="BZ60" s="443"/>
      <c r="CA60" s="443"/>
      <c r="CB60" s="444"/>
    </row>
    <row r="61" spans="1:80" hidden="1" x14ac:dyDescent="0.2">
      <c r="A61" s="439"/>
      <c r="B61" s="440"/>
      <c r="C61" s="440"/>
      <c r="D61" s="441"/>
      <c r="E61" s="361"/>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3"/>
      <c r="BD61" s="364"/>
      <c r="BE61" s="365"/>
      <c r="BF61" s="365"/>
      <c r="BG61" s="365"/>
      <c r="BH61" s="365"/>
      <c r="BI61" s="365"/>
      <c r="BJ61" s="365"/>
      <c r="BK61" s="365"/>
      <c r="BL61" s="365"/>
      <c r="BM61" s="366"/>
      <c r="BN61" s="442"/>
      <c r="BO61" s="443"/>
      <c r="BP61" s="443"/>
      <c r="BQ61" s="443"/>
      <c r="BR61" s="443"/>
      <c r="BS61" s="443"/>
      <c r="BT61" s="443"/>
      <c r="BU61" s="443"/>
      <c r="BV61" s="443"/>
      <c r="BW61" s="443"/>
      <c r="BX61" s="443"/>
      <c r="BY61" s="443"/>
      <c r="BZ61" s="443"/>
      <c r="CA61" s="443"/>
      <c r="CB61" s="444"/>
    </row>
    <row r="62" spans="1:80" hidden="1" x14ac:dyDescent="0.2">
      <c r="A62" s="439"/>
      <c r="B62" s="440"/>
      <c r="C62" s="440"/>
      <c r="D62" s="441"/>
      <c r="E62" s="397"/>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c r="AG62" s="398"/>
      <c r="AH62" s="398"/>
      <c r="AI62" s="398"/>
      <c r="AJ62" s="398"/>
      <c r="AK62" s="398"/>
      <c r="AL62" s="398"/>
      <c r="AM62" s="398"/>
      <c r="AN62" s="398"/>
      <c r="AO62" s="398"/>
      <c r="AP62" s="398"/>
      <c r="AQ62" s="398"/>
      <c r="AR62" s="398"/>
      <c r="AS62" s="398"/>
      <c r="AT62" s="398"/>
      <c r="AU62" s="398"/>
      <c r="AV62" s="398"/>
      <c r="AW62" s="398"/>
      <c r="AX62" s="398"/>
      <c r="AY62" s="398"/>
      <c r="AZ62" s="398"/>
      <c r="BA62" s="398"/>
      <c r="BB62" s="398"/>
      <c r="BC62" s="399"/>
      <c r="BD62" s="442"/>
      <c r="BE62" s="443"/>
      <c r="BF62" s="443"/>
      <c r="BG62" s="443"/>
      <c r="BH62" s="443"/>
      <c r="BI62" s="443"/>
      <c r="BJ62" s="443"/>
      <c r="BK62" s="443"/>
      <c r="BL62" s="443"/>
      <c r="BM62" s="444"/>
      <c r="BN62" s="442"/>
      <c r="BO62" s="443"/>
      <c r="BP62" s="443"/>
      <c r="BQ62" s="443"/>
      <c r="BR62" s="443"/>
      <c r="BS62" s="443"/>
      <c r="BT62" s="443"/>
      <c r="BU62" s="443"/>
      <c r="BV62" s="443"/>
      <c r="BW62" s="443"/>
      <c r="BX62" s="443"/>
      <c r="BY62" s="443"/>
      <c r="BZ62" s="443"/>
      <c r="CA62" s="443"/>
      <c r="CB62" s="444"/>
    </row>
    <row r="63" spans="1:80" hidden="1" x14ac:dyDescent="0.2">
      <c r="A63" s="439"/>
      <c r="B63" s="440"/>
      <c r="C63" s="440"/>
      <c r="D63" s="441"/>
      <c r="E63" s="397"/>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8"/>
      <c r="AU63" s="398"/>
      <c r="AV63" s="398"/>
      <c r="AW63" s="398"/>
      <c r="AX63" s="398"/>
      <c r="AY63" s="398"/>
      <c r="AZ63" s="398"/>
      <c r="BA63" s="398"/>
      <c r="BB63" s="398"/>
      <c r="BC63" s="399"/>
      <c r="BD63" s="442"/>
      <c r="BE63" s="443"/>
      <c r="BF63" s="443"/>
      <c r="BG63" s="443"/>
      <c r="BH63" s="443"/>
      <c r="BI63" s="443"/>
      <c r="BJ63" s="443"/>
      <c r="BK63" s="443"/>
      <c r="BL63" s="443"/>
      <c r="BM63" s="444"/>
      <c r="BN63" s="442"/>
      <c r="BO63" s="443"/>
      <c r="BP63" s="443"/>
      <c r="BQ63" s="443"/>
      <c r="BR63" s="443"/>
      <c r="BS63" s="443"/>
      <c r="BT63" s="443"/>
      <c r="BU63" s="443"/>
      <c r="BV63" s="443"/>
      <c r="BW63" s="443"/>
      <c r="BX63" s="443"/>
      <c r="BY63" s="443"/>
      <c r="BZ63" s="443"/>
      <c r="CA63" s="443"/>
      <c r="CB63" s="444"/>
    </row>
    <row r="64" spans="1:80" hidden="1" x14ac:dyDescent="0.2">
      <c r="A64" s="439"/>
      <c r="B64" s="440"/>
      <c r="C64" s="440"/>
      <c r="D64" s="441"/>
      <c r="E64" s="397"/>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c r="AG64" s="398"/>
      <c r="AH64" s="398"/>
      <c r="AI64" s="398"/>
      <c r="AJ64" s="398"/>
      <c r="AK64" s="398"/>
      <c r="AL64" s="398"/>
      <c r="AM64" s="398"/>
      <c r="AN64" s="398"/>
      <c r="AO64" s="398"/>
      <c r="AP64" s="398"/>
      <c r="AQ64" s="398"/>
      <c r="AR64" s="398"/>
      <c r="AS64" s="398"/>
      <c r="AT64" s="398"/>
      <c r="AU64" s="398"/>
      <c r="AV64" s="398"/>
      <c r="AW64" s="398"/>
      <c r="AX64" s="398"/>
      <c r="AY64" s="398"/>
      <c r="AZ64" s="398"/>
      <c r="BA64" s="398"/>
      <c r="BB64" s="398"/>
      <c r="BC64" s="399"/>
      <c r="BD64" s="442"/>
      <c r="BE64" s="443"/>
      <c r="BF64" s="443"/>
      <c r="BG64" s="443"/>
      <c r="BH64" s="443"/>
      <c r="BI64" s="443"/>
      <c r="BJ64" s="443"/>
      <c r="BK64" s="443"/>
      <c r="BL64" s="443"/>
      <c r="BM64" s="444"/>
      <c r="BN64" s="442"/>
      <c r="BO64" s="443"/>
      <c r="BP64" s="443"/>
      <c r="BQ64" s="443"/>
      <c r="BR64" s="443"/>
      <c r="BS64" s="443"/>
      <c r="BT64" s="443"/>
      <c r="BU64" s="443"/>
      <c r="BV64" s="443"/>
      <c r="BW64" s="443"/>
      <c r="BX64" s="443"/>
      <c r="BY64" s="443"/>
      <c r="BZ64" s="443"/>
      <c r="CA64" s="443"/>
      <c r="CB64" s="444"/>
    </row>
    <row r="65" spans="1:80" hidden="1" x14ac:dyDescent="0.2">
      <c r="A65" s="439"/>
      <c r="B65" s="440"/>
      <c r="C65" s="440"/>
      <c r="D65" s="441"/>
      <c r="E65" s="397"/>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8"/>
      <c r="AL65" s="398"/>
      <c r="AM65" s="398"/>
      <c r="AN65" s="398"/>
      <c r="AO65" s="398"/>
      <c r="AP65" s="398"/>
      <c r="AQ65" s="398"/>
      <c r="AR65" s="398"/>
      <c r="AS65" s="398"/>
      <c r="AT65" s="398"/>
      <c r="AU65" s="398"/>
      <c r="AV65" s="398"/>
      <c r="AW65" s="398"/>
      <c r="AX65" s="398"/>
      <c r="AY65" s="398"/>
      <c r="AZ65" s="398"/>
      <c r="BA65" s="398"/>
      <c r="BB65" s="398"/>
      <c r="BC65" s="399"/>
      <c r="BD65" s="442"/>
      <c r="BE65" s="443"/>
      <c r="BF65" s="443"/>
      <c r="BG65" s="443"/>
      <c r="BH65" s="443"/>
      <c r="BI65" s="443"/>
      <c r="BJ65" s="443"/>
      <c r="BK65" s="443"/>
      <c r="BL65" s="443"/>
      <c r="BM65" s="444"/>
      <c r="BN65" s="442"/>
      <c r="BO65" s="443"/>
      <c r="BP65" s="443"/>
      <c r="BQ65" s="443"/>
      <c r="BR65" s="443"/>
      <c r="BS65" s="443"/>
      <c r="BT65" s="443"/>
      <c r="BU65" s="443"/>
      <c r="BV65" s="443"/>
      <c r="BW65" s="443"/>
      <c r="BX65" s="443"/>
      <c r="BY65" s="443"/>
      <c r="BZ65" s="443"/>
      <c r="CA65" s="443"/>
      <c r="CB65" s="444"/>
    </row>
    <row r="66" spans="1:80" hidden="1" x14ac:dyDescent="0.2">
      <c r="A66" s="395"/>
      <c r="B66" s="151"/>
      <c r="C66" s="151"/>
      <c r="D66" s="396"/>
      <c r="E66" s="397"/>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c r="AO66" s="398"/>
      <c r="AP66" s="398"/>
      <c r="AQ66" s="398"/>
      <c r="AR66" s="398"/>
      <c r="AS66" s="398"/>
      <c r="AT66" s="398"/>
      <c r="AU66" s="398"/>
      <c r="AV66" s="398"/>
      <c r="AW66" s="398"/>
      <c r="AX66" s="398"/>
      <c r="AY66" s="398"/>
      <c r="AZ66" s="398"/>
      <c r="BA66" s="398"/>
      <c r="BB66" s="398"/>
      <c r="BC66" s="399"/>
      <c r="BD66" s="442"/>
      <c r="BE66" s="443"/>
      <c r="BF66" s="443"/>
      <c r="BG66" s="443"/>
      <c r="BH66" s="443"/>
      <c r="BI66" s="443"/>
      <c r="BJ66" s="443"/>
      <c r="BK66" s="443"/>
      <c r="BL66" s="443"/>
      <c r="BM66" s="444"/>
      <c r="BN66" s="442"/>
      <c r="BO66" s="443"/>
      <c r="BP66" s="443"/>
      <c r="BQ66" s="443"/>
      <c r="BR66" s="443"/>
      <c r="BS66" s="443"/>
      <c r="BT66" s="443"/>
      <c r="BU66" s="443"/>
      <c r="BV66" s="443"/>
      <c r="BW66" s="443"/>
      <c r="BX66" s="443"/>
      <c r="BY66" s="443"/>
      <c r="BZ66" s="443"/>
      <c r="CA66" s="443"/>
      <c r="CB66" s="444"/>
    </row>
    <row r="67" spans="1:80" x14ac:dyDescent="0.2">
      <c r="A67" s="395" t="s">
        <v>606</v>
      </c>
      <c r="B67" s="151"/>
      <c r="C67" s="151"/>
      <c r="D67" s="396"/>
      <c r="E67" s="361" t="s">
        <v>732</v>
      </c>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3"/>
      <c r="BD67" s="364">
        <v>1</v>
      </c>
      <c r="BE67" s="365"/>
      <c r="BF67" s="365"/>
      <c r="BG67" s="365"/>
      <c r="BH67" s="365"/>
      <c r="BI67" s="365"/>
      <c r="BJ67" s="365"/>
      <c r="BK67" s="365"/>
      <c r="BL67" s="365"/>
      <c r="BM67" s="366"/>
      <c r="BN67" s="364">
        <v>140000</v>
      </c>
      <c r="BO67" s="365"/>
      <c r="BP67" s="365"/>
      <c r="BQ67" s="365"/>
      <c r="BR67" s="365"/>
      <c r="BS67" s="365"/>
      <c r="BT67" s="365"/>
      <c r="BU67" s="365"/>
      <c r="BV67" s="365"/>
      <c r="BW67" s="365"/>
      <c r="BX67" s="365"/>
      <c r="BY67" s="365"/>
      <c r="BZ67" s="365"/>
      <c r="CA67" s="365"/>
      <c r="CB67" s="366"/>
    </row>
    <row r="68" spans="1:80" x14ac:dyDescent="0.2">
      <c r="A68" s="395"/>
      <c r="B68" s="151"/>
      <c r="C68" s="151"/>
      <c r="D68" s="396"/>
      <c r="E68" s="380" t="s">
        <v>421</v>
      </c>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1"/>
      <c r="AS68" s="381"/>
      <c r="AT68" s="381"/>
      <c r="AU68" s="381"/>
      <c r="AV68" s="381"/>
      <c r="AW68" s="381"/>
      <c r="AX68" s="381"/>
      <c r="AY68" s="381"/>
      <c r="AZ68" s="381"/>
      <c r="BA68" s="381"/>
      <c r="BB68" s="381"/>
      <c r="BC68" s="382"/>
      <c r="BD68" s="386" t="s">
        <v>52</v>
      </c>
      <c r="BE68" s="387"/>
      <c r="BF68" s="387"/>
      <c r="BG68" s="387"/>
      <c r="BH68" s="387"/>
      <c r="BI68" s="387"/>
      <c r="BJ68" s="387"/>
      <c r="BK68" s="387"/>
      <c r="BL68" s="387"/>
      <c r="BM68" s="388"/>
      <c r="BN68" s="445">
        <f>SUM(BN56:BN67)</f>
        <v>824000</v>
      </c>
      <c r="BO68" s="446"/>
      <c r="BP68" s="446"/>
      <c r="BQ68" s="446"/>
      <c r="BR68" s="446"/>
      <c r="BS68" s="446"/>
      <c r="BT68" s="446"/>
      <c r="BU68" s="446"/>
      <c r="BV68" s="446"/>
      <c r="BW68" s="446"/>
      <c r="BX68" s="446"/>
      <c r="BY68" s="446"/>
      <c r="BZ68" s="446"/>
      <c r="CA68" s="446"/>
      <c r="CB68" s="447"/>
    </row>
    <row r="69" spans="1:80" ht="12.75" customHeight="1" x14ac:dyDescent="0.25">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row>
    <row r="70" spans="1:80" ht="14.25" customHeight="1" x14ac:dyDescent="0.25">
      <c r="A70" s="428" t="s">
        <v>546</v>
      </c>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428"/>
      <c r="AH70" s="428"/>
      <c r="AI70" s="428"/>
      <c r="AJ70" s="428"/>
      <c r="AK70" s="428"/>
      <c r="AL70" s="428"/>
      <c r="AM70" s="428"/>
      <c r="AN70" s="428"/>
      <c r="AO70" s="428"/>
      <c r="AP70" s="428"/>
      <c r="AQ70" s="428"/>
      <c r="AR70" s="428"/>
      <c r="AS70" s="428"/>
      <c r="AT70" s="428"/>
      <c r="AU70" s="428"/>
      <c r="AV70" s="428"/>
      <c r="AW70" s="428"/>
      <c r="AX70" s="428"/>
      <c r="AY70" s="428"/>
      <c r="AZ70" s="428"/>
      <c r="BA70" s="428"/>
      <c r="BB70" s="428"/>
      <c r="BC70" s="428"/>
      <c r="BD70" s="428"/>
      <c r="BE70" s="428"/>
      <c r="BF70" s="428"/>
      <c r="BG70" s="428"/>
      <c r="BH70" s="428"/>
      <c r="BI70" s="428"/>
      <c r="BJ70" s="428"/>
      <c r="BK70" s="428"/>
      <c r="BL70" s="428"/>
      <c r="BM70" s="428"/>
      <c r="BN70" s="428"/>
      <c r="BO70" s="428"/>
      <c r="BP70" s="428"/>
      <c r="BQ70" s="428"/>
      <c r="BR70" s="428"/>
      <c r="BS70" s="428"/>
      <c r="BT70" s="428"/>
      <c r="BU70" s="428"/>
      <c r="BV70" s="428"/>
      <c r="BW70" s="428"/>
      <c r="BX70" s="428"/>
      <c r="BY70" s="428"/>
      <c r="BZ70" s="428"/>
      <c r="CA70" s="428"/>
      <c r="CB70" s="428"/>
    </row>
    <row r="71" spans="1:80" ht="12.75" customHeight="1" x14ac:dyDescent="0.25">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410" t="s">
        <v>511</v>
      </c>
      <c r="AT71" s="410"/>
      <c r="AU71" s="410"/>
      <c r="AV71" s="410"/>
      <c r="AW71" s="410"/>
      <c r="AX71" s="410"/>
      <c r="AY71" s="410"/>
      <c r="AZ71" s="410"/>
      <c r="BA71" s="410"/>
      <c r="BB71" s="410"/>
      <c r="BC71" s="434" t="s">
        <v>334</v>
      </c>
      <c r="BD71" s="434"/>
      <c r="BE71" s="434"/>
      <c r="BF71" s="434"/>
      <c r="BG71" s="434"/>
      <c r="BH71" s="434"/>
      <c r="BI71" s="434"/>
      <c r="BJ71" s="434"/>
      <c r="BK71" s="434"/>
      <c r="BL71" s="434"/>
      <c r="BM71" s="434"/>
      <c r="BN71" s="434"/>
      <c r="BO71" s="434"/>
      <c r="BP71" s="434"/>
      <c r="BQ71" s="124"/>
      <c r="BR71" s="124"/>
      <c r="BS71" s="124"/>
      <c r="BT71" s="124"/>
      <c r="BU71" s="124"/>
      <c r="BV71" s="124"/>
      <c r="BW71" s="124"/>
      <c r="BX71" s="124"/>
      <c r="BY71" s="124"/>
      <c r="BZ71" s="124"/>
      <c r="CA71" s="124"/>
      <c r="CB71" s="124"/>
    </row>
    <row r="72" spans="1:80" ht="12.75" customHeight="1" x14ac:dyDescent="0.2">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row>
    <row r="73" spans="1:80" ht="12.75" customHeight="1" x14ac:dyDescent="0.2">
      <c r="A73" s="157" t="s">
        <v>142</v>
      </c>
      <c r="B73" s="158"/>
      <c r="C73" s="158"/>
      <c r="D73" s="159"/>
      <c r="E73" s="157" t="s">
        <v>422</v>
      </c>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9"/>
      <c r="BD73" s="157" t="s">
        <v>424</v>
      </c>
      <c r="BE73" s="158"/>
      <c r="BF73" s="158"/>
      <c r="BG73" s="158"/>
      <c r="BH73" s="158"/>
      <c r="BI73" s="158"/>
      <c r="BJ73" s="158"/>
      <c r="BK73" s="158"/>
      <c r="BL73" s="158"/>
      <c r="BM73" s="159"/>
      <c r="BN73" s="157" t="s">
        <v>477</v>
      </c>
      <c r="BO73" s="158"/>
      <c r="BP73" s="158"/>
      <c r="BQ73" s="158"/>
      <c r="BR73" s="158"/>
      <c r="BS73" s="158"/>
      <c r="BT73" s="158"/>
      <c r="BU73" s="158"/>
      <c r="BV73" s="158"/>
      <c r="BW73" s="158"/>
      <c r="BX73" s="158"/>
      <c r="BY73" s="158"/>
      <c r="BZ73" s="158"/>
      <c r="CA73" s="158"/>
      <c r="CB73" s="159"/>
    </row>
    <row r="74" spans="1:80" ht="12.75" customHeight="1" x14ac:dyDescent="0.2">
      <c r="A74" s="407" t="s">
        <v>143</v>
      </c>
      <c r="B74" s="408"/>
      <c r="C74" s="408"/>
      <c r="D74" s="409"/>
      <c r="E74" s="407"/>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408"/>
      <c r="AE74" s="408"/>
      <c r="AF74" s="408"/>
      <c r="AG74" s="408"/>
      <c r="AH74" s="408"/>
      <c r="AI74" s="408"/>
      <c r="AJ74" s="408"/>
      <c r="AK74" s="408"/>
      <c r="AL74" s="408"/>
      <c r="AM74" s="408"/>
      <c r="AN74" s="408"/>
      <c r="AO74" s="408"/>
      <c r="AP74" s="408"/>
      <c r="AQ74" s="408"/>
      <c r="AR74" s="408"/>
      <c r="AS74" s="408"/>
      <c r="AT74" s="408"/>
      <c r="AU74" s="408"/>
      <c r="AV74" s="408"/>
      <c r="AW74" s="408"/>
      <c r="AX74" s="408"/>
      <c r="AY74" s="408"/>
      <c r="AZ74" s="408"/>
      <c r="BA74" s="408"/>
      <c r="BB74" s="408"/>
      <c r="BC74" s="409"/>
      <c r="BD74" s="407" t="s">
        <v>503</v>
      </c>
      <c r="BE74" s="408"/>
      <c r="BF74" s="408"/>
      <c r="BG74" s="408"/>
      <c r="BH74" s="408"/>
      <c r="BI74" s="408"/>
      <c r="BJ74" s="408"/>
      <c r="BK74" s="408"/>
      <c r="BL74" s="408"/>
      <c r="BM74" s="409"/>
      <c r="BN74" s="407" t="s">
        <v>504</v>
      </c>
      <c r="BO74" s="408"/>
      <c r="BP74" s="408"/>
      <c r="BQ74" s="408"/>
      <c r="BR74" s="408"/>
      <c r="BS74" s="408"/>
      <c r="BT74" s="408"/>
      <c r="BU74" s="408"/>
      <c r="BV74" s="408"/>
      <c r="BW74" s="408"/>
      <c r="BX74" s="408"/>
      <c r="BY74" s="408"/>
      <c r="BZ74" s="408"/>
      <c r="CA74" s="408"/>
      <c r="CB74" s="409"/>
    </row>
    <row r="75" spans="1:80" ht="12.75" customHeight="1" x14ac:dyDescent="0.2">
      <c r="A75" s="400">
        <v>1</v>
      </c>
      <c r="B75" s="401"/>
      <c r="C75" s="401"/>
      <c r="D75" s="402"/>
      <c r="E75" s="400">
        <v>2</v>
      </c>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2"/>
      <c r="BD75" s="400">
        <v>3</v>
      </c>
      <c r="BE75" s="401"/>
      <c r="BF75" s="401"/>
      <c r="BG75" s="401"/>
      <c r="BH75" s="401"/>
      <c r="BI75" s="401"/>
      <c r="BJ75" s="401"/>
      <c r="BK75" s="401"/>
      <c r="BL75" s="401"/>
      <c r="BM75" s="402"/>
      <c r="BN75" s="400">
        <v>4</v>
      </c>
      <c r="BO75" s="401"/>
      <c r="BP75" s="401"/>
      <c r="BQ75" s="401"/>
      <c r="BR75" s="401"/>
      <c r="BS75" s="401"/>
      <c r="BT75" s="401"/>
      <c r="BU75" s="401"/>
      <c r="BV75" s="401"/>
      <c r="BW75" s="401"/>
      <c r="BX75" s="401"/>
      <c r="BY75" s="401"/>
      <c r="BZ75" s="401"/>
      <c r="CA75" s="401"/>
      <c r="CB75" s="402"/>
    </row>
    <row r="76" spans="1:80" ht="12.75" customHeight="1" x14ac:dyDescent="0.2">
      <c r="A76" s="395" t="s">
        <v>155</v>
      </c>
      <c r="B76" s="151"/>
      <c r="C76" s="151"/>
      <c r="D76" s="396"/>
      <c r="E76" s="361" t="s">
        <v>733</v>
      </c>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3"/>
      <c r="BD76" s="416">
        <v>1</v>
      </c>
      <c r="BE76" s="417"/>
      <c r="BF76" s="417"/>
      <c r="BG76" s="417"/>
      <c r="BH76" s="417"/>
      <c r="BI76" s="417"/>
      <c r="BJ76" s="417"/>
      <c r="BK76" s="417"/>
      <c r="BL76" s="417"/>
      <c r="BM76" s="418"/>
      <c r="BN76" s="392">
        <v>4000</v>
      </c>
      <c r="BO76" s="393"/>
      <c r="BP76" s="393"/>
      <c r="BQ76" s="393"/>
      <c r="BR76" s="393"/>
      <c r="BS76" s="393"/>
      <c r="BT76" s="393"/>
      <c r="BU76" s="393"/>
      <c r="BV76" s="393"/>
      <c r="BW76" s="393"/>
      <c r="BX76" s="393"/>
      <c r="BY76" s="393"/>
      <c r="BZ76" s="393"/>
      <c r="CA76" s="393"/>
      <c r="CB76" s="394"/>
    </row>
    <row r="77" spans="1:80" ht="12.75" customHeight="1" x14ac:dyDescent="0.2">
      <c r="A77" s="395"/>
      <c r="B77" s="151"/>
      <c r="C77" s="151"/>
      <c r="D77" s="396"/>
      <c r="E77" s="380" t="s">
        <v>421</v>
      </c>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381"/>
      <c r="BC77" s="382"/>
      <c r="BD77" s="386" t="s">
        <v>52</v>
      </c>
      <c r="BE77" s="387"/>
      <c r="BF77" s="387"/>
      <c r="BG77" s="387"/>
      <c r="BH77" s="387"/>
      <c r="BI77" s="387"/>
      <c r="BJ77" s="387"/>
      <c r="BK77" s="387"/>
      <c r="BL77" s="387"/>
      <c r="BM77" s="388"/>
      <c r="BN77" s="445">
        <f>SUM(BN76:CB76)</f>
        <v>4000</v>
      </c>
      <c r="BO77" s="446"/>
      <c r="BP77" s="446"/>
      <c r="BQ77" s="446"/>
      <c r="BR77" s="446"/>
      <c r="BS77" s="446"/>
      <c r="BT77" s="446"/>
      <c r="BU77" s="446"/>
      <c r="BV77" s="446"/>
      <c r="BW77" s="446"/>
      <c r="BX77" s="446"/>
      <c r="BY77" s="446"/>
      <c r="BZ77" s="446"/>
      <c r="CA77" s="446"/>
      <c r="CB77" s="447"/>
    </row>
    <row r="78" spans="1:80" ht="12.75" customHeight="1" x14ac:dyDescent="0.2"/>
    <row r="79" spans="1:80" ht="15.75" x14ac:dyDescent="0.25">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410" t="s">
        <v>511</v>
      </c>
      <c r="AT79" s="410"/>
      <c r="AU79" s="410"/>
      <c r="AV79" s="410"/>
      <c r="AW79" s="410"/>
      <c r="AX79" s="410"/>
      <c r="AY79" s="410"/>
      <c r="AZ79" s="410"/>
      <c r="BA79" s="410"/>
      <c r="BB79" s="410"/>
      <c r="BC79" s="411" t="s">
        <v>361</v>
      </c>
      <c r="BD79" s="411"/>
      <c r="BE79" s="411"/>
      <c r="BF79" s="411"/>
      <c r="BG79" s="411"/>
      <c r="BH79" s="411"/>
      <c r="BI79" s="411"/>
      <c r="BJ79" s="411"/>
      <c r="BK79" s="411"/>
      <c r="BL79" s="411"/>
      <c r="BM79" s="411"/>
      <c r="BN79" s="411"/>
      <c r="BO79" s="411"/>
      <c r="BP79" s="411"/>
      <c r="BQ79" s="124"/>
      <c r="BR79" s="124"/>
      <c r="BS79" s="124"/>
      <c r="BT79" s="124"/>
      <c r="BU79" s="124"/>
      <c r="BV79" s="124"/>
      <c r="BW79" s="124"/>
      <c r="BX79" s="124"/>
      <c r="BY79" s="124"/>
      <c r="BZ79" s="124"/>
      <c r="CA79" s="124"/>
      <c r="CB79" s="124"/>
    </row>
    <row r="80" spans="1:80" ht="15.75" x14ac:dyDescent="0.25">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3"/>
      <c r="AT80" s="123"/>
      <c r="AU80" s="123"/>
      <c r="AV80" s="123"/>
      <c r="AW80" s="123"/>
      <c r="AX80" s="123"/>
      <c r="AY80" s="123"/>
      <c r="AZ80" s="123"/>
      <c r="BA80" s="123"/>
      <c r="BB80" s="123"/>
      <c r="BC80" s="86"/>
      <c r="BD80" s="86"/>
      <c r="BE80" s="86"/>
      <c r="BF80" s="86"/>
      <c r="BG80" s="86"/>
      <c r="BH80" s="86"/>
      <c r="BI80" s="86"/>
      <c r="BJ80" s="86"/>
      <c r="BK80" s="86"/>
      <c r="BL80" s="86"/>
      <c r="BM80" s="86"/>
      <c r="BN80" s="86"/>
      <c r="BO80" s="86"/>
      <c r="BP80" s="86"/>
      <c r="BQ80" s="124"/>
      <c r="BR80" s="124"/>
      <c r="BS80" s="124"/>
      <c r="BT80" s="124"/>
      <c r="BU80" s="124"/>
      <c r="BV80" s="124"/>
      <c r="BW80" s="124"/>
      <c r="BX80" s="124"/>
      <c r="BY80" s="124"/>
      <c r="BZ80" s="124"/>
      <c r="CA80" s="124"/>
      <c r="CB80" s="124"/>
    </row>
    <row r="81" spans="1:80" x14ac:dyDescent="0.2">
      <c r="A81" s="157" t="s">
        <v>142</v>
      </c>
      <c r="B81" s="158"/>
      <c r="C81" s="158"/>
      <c r="D81" s="159"/>
      <c r="E81" s="157" t="s">
        <v>422</v>
      </c>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9"/>
      <c r="AS81" s="157" t="s">
        <v>424</v>
      </c>
      <c r="AT81" s="158"/>
      <c r="AU81" s="158"/>
      <c r="AV81" s="158"/>
      <c r="AW81" s="158"/>
      <c r="AX81" s="158"/>
      <c r="AY81" s="158"/>
      <c r="AZ81" s="158"/>
      <c r="BA81" s="158"/>
      <c r="BB81" s="159"/>
      <c r="BC81" s="157" t="s">
        <v>505</v>
      </c>
      <c r="BD81" s="158"/>
      <c r="BE81" s="158"/>
      <c r="BF81" s="158"/>
      <c r="BG81" s="158"/>
      <c r="BH81" s="158"/>
      <c r="BI81" s="158"/>
      <c r="BJ81" s="158"/>
      <c r="BK81" s="158"/>
      <c r="BL81" s="158"/>
      <c r="BM81" s="159"/>
      <c r="BN81" s="157" t="s">
        <v>425</v>
      </c>
      <c r="BO81" s="158"/>
      <c r="BP81" s="158"/>
      <c r="BQ81" s="158"/>
      <c r="BR81" s="158"/>
      <c r="BS81" s="158"/>
      <c r="BT81" s="158"/>
      <c r="BU81" s="158"/>
      <c r="BV81" s="158"/>
      <c r="BW81" s="158"/>
      <c r="BX81" s="158"/>
      <c r="BY81" s="158"/>
      <c r="BZ81" s="158"/>
      <c r="CA81" s="158"/>
      <c r="CB81" s="159"/>
    </row>
    <row r="82" spans="1:80" x14ac:dyDescent="0.2">
      <c r="A82" s="407" t="s">
        <v>143</v>
      </c>
      <c r="B82" s="408"/>
      <c r="C82" s="408"/>
      <c r="D82" s="409"/>
      <c r="E82" s="407"/>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408"/>
      <c r="AF82" s="408"/>
      <c r="AG82" s="408"/>
      <c r="AH82" s="408"/>
      <c r="AI82" s="408"/>
      <c r="AJ82" s="408"/>
      <c r="AK82" s="408"/>
      <c r="AL82" s="408"/>
      <c r="AM82" s="408"/>
      <c r="AN82" s="408"/>
      <c r="AO82" s="408"/>
      <c r="AP82" s="408"/>
      <c r="AQ82" s="408"/>
      <c r="AR82" s="409"/>
      <c r="AS82" s="407"/>
      <c r="AT82" s="408"/>
      <c r="AU82" s="408"/>
      <c r="AV82" s="408"/>
      <c r="AW82" s="408"/>
      <c r="AX82" s="408"/>
      <c r="AY82" s="408"/>
      <c r="AZ82" s="408"/>
      <c r="BA82" s="408"/>
      <c r="BB82" s="409"/>
      <c r="BC82" s="407" t="s">
        <v>506</v>
      </c>
      <c r="BD82" s="408"/>
      <c r="BE82" s="408"/>
      <c r="BF82" s="408"/>
      <c r="BG82" s="408"/>
      <c r="BH82" s="408"/>
      <c r="BI82" s="408"/>
      <c r="BJ82" s="408"/>
      <c r="BK82" s="408"/>
      <c r="BL82" s="408"/>
      <c r="BM82" s="409"/>
      <c r="BN82" s="407" t="s">
        <v>439</v>
      </c>
      <c r="BO82" s="408"/>
      <c r="BP82" s="408"/>
      <c r="BQ82" s="408"/>
      <c r="BR82" s="408"/>
      <c r="BS82" s="408"/>
      <c r="BT82" s="408"/>
      <c r="BU82" s="408"/>
      <c r="BV82" s="408"/>
      <c r="BW82" s="408"/>
      <c r="BX82" s="408"/>
      <c r="BY82" s="408"/>
      <c r="BZ82" s="408"/>
      <c r="CA82" s="408"/>
      <c r="CB82" s="409"/>
    </row>
    <row r="83" spans="1:80" x14ac:dyDescent="0.2">
      <c r="A83" s="407"/>
      <c r="B83" s="408"/>
      <c r="C83" s="408"/>
      <c r="D83" s="409"/>
      <c r="E83" s="407"/>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9"/>
      <c r="AS83" s="407"/>
      <c r="AT83" s="408"/>
      <c r="AU83" s="408"/>
      <c r="AV83" s="408"/>
      <c r="AW83" s="408"/>
      <c r="AX83" s="408"/>
      <c r="AY83" s="408"/>
      <c r="AZ83" s="408"/>
      <c r="BA83" s="408"/>
      <c r="BB83" s="409"/>
      <c r="BC83" s="407" t="s">
        <v>432</v>
      </c>
      <c r="BD83" s="408"/>
      <c r="BE83" s="408"/>
      <c r="BF83" s="408"/>
      <c r="BG83" s="408"/>
      <c r="BH83" s="408"/>
      <c r="BI83" s="408"/>
      <c r="BJ83" s="408"/>
      <c r="BK83" s="408"/>
      <c r="BL83" s="408"/>
      <c r="BM83" s="409"/>
      <c r="BN83" s="407"/>
      <c r="BO83" s="408"/>
      <c r="BP83" s="408"/>
      <c r="BQ83" s="408"/>
      <c r="BR83" s="408"/>
      <c r="BS83" s="408"/>
      <c r="BT83" s="408"/>
      <c r="BU83" s="408"/>
      <c r="BV83" s="408"/>
      <c r="BW83" s="408"/>
      <c r="BX83" s="408"/>
      <c r="BY83" s="408"/>
      <c r="BZ83" s="408"/>
      <c r="CA83" s="408"/>
      <c r="CB83" s="409"/>
    </row>
    <row r="84" spans="1:80" x14ac:dyDescent="0.2">
      <c r="A84" s="400">
        <v>1</v>
      </c>
      <c r="B84" s="401"/>
      <c r="C84" s="401"/>
      <c r="D84" s="402"/>
      <c r="E84" s="400">
        <v>2</v>
      </c>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2"/>
      <c r="AS84" s="400">
        <v>3</v>
      </c>
      <c r="AT84" s="401"/>
      <c r="AU84" s="401"/>
      <c r="AV84" s="401"/>
      <c r="AW84" s="401"/>
      <c r="AX84" s="401"/>
      <c r="AY84" s="401"/>
      <c r="AZ84" s="401"/>
      <c r="BA84" s="401"/>
      <c r="BB84" s="402"/>
      <c r="BC84" s="400">
        <v>4</v>
      </c>
      <c r="BD84" s="401"/>
      <c r="BE84" s="401"/>
      <c r="BF84" s="401"/>
      <c r="BG84" s="401"/>
      <c r="BH84" s="401"/>
      <c r="BI84" s="401"/>
      <c r="BJ84" s="401"/>
      <c r="BK84" s="401"/>
      <c r="BL84" s="401"/>
      <c r="BM84" s="402"/>
      <c r="BN84" s="400">
        <v>5</v>
      </c>
      <c r="BO84" s="401"/>
      <c r="BP84" s="401"/>
      <c r="BQ84" s="401"/>
      <c r="BR84" s="401"/>
      <c r="BS84" s="401"/>
      <c r="BT84" s="401"/>
      <c r="BU84" s="401"/>
      <c r="BV84" s="401"/>
      <c r="BW84" s="401"/>
      <c r="BX84" s="401"/>
      <c r="BY84" s="401"/>
      <c r="BZ84" s="401"/>
      <c r="CA84" s="401"/>
      <c r="CB84" s="402"/>
    </row>
    <row r="85" spans="1:80" ht="39.75" customHeight="1" x14ac:dyDescent="0.2">
      <c r="A85" s="400">
        <v>1</v>
      </c>
      <c r="B85" s="401"/>
      <c r="C85" s="401"/>
      <c r="D85" s="402"/>
      <c r="E85" s="227" t="s">
        <v>734</v>
      </c>
      <c r="F85" s="228"/>
      <c r="G85" s="228"/>
      <c r="H85" s="228"/>
      <c r="I85" s="228"/>
      <c r="J85" s="228"/>
      <c r="K85" s="228"/>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435"/>
      <c r="AS85" s="364">
        <v>10</v>
      </c>
      <c r="AT85" s="365"/>
      <c r="AU85" s="365"/>
      <c r="AV85" s="365"/>
      <c r="AW85" s="365"/>
      <c r="AX85" s="365"/>
      <c r="AY85" s="365"/>
      <c r="AZ85" s="365"/>
      <c r="BA85" s="365"/>
      <c r="BB85" s="366"/>
      <c r="BC85" s="364">
        <v>5160</v>
      </c>
      <c r="BD85" s="365"/>
      <c r="BE85" s="365"/>
      <c r="BF85" s="365"/>
      <c r="BG85" s="365"/>
      <c r="BH85" s="365"/>
      <c r="BI85" s="365"/>
      <c r="BJ85" s="365"/>
      <c r="BK85" s="365"/>
      <c r="BL85" s="365"/>
      <c r="BM85" s="366"/>
      <c r="BN85" s="364">
        <f>ROUND(AS85*BC85,2)</f>
        <v>51600</v>
      </c>
      <c r="BO85" s="365"/>
      <c r="BP85" s="365"/>
      <c r="BQ85" s="365"/>
      <c r="BR85" s="365"/>
      <c r="BS85" s="365"/>
      <c r="BT85" s="365"/>
      <c r="BU85" s="365"/>
      <c r="BV85" s="365"/>
      <c r="BW85" s="365"/>
      <c r="BX85" s="365"/>
      <c r="BY85" s="365"/>
      <c r="BZ85" s="365"/>
      <c r="CA85" s="365"/>
      <c r="CB85" s="366"/>
    </row>
    <row r="86" spans="1:80" ht="25.5" customHeight="1" x14ac:dyDescent="0.2">
      <c r="A86" s="400">
        <v>2</v>
      </c>
      <c r="B86" s="401"/>
      <c r="C86" s="401"/>
      <c r="D86" s="402"/>
      <c r="E86" s="187" t="s">
        <v>735</v>
      </c>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607"/>
      <c r="AS86" s="364">
        <v>8</v>
      </c>
      <c r="AT86" s="365"/>
      <c r="AU86" s="365"/>
      <c r="AV86" s="365"/>
      <c r="AW86" s="365"/>
      <c r="AX86" s="365"/>
      <c r="AY86" s="365"/>
      <c r="AZ86" s="365"/>
      <c r="BA86" s="365"/>
      <c r="BB86" s="366"/>
      <c r="BC86" s="364">
        <v>8750</v>
      </c>
      <c r="BD86" s="365"/>
      <c r="BE86" s="365"/>
      <c r="BF86" s="365"/>
      <c r="BG86" s="365"/>
      <c r="BH86" s="365"/>
      <c r="BI86" s="365"/>
      <c r="BJ86" s="365"/>
      <c r="BK86" s="365"/>
      <c r="BL86" s="365"/>
      <c r="BM86" s="366"/>
      <c r="BN86" s="364">
        <f t="shared" ref="BN86:BN120" si="2">ROUND(AS86*BC86,2)</f>
        <v>70000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361"/>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3"/>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2"/>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361"/>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3"/>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2"/>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361"/>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3"/>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2"/>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361"/>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3"/>
      <c r="AS90" s="364"/>
      <c r="AT90" s="365"/>
      <c r="AU90" s="365"/>
      <c r="AV90" s="365"/>
      <c r="AW90" s="365"/>
      <c r="AX90" s="365"/>
      <c r="AY90" s="365"/>
      <c r="AZ90" s="365"/>
      <c r="BA90" s="365"/>
      <c r="BB90" s="366"/>
      <c r="BC90" s="364"/>
      <c r="BD90" s="365"/>
      <c r="BE90" s="365"/>
      <c r="BF90" s="365"/>
      <c r="BG90" s="365"/>
      <c r="BH90" s="365"/>
      <c r="BI90" s="365"/>
      <c r="BJ90" s="365"/>
      <c r="BK90" s="365"/>
      <c r="BL90" s="365"/>
      <c r="BM90" s="366"/>
      <c r="BN90" s="364">
        <f t="shared" si="2"/>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422"/>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3"/>
      <c r="AR91" s="424"/>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364">
        <f t="shared" si="2"/>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422"/>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3"/>
      <c r="AR92" s="424"/>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364">
        <f t="shared" si="2"/>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422"/>
      <c r="F93" s="423"/>
      <c r="G93" s="423"/>
      <c r="H93" s="423"/>
      <c r="I93" s="423"/>
      <c r="J93" s="423"/>
      <c r="K93" s="423"/>
      <c r="L93" s="423"/>
      <c r="M93" s="423"/>
      <c r="N93" s="423"/>
      <c r="O93" s="423"/>
      <c r="P93" s="423"/>
      <c r="Q93" s="423"/>
      <c r="R93" s="423"/>
      <c r="S93" s="423"/>
      <c r="T93" s="423"/>
      <c r="U93" s="423"/>
      <c r="V93" s="423"/>
      <c r="W93" s="423"/>
      <c r="X93" s="423"/>
      <c r="Y93" s="423"/>
      <c r="Z93" s="423"/>
      <c r="AA93" s="423"/>
      <c r="AB93" s="423"/>
      <c r="AC93" s="423"/>
      <c r="AD93" s="423"/>
      <c r="AE93" s="423"/>
      <c r="AF93" s="423"/>
      <c r="AG93" s="423"/>
      <c r="AH93" s="423"/>
      <c r="AI93" s="423"/>
      <c r="AJ93" s="423"/>
      <c r="AK93" s="423"/>
      <c r="AL93" s="423"/>
      <c r="AM93" s="423"/>
      <c r="AN93" s="423"/>
      <c r="AO93" s="423"/>
      <c r="AP93" s="423"/>
      <c r="AQ93" s="423"/>
      <c r="AR93" s="424"/>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364">
        <f t="shared" si="2"/>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422"/>
      <c r="F94" s="423"/>
      <c r="G94" s="423"/>
      <c r="H94" s="423"/>
      <c r="I94" s="423"/>
      <c r="J94" s="423"/>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3"/>
      <c r="AK94" s="423"/>
      <c r="AL94" s="423"/>
      <c r="AM94" s="423"/>
      <c r="AN94" s="423"/>
      <c r="AO94" s="423"/>
      <c r="AP94" s="423"/>
      <c r="AQ94" s="423"/>
      <c r="AR94" s="424"/>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364">
        <f t="shared" si="2"/>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422"/>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4"/>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364">
        <f t="shared" si="2"/>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361"/>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3"/>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364">
        <f t="shared" si="2"/>
        <v>0</v>
      </c>
      <c r="BO96" s="365"/>
      <c r="BP96" s="365"/>
      <c r="BQ96" s="365"/>
      <c r="BR96" s="365"/>
      <c r="BS96" s="365"/>
      <c r="BT96" s="365"/>
      <c r="BU96" s="365"/>
      <c r="BV96" s="365"/>
      <c r="BW96" s="365"/>
      <c r="BX96" s="365"/>
      <c r="BY96" s="365"/>
      <c r="BZ96" s="365"/>
      <c r="CA96" s="365"/>
      <c r="CB96" s="366"/>
    </row>
    <row r="97" spans="1:80" hidden="1" x14ac:dyDescent="0.2">
      <c r="A97" s="400"/>
      <c r="B97" s="401"/>
      <c r="C97" s="401"/>
      <c r="D97" s="402"/>
      <c r="E97" s="422"/>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3"/>
      <c r="AR97" s="424"/>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364">
        <f t="shared" si="2"/>
        <v>0</v>
      </c>
      <c r="BO97" s="365"/>
      <c r="BP97" s="365"/>
      <c r="BQ97" s="365"/>
      <c r="BR97" s="365"/>
      <c r="BS97" s="365"/>
      <c r="BT97" s="365"/>
      <c r="BU97" s="365"/>
      <c r="BV97" s="365"/>
      <c r="BW97" s="365"/>
      <c r="BX97" s="365"/>
      <c r="BY97" s="365"/>
      <c r="BZ97" s="365"/>
      <c r="CA97" s="365"/>
      <c r="CB97" s="366"/>
    </row>
    <row r="98" spans="1:80" hidden="1" x14ac:dyDescent="0.2">
      <c r="A98" s="400"/>
      <c r="B98" s="401"/>
      <c r="C98" s="401"/>
      <c r="D98" s="402"/>
      <c r="E98" s="422"/>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c r="AJ98" s="423"/>
      <c r="AK98" s="423"/>
      <c r="AL98" s="423"/>
      <c r="AM98" s="423"/>
      <c r="AN98" s="423"/>
      <c r="AO98" s="423"/>
      <c r="AP98" s="423"/>
      <c r="AQ98" s="423"/>
      <c r="AR98" s="424"/>
      <c r="AS98" s="364"/>
      <c r="AT98" s="365"/>
      <c r="AU98" s="365"/>
      <c r="AV98" s="365"/>
      <c r="AW98" s="365"/>
      <c r="AX98" s="365"/>
      <c r="AY98" s="365"/>
      <c r="AZ98" s="365"/>
      <c r="BA98" s="365"/>
      <c r="BB98" s="366"/>
      <c r="BC98" s="364"/>
      <c r="BD98" s="365"/>
      <c r="BE98" s="365"/>
      <c r="BF98" s="365"/>
      <c r="BG98" s="365"/>
      <c r="BH98" s="365"/>
      <c r="BI98" s="365"/>
      <c r="BJ98" s="365"/>
      <c r="BK98" s="365"/>
      <c r="BL98" s="365"/>
      <c r="BM98" s="366"/>
      <c r="BN98" s="364">
        <f t="shared" si="2"/>
        <v>0</v>
      </c>
      <c r="BO98" s="365"/>
      <c r="BP98" s="365"/>
      <c r="BQ98" s="365"/>
      <c r="BR98" s="365"/>
      <c r="BS98" s="365"/>
      <c r="BT98" s="365"/>
      <c r="BU98" s="365"/>
      <c r="BV98" s="365"/>
      <c r="BW98" s="365"/>
      <c r="BX98" s="365"/>
      <c r="BY98" s="365"/>
      <c r="BZ98" s="365"/>
      <c r="CA98" s="365"/>
      <c r="CB98" s="366"/>
    </row>
    <row r="99" spans="1:80" hidden="1" x14ac:dyDescent="0.2">
      <c r="A99" s="400"/>
      <c r="B99" s="401"/>
      <c r="C99" s="401"/>
      <c r="D99" s="402"/>
      <c r="E99" s="361"/>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3"/>
      <c r="AS99" s="364"/>
      <c r="AT99" s="365"/>
      <c r="AU99" s="365"/>
      <c r="AV99" s="365"/>
      <c r="AW99" s="365"/>
      <c r="AX99" s="365"/>
      <c r="AY99" s="365"/>
      <c r="AZ99" s="365"/>
      <c r="BA99" s="365"/>
      <c r="BB99" s="366"/>
      <c r="BC99" s="364"/>
      <c r="BD99" s="365"/>
      <c r="BE99" s="365"/>
      <c r="BF99" s="365"/>
      <c r="BG99" s="365"/>
      <c r="BH99" s="365"/>
      <c r="BI99" s="365"/>
      <c r="BJ99" s="365"/>
      <c r="BK99" s="365"/>
      <c r="BL99" s="365"/>
      <c r="BM99" s="366"/>
      <c r="BN99" s="364">
        <f t="shared" si="2"/>
        <v>0</v>
      </c>
      <c r="BO99" s="365"/>
      <c r="BP99" s="365"/>
      <c r="BQ99" s="365"/>
      <c r="BR99" s="365"/>
      <c r="BS99" s="365"/>
      <c r="BT99" s="365"/>
      <c r="BU99" s="365"/>
      <c r="BV99" s="365"/>
      <c r="BW99" s="365"/>
      <c r="BX99" s="365"/>
      <c r="BY99" s="365"/>
      <c r="BZ99" s="365"/>
      <c r="CA99" s="365"/>
      <c r="CB99" s="366"/>
    </row>
    <row r="100" spans="1:80" hidden="1" x14ac:dyDescent="0.2">
      <c r="A100" s="400"/>
      <c r="B100" s="401"/>
      <c r="C100" s="401"/>
      <c r="D100" s="402"/>
      <c r="E100" s="361"/>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3"/>
      <c r="AS100" s="364"/>
      <c r="AT100" s="365"/>
      <c r="AU100" s="365"/>
      <c r="AV100" s="365"/>
      <c r="AW100" s="365"/>
      <c r="AX100" s="365"/>
      <c r="AY100" s="365"/>
      <c r="AZ100" s="365"/>
      <c r="BA100" s="365"/>
      <c r="BB100" s="366"/>
      <c r="BC100" s="364"/>
      <c r="BD100" s="365"/>
      <c r="BE100" s="365"/>
      <c r="BF100" s="365"/>
      <c r="BG100" s="365"/>
      <c r="BH100" s="365"/>
      <c r="BI100" s="365"/>
      <c r="BJ100" s="365"/>
      <c r="BK100" s="365"/>
      <c r="BL100" s="365"/>
      <c r="BM100" s="366"/>
      <c r="BN100" s="364">
        <f t="shared" si="2"/>
        <v>0</v>
      </c>
      <c r="BO100" s="365"/>
      <c r="BP100" s="365"/>
      <c r="BQ100" s="365"/>
      <c r="BR100" s="365"/>
      <c r="BS100" s="365"/>
      <c r="BT100" s="365"/>
      <c r="BU100" s="365"/>
      <c r="BV100" s="365"/>
      <c r="BW100" s="365"/>
      <c r="BX100" s="365"/>
      <c r="BY100" s="365"/>
      <c r="BZ100" s="365"/>
      <c r="CA100" s="365"/>
      <c r="CB100" s="366"/>
    </row>
    <row r="101" spans="1:80" hidden="1" x14ac:dyDescent="0.2">
      <c r="A101" s="400"/>
      <c r="B101" s="401"/>
      <c r="C101" s="401"/>
      <c r="D101" s="402"/>
      <c r="E101" s="361"/>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3"/>
      <c r="AS101" s="364"/>
      <c r="AT101" s="365"/>
      <c r="AU101" s="365"/>
      <c r="AV101" s="365"/>
      <c r="AW101" s="365"/>
      <c r="AX101" s="365"/>
      <c r="AY101" s="365"/>
      <c r="AZ101" s="365"/>
      <c r="BA101" s="365"/>
      <c r="BB101" s="366"/>
      <c r="BC101" s="364"/>
      <c r="BD101" s="365"/>
      <c r="BE101" s="365"/>
      <c r="BF101" s="365"/>
      <c r="BG101" s="365"/>
      <c r="BH101" s="365"/>
      <c r="BI101" s="365"/>
      <c r="BJ101" s="365"/>
      <c r="BK101" s="365"/>
      <c r="BL101" s="365"/>
      <c r="BM101" s="366"/>
      <c r="BN101" s="364">
        <f t="shared" si="2"/>
        <v>0</v>
      </c>
      <c r="BO101" s="365"/>
      <c r="BP101" s="365"/>
      <c r="BQ101" s="365"/>
      <c r="BR101" s="365"/>
      <c r="BS101" s="365"/>
      <c r="BT101" s="365"/>
      <c r="BU101" s="365"/>
      <c r="BV101" s="365"/>
      <c r="BW101" s="365"/>
      <c r="BX101" s="365"/>
      <c r="BY101" s="365"/>
      <c r="BZ101" s="365"/>
      <c r="CA101" s="365"/>
      <c r="CB101" s="366"/>
    </row>
    <row r="102" spans="1:80" hidden="1" x14ac:dyDescent="0.2">
      <c r="A102" s="400"/>
      <c r="B102" s="401"/>
      <c r="C102" s="401"/>
      <c r="D102" s="402"/>
      <c r="E102" s="361"/>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3"/>
      <c r="AS102" s="364"/>
      <c r="AT102" s="365"/>
      <c r="AU102" s="365"/>
      <c r="AV102" s="365"/>
      <c r="AW102" s="365"/>
      <c r="AX102" s="365"/>
      <c r="AY102" s="365"/>
      <c r="AZ102" s="365"/>
      <c r="BA102" s="365"/>
      <c r="BB102" s="366"/>
      <c r="BC102" s="364"/>
      <c r="BD102" s="365"/>
      <c r="BE102" s="365"/>
      <c r="BF102" s="365"/>
      <c r="BG102" s="365"/>
      <c r="BH102" s="365"/>
      <c r="BI102" s="365"/>
      <c r="BJ102" s="365"/>
      <c r="BK102" s="365"/>
      <c r="BL102" s="365"/>
      <c r="BM102" s="366"/>
      <c r="BN102" s="364">
        <f t="shared" si="2"/>
        <v>0</v>
      </c>
      <c r="BO102" s="365"/>
      <c r="BP102" s="365"/>
      <c r="BQ102" s="365"/>
      <c r="BR102" s="365"/>
      <c r="BS102" s="365"/>
      <c r="BT102" s="365"/>
      <c r="BU102" s="365"/>
      <c r="BV102" s="365"/>
      <c r="BW102" s="365"/>
      <c r="BX102" s="365"/>
      <c r="BY102" s="365"/>
      <c r="BZ102" s="365"/>
      <c r="CA102" s="365"/>
      <c r="CB102" s="366"/>
    </row>
    <row r="103" spans="1:80" hidden="1" x14ac:dyDescent="0.2">
      <c r="A103" s="400"/>
      <c r="B103" s="401"/>
      <c r="C103" s="401"/>
      <c r="D103" s="402"/>
      <c r="E103" s="361"/>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3"/>
      <c r="AS103" s="364"/>
      <c r="AT103" s="365"/>
      <c r="AU103" s="365"/>
      <c r="AV103" s="365"/>
      <c r="AW103" s="365"/>
      <c r="AX103" s="365"/>
      <c r="AY103" s="365"/>
      <c r="AZ103" s="365"/>
      <c r="BA103" s="365"/>
      <c r="BB103" s="366"/>
      <c r="BC103" s="364"/>
      <c r="BD103" s="365"/>
      <c r="BE103" s="365"/>
      <c r="BF103" s="365"/>
      <c r="BG103" s="365"/>
      <c r="BH103" s="365"/>
      <c r="BI103" s="365"/>
      <c r="BJ103" s="365"/>
      <c r="BK103" s="365"/>
      <c r="BL103" s="365"/>
      <c r="BM103" s="366"/>
      <c r="BN103" s="364">
        <f t="shared" si="2"/>
        <v>0</v>
      </c>
      <c r="BO103" s="365"/>
      <c r="BP103" s="365"/>
      <c r="BQ103" s="365"/>
      <c r="BR103" s="365"/>
      <c r="BS103" s="365"/>
      <c r="BT103" s="365"/>
      <c r="BU103" s="365"/>
      <c r="BV103" s="365"/>
      <c r="BW103" s="365"/>
      <c r="BX103" s="365"/>
      <c r="BY103" s="365"/>
      <c r="BZ103" s="365"/>
      <c r="CA103" s="365"/>
      <c r="CB103" s="366"/>
    </row>
    <row r="104" spans="1:80" hidden="1" x14ac:dyDescent="0.2">
      <c r="A104" s="400"/>
      <c r="B104" s="401"/>
      <c r="C104" s="401"/>
      <c r="D104" s="402"/>
      <c r="E104" s="361"/>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3"/>
      <c r="AS104" s="364"/>
      <c r="AT104" s="365"/>
      <c r="AU104" s="365"/>
      <c r="AV104" s="365"/>
      <c r="AW104" s="365"/>
      <c r="AX104" s="365"/>
      <c r="AY104" s="365"/>
      <c r="AZ104" s="365"/>
      <c r="BA104" s="365"/>
      <c r="BB104" s="366"/>
      <c r="BC104" s="364"/>
      <c r="BD104" s="365"/>
      <c r="BE104" s="365"/>
      <c r="BF104" s="365"/>
      <c r="BG104" s="365"/>
      <c r="BH104" s="365"/>
      <c r="BI104" s="365"/>
      <c r="BJ104" s="365"/>
      <c r="BK104" s="365"/>
      <c r="BL104" s="365"/>
      <c r="BM104" s="366"/>
      <c r="BN104" s="364">
        <f t="shared" si="2"/>
        <v>0</v>
      </c>
      <c r="BO104" s="365"/>
      <c r="BP104" s="365"/>
      <c r="BQ104" s="365"/>
      <c r="BR104" s="365"/>
      <c r="BS104" s="365"/>
      <c r="BT104" s="365"/>
      <c r="BU104" s="365"/>
      <c r="BV104" s="365"/>
      <c r="BW104" s="365"/>
      <c r="BX104" s="365"/>
      <c r="BY104" s="365"/>
      <c r="BZ104" s="365"/>
      <c r="CA104" s="365"/>
      <c r="CB104" s="366"/>
    </row>
    <row r="105" spans="1:80" hidden="1" x14ac:dyDescent="0.2">
      <c r="A105" s="400"/>
      <c r="B105" s="401"/>
      <c r="C105" s="401"/>
      <c r="D105" s="402"/>
      <c r="E105" s="361"/>
      <c r="F105" s="362"/>
      <c r="G105" s="362"/>
      <c r="H105" s="362"/>
      <c r="I105" s="362"/>
      <c r="J105" s="362"/>
      <c r="K105" s="362"/>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3"/>
      <c r="AS105" s="364"/>
      <c r="AT105" s="365"/>
      <c r="AU105" s="365"/>
      <c r="AV105" s="365"/>
      <c r="AW105" s="365"/>
      <c r="AX105" s="365"/>
      <c r="AY105" s="365"/>
      <c r="AZ105" s="365"/>
      <c r="BA105" s="365"/>
      <c r="BB105" s="366"/>
      <c r="BC105" s="364"/>
      <c r="BD105" s="365"/>
      <c r="BE105" s="365"/>
      <c r="BF105" s="365"/>
      <c r="BG105" s="365"/>
      <c r="BH105" s="365"/>
      <c r="BI105" s="365"/>
      <c r="BJ105" s="365"/>
      <c r="BK105" s="365"/>
      <c r="BL105" s="365"/>
      <c r="BM105" s="366"/>
      <c r="BN105" s="364">
        <f t="shared" si="2"/>
        <v>0</v>
      </c>
      <c r="BO105" s="365"/>
      <c r="BP105" s="365"/>
      <c r="BQ105" s="365"/>
      <c r="BR105" s="365"/>
      <c r="BS105" s="365"/>
      <c r="BT105" s="365"/>
      <c r="BU105" s="365"/>
      <c r="BV105" s="365"/>
      <c r="BW105" s="365"/>
      <c r="BX105" s="365"/>
      <c r="BY105" s="365"/>
      <c r="BZ105" s="365"/>
      <c r="CA105" s="365"/>
      <c r="CB105" s="366"/>
    </row>
    <row r="106" spans="1:80" hidden="1" x14ac:dyDescent="0.2">
      <c r="A106" s="400"/>
      <c r="B106" s="401"/>
      <c r="C106" s="401"/>
      <c r="D106" s="402"/>
      <c r="E106" s="422"/>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s="423"/>
      <c r="AF106" s="423"/>
      <c r="AG106" s="423"/>
      <c r="AH106" s="423"/>
      <c r="AI106" s="423"/>
      <c r="AJ106" s="423"/>
      <c r="AK106" s="423"/>
      <c r="AL106" s="423"/>
      <c r="AM106" s="423"/>
      <c r="AN106" s="423"/>
      <c r="AO106" s="423"/>
      <c r="AP106" s="423"/>
      <c r="AQ106" s="423"/>
      <c r="AR106" s="424"/>
      <c r="AS106" s="364"/>
      <c r="AT106" s="365"/>
      <c r="AU106" s="365"/>
      <c r="AV106" s="365"/>
      <c r="AW106" s="365"/>
      <c r="AX106" s="365"/>
      <c r="AY106" s="365"/>
      <c r="AZ106" s="365"/>
      <c r="BA106" s="365"/>
      <c r="BB106" s="366"/>
      <c r="BC106" s="364"/>
      <c r="BD106" s="365"/>
      <c r="BE106" s="365"/>
      <c r="BF106" s="365"/>
      <c r="BG106" s="365"/>
      <c r="BH106" s="365"/>
      <c r="BI106" s="365"/>
      <c r="BJ106" s="365"/>
      <c r="BK106" s="365"/>
      <c r="BL106" s="365"/>
      <c r="BM106" s="366"/>
      <c r="BN106" s="364">
        <f t="shared" si="2"/>
        <v>0</v>
      </c>
      <c r="BO106" s="365"/>
      <c r="BP106" s="365"/>
      <c r="BQ106" s="365"/>
      <c r="BR106" s="365"/>
      <c r="BS106" s="365"/>
      <c r="BT106" s="365"/>
      <c r="BU106" s="365"/>
      <c r="BV106" s="365"/>
      <c r="BW106" s="365"/>
      <c r="BX106" s="365"/>
      <c r="BY106" s="365"/>
      <c r="BZ106" s="365"/>
      <c r="CA106" s="365"/>
      <c r="CB106" s="366"/>
    </row>
    <row r="107" spans="1:80" hidden="1" x14ac:dyDescent="0.2">
      <c r="A107" s="400"/>
      <c r="B107" s="401"/>
      <c r="C107" s="401"/>
      <c r="D107" s="402"/>
      <c r="E107" s="422"/>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3"/>
      <c r="AD107" s="423"/>
      <c r="AE107" s="423"/>
      <c r="AF107" s="423"/>
      <c r="AG107" s="423"/>
      <c r="AH107" s="423"/>
      <c r="AI107" s="423"/>
      <c r="AJ107" s="423"/>
      <c r="AK107" s="423"/>
      <c r="AL107" s="423"/>
      <c r="AM107" s="423"/>
      <c r="AN107" s="423"/>
      <c r="AO107" s="423"/>
      <c r="AP107" s="423"/>
      <c r="AQ107" s="423"/>
      <c r="AR107" s="424"/>
      <c r="AS107" s="364"/>
      <c r="AT107" s="365"/>
      <c r="AU107" s="365"/>
      <c r="AV107" s="365"/>
      <c r="AW107" s="365"/>
      <c r="AX107" s="365"/>
      <c r="AY107" s="365"/>
      <c r="AZ107" s="365"/>
      <c r="BA107" s="365"/>
      <c r="BB107" s="366"/>
      <c r="BC107" s="364"/>
      <c r="BD107" s="365"/>
      <c r="BE107" s="365"/>
      <c r="BF107" s="365"/>
      <c r="BG107" s="365"/>
      <c r="BH107" s="365"/>
      <c r="BI107" s="365"/>
      <c r="BJ107" s="365"/>
      <c r="BK107" s="365"/>
      <c r="BL107" s="365"/>
      <c r="BM107" s="366"/>
      <c r="BN107" s="364">
        <f t="shared" si="2"/>
        <v>0</v>
      </c>
      <c r="BO107" s="365"/>
      <c r="BP107" s="365"/>
      <c r="BQ107" s="365"/>
      <c r="BR107" s="365"/>
      <c r="BS107" s="365"/>
      <c r="BT107" s="365"/>
      <c r="BU107" s="365"/>
      <c r="BV107" s="365"/>
      <c r="BW107" s="365"/>
      <c r="BX107" s="365"/>
      <c r="BY107" s="365"/>
      <c r="BZ107" s="365"/>
      <c r="CA107" s="365"/>
      <c r="CB107" s="366"/>
    </row>
    <row r="108" spans="1:80" hidden="1" x14ac:dyDescent="0.2">
      <c r="A108" s="400"/>
      <c r="B108" s="401"/>
      <c r="C108" s="401"/>
      <c r="D108" s="402"/>
      <c r="E108" s="422"/>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3"/>
      <c r="AD108" s="423"/>
      <c r="AE108" s="423"/>
      <c r="AF108" s="423"/>
      <c r="AG108" s="423"/>
      <c r="AH108" s="423"/>
      <c r="AI108" s="423"/>
      <c r="AJ108" s="423"/>
      <c r="AK108" s="423"/>
      <c r="AL108" s="423"/>
      <c r="AM108" s="423"/>
      <c r="AN108" s="423"/>
      <c r="AO108" s="423"/>
      <c r="AP108" s="423"/>
      <c r="AQ108" s="423"/>
      <c r="AR108" s="424"/>
      <c r="AS108" s="364"/>
      <c r="AT108" s="365"/>
      <c r="AU108" s="365"/>
      <c r="AV108" s="365"/>
      <c r="AW108" s="365"/>
      <c r="AX108" s="365"/>
      <c r="AY108" s="365"/>
      <c r="AZ108" s="365"/>
      <c r="BA108" s="365"/>
      <c r="BB108" s="366"/>
      <c r="BC108" s="364"/>
      <c r="BD108" s="365"/>
      <c r="BE108" s="365"/>
      <c r="BF108" s="365"/>
      <c r="BG108" s="365"/>
      <c r="BH108" s="365"/>
      <c r="BI108" s="365"/>
      <c r="BJ108" s="365"/>
      <c r="BK108" s="365"/>
      <c r="BL108" s="365"/>
      <c r="BM108" s="366"/>
      <c r="BN108" s="364">
        <f t="shared" si="2"/>
        <v>0</v>
      </c>
      <c r="BO108" s="365"/>
      <c r="BP108" s="365"/>
      <c r="BQ108" s="365"/>
      <c r="BR108" s="365"/>
      <c r="BS108" s="365"/>
      <c r="BT108" s="365"/>
      <c r="BU108" s="365"/>
      <c r="BV108" s="365"/>
      <c r="BW108" s="365"/>
      <c r="BX108" s="365"/>
      <c r="BY108" s="365"/>
      <c r="BZ108" s="365"/>
      <c r="CA108" s="365"/>
      <c r="CB108" s="366"/>
    </row>
    <row r="109" spans="1:80" hidden="1" x14ac:dyDescent="0.2">
      <c r="A109" s="400"/>
      <c r="B109" s="401"/>
      <c r="C109" s="401"/>
      <c r="D109" s="402"/>
      <c r="E109" s="397"/>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c r="AI109" s="398"/>
      <c r="AJ109" s="398"/>
      <c r="AK109" s="398"/>
      <c r="AL109" s="398"/>
      <c r="AM109" s="398"/>
      <c r="AN109" s="398"/>
      <c r="AO109" s="398"/>
      <c r="AP109" s="398"/>
      <c r="AQ109" s="398"/>
      <c r="AR109" s="399"/>
      <c r="AS109" s="419"/>
      <c r="AT109" s="420"/>
      <c r="AU109" s="420"/>
      <c r="AV109" s="420"/>
      <c r="AW109" s="420"/>
      <c r="AX109" s="420"/>
      <c r="AY109" s="420"/>
      <c r="AZ109" s="420"/>
      <c r="BA109" s="420"/>
      <c r="BB109" s="421"/>
      <c r="BC109" s="419"/>
      <c r="BD109" s="420"/>
      <c r="BE109" s="420"/>
      <c r="BF109" s="420"/>
      <c r="BG109" s="420"/>
      <c r="BH109" s="420"/>
      <c r="BI109" s="420"/>
      <c r="BJ109" s="420"/>
      <c r="BK109" s="420"/>
      <c r="BL109" s="420"/>
      <c r="BM109" s="421"/>
      <c r="BN109" s="364">
        <f t="shared" si="2"/>
        <v>0</v>
      </c>
      <c r="BO109" s="365"/>
      <c r="BP109" s="365"/>
      <c r="BQ109" s="365"/>
      <c r="BR109" s="365"/>
      <c r="BS109" s="365"/>
      <c r="BT109" s="365"/>
      <c r="BU109" s="365"/>
      <c r="BV109" s="365"/>
      <c r="BW109" s="365"/>
      <c r="BX109" s="365"/>
      <c r="BY109" s="365"/>
      <c r="BZ109" s="365"/>
      <c r="CA109" s="365"/>
      <c r="CB109" s="366"/>
    </row>
    <row r="110" spans="1:80" hidden="1" x14ac:dyDescent="0.2">
      <c r="A110" s="400"/>
      <c r="B110" s="401"/>
      <c r="C110" s="401"/>
      <c r="D110" s="402"/>
      <c r="E110" s="397"/>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c r="AI110" s="398"/>
      <c r="AJ110" s="398"/>
      <c r="AK110" s="398"/>
      <c r="AL110" s="398"/>
      <c r="AM110" s="398"/>
      <c r="AN110" s="398"/>
      <c r="AO110" s="398"/>
      <c r="AP110" s="398"/>
      <c r="AQ110" s="398"/>
      <c r="AR110" s="399"/>
      <c r="AS110" s="419"/>
      <c r="AT110" s="420"/>
      <c r="AU110" s="420"/>
      <c r="AV110" s="420"/>
      <c r="AW110" s="420"/>
      <c r="AX110" s="420"/>
      <c r="AY110" s="420"/>
      <c r="AZ110" s="420"/>
      <c r="BA110" s="420"/>
      <c r="BB110" s="421"/>
      <c r="BC110" s="419"/>
      <c r="BD110" s="420"/>
      <c r="BE110" s="420"/>
      <c r="BF110" s="420"/>
      <c r="BG110" s="420"/>
      <c r="BH110" s="420"/>
      <c r="BI110" s="420"/>
      <c r="BJ110" s="420"/>
      <c r="BK110" s="420"/>
      <c r="BL110" s="420"/>
      <c r="BM110" s="421"/>
      <c r="BN110" s="364">
        <f t="shared" si="2"/>
        <v>0</v>
      </c>
      <c r="BO110" s="365"/>
      <c r="BP110" s="365"/>
      <c r="BQ110" s="365"/>
      <c r="BR110" s="365"/>
      <c r="BS110" s="365"/>
      <c r="BT110" s="365"/>
      <c r="BU110" s="365"/>
      <c r="BV110" s="365"/>
      <c r="BW110" s="365"/>
      <c r="BX110" s="365"/>
      <c r="BY110" s="365"/>
      <c r="BZ110" s="365"/>
      <c r="CA110" s="365"/>
      <c r="CB110" s="366"/>
    </row>
    <row r="111" spans="1:80" hidden="1" x14ac:dyDescent="0.2">
      <c r="A111" s="400"/>
      <c r="B111" s="401"/>
      <c r="C111" s="401"/>
      <c r="D111" s="402"/>
      <c r="E111" s="397"/>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9"/>
      <c r="AS111" s="419"/>
      <c r="AT111" s="420"/>
      <c r="AU111" s="420"/>
      <c r="AV111" s="420"/>
      <c r="AW111" s="420"/>
      <c r="AX111" s="420"/>
      <c r="AY111" s="420"/>
      <c r="AZ111" s="420"/>
      <c r="BA111" s="420"/>
      <c r="BB111" s="421"/>
      <c r="BC111" s="419"/>
      <c r="BD111" s="420"/>
      <c r="BE111" s="420"/>
      <c r="BF111" s="420"/>
      <c r="BG111" s="420"/>
      <c r="BH111" s="420"/>
      <c r="BI111" s="420"/>
      <c r="BJ111" s="420"/>
      <c r="BK111" s="420"/>
      <c r="BL111" s="420"/>
      <c r="BM111" s="421"/>
      <c r="BN111" s="364">
        <f t="shared" si="2"/>
        <v>0</v>
      </c>
      <c r="BO111" s="365"/>
      <c r="BP111" s="365"/>
      <c r="BQ111" s="365"/>
      <c r="BR111" s="365"/>
      <c r="BS111" s="365"/>
      <c r="BT111" s="365"/>
      <c r="BU111" s="365"/>
      <c r="BV111" s="365"/>
      <c r="BW111" s="365"/>
      <c r="BX111" s="365"/>
      <c r="BY111" s="365"/>
      <c r="BZ111" s="365"/>
      <c r="CA111" s="365"/>
      <c r="CB111" s="366"/>
    </row>
    <row r="112" spans="1:80" hidden="1" x14ac:dyDescent="0.2">
      <c r="A112" s="400"/>
      <c r="B112" s="401"/>
      <c r="C112" s="401"/>
      <c r="D112" s="402"/>
      <c r="E112" s="397"/>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398"/>
      <c r="AJ112" s="398"/>
      <c r="AK112" s="398"/>
      <c r="AL112" s="398"/>
      <c r="AM112" s="398"/>
      <c r="AN112" s="398"/>
      <c r="AO112" s="398"/>
      <c r="AP112" s="398"/>
      <c r="AQ112" s="398"/>
      <c r="AR112" s="399"/>
      <c r="AS112" s="419"/>
      <c r="AT112" s="420"/>
      <c r="AU112" s="420"/>
      <c r="AV112" s="420"/>
      <c r="AW112" s="420"/>
      <c r="AX112" s="420"/>
      <c r="AY112" s="420"/>
      <c r="AZ112" s="420"/>
      <c r="BA112" s="420"/>
      <c r="BB112" s="421"/>
      <c r="BC112" s="419"/>
      <c r="BD112" s="420"/>
      <c r="BE112" s="420"/>
      <c r="BF112" s="420"/>
      <c r="BG112" s="420"/>
      <c r="BH112" s="420"/>
      <c r="BI112" s="420"/>
      <c r="BJ112" s="420"/>
      <c r="BK112" s="420"/>
      <c r="BL112" s="420"/>
      <c r="BM112" s="421"/>
      <c r="BN112" s="364">
        <f t="shared" si="2"/>
        <v>0</v>
      </c>
      <c r="BO112" s="365"/>
      <c r="BP112" s="365"/>
      <c r="BQ112" s="365"/>
      <c r="BR112" s="365"/>
      <c r="BS112" s="365"/>
      <c r="BT112" s="365"/>
      <c r="BU112" s="365"/>
      <c r="BV112" s="365"/>
      <c r="BW112" s="365"/>
      <c r="BX112" s="365"/>
      <c r="BY112" s="365"/>
      <c r="BZ112" s="365"/>
      <c r="CA112" s="365"/>
      <c r="CB112" s="366"/>
    </row>
    <row r="113" spans="1:89" hidden="1" x14ac:dyDescent="0.2">
      <c r="A113" s="400"/>
      <c r="B113" s="401"/>
      <c r="C113" s="401"/>
      <c r="D113" s="402"/>
      <c r="E113" s="397"/>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c r="AI113" s="398"/>
      <c r="AJ113" s="398"/>
      <c r="AK113" s="398"/>
      <c r="AL113" s="398"/>
      <c r="AM113" s="398"/>
      <c r="AN113" s="398"/>
      <c r="AO113" s="398"/>
      <c r="AP113" s="398"/>
      <c r="AQ113" s="398"/>
      <c r="AR113" s="399"/>
      <c r="AS113" s="419"/>
      <c r="AT113" s="420"/>
      <c r="AU113" s="420"/>
      <c r="AV113" s="420"/>
      <c r="AW113" s="420"/>
      <c r="AX113" s="420"/>
      <c r="AY113" s="420"/>
      <c r="AZ113" s="420"/>
      <c r="BA113" s="420"/>
      <c r="BB113" s="421"/>
      <c r="BC113" s="419"/>
      <c r="BD113" s="420"/>
      <c r="BE113" s="420"/>
      <c r="BF113" s="420"/>
      <c r="BG113" s="420"/>
      <c r="BH113" s="420"/>
      <c r="BI113" s="420"/>
      <c r="BJ113" s="420"/>
      <c r="BK113" s="420"/>
      <c r="BL113" s="420"/>
      <c r="BM113" s="421"/>
      <c r="BN113" s="364">
        <f t="shared" si="2"/>
        <v>0</v>
      </c>
      <c r="BO113" s="365"/>
      <c r="BP113" s="365"/>
      <c r="BQ113" s="365"/>
      <c r="BR113" s="365"/>
      <c r="BS113" s="365"/>
      <c r="BT113" s="365"/>
      <c r="BU113" s="365"/>
      <c r="BV113" s="365"/>
      <c r="BW113" s="365"/>
      <c r="BX113" s="365"/>
      <c r="BY113" s="365"/>
      <c r="BZ113" s="365"/>
      <c r="CA113" s="365"/>
      <c r="CB113" s="366"/>
    </row>
    <row r="114" spans="1:89" hidden="1" x14ac:dyDescent="0.2">
      <c r="A114" s="400"/>
      <c r="B114" s="401"/>
      <c r="C114" s="401"/>
      <c r="D114" s="402"/>
      <c r="E114" s="397"/>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c r="AI114" s="398"/>
      <c r="AJ114" s="398"/>
      <c r="AK114" s="398"/>
      <c r="AL114" s="398"/>
      <c r="AM114" s="398"/>
      <c r="AN114" s="398"/>
      <c r="AO114" s="398"/>
      <c r="AP114" s="398"/>
      <c r="AQ114" s="398"/>
      <c r="AR114" s="399"/>
      <c r="AS114" s="419"/>
      <c r="AT114" s="420"/>
      <c r="AU114" s="420"/>
      <c r="AV114" s="420"/>
      <c r="AW114" s="420"/>
      <c r="AX114" s="420"/>
      <c r="AY114" s="420"/>
      <c r="AZ114" s="420"/>
      <c r="BA114" s="420"/>
      <c r="BB114" s="421"/>
      <c r="BC114" s="419"/>
      <c r="BD114" s="420"/>
      <c r="BE114" s="420"/>
      <c r="BF114" s="420"/>
      <c r="BG114" s="420"/>
      <c r="BH114" s="420"/>
      <c r="BI114" s="420"/>
      <c r="BJ114" s="420"/>
      <c r="BK114" s="420"/>
      <c r="BL114" s="420"/>
      <c r="BM114" s="421"/>
      <c r="BN114" s="364">
        <f t="shared" si="2"/>
        <v>0</v>
      </c>
      <c r="BO114" s="365"/>
      <c r="BP114" s="365"/>
      <c r="BQ114" s="365"/>
      <c r="BR114" s="365"/>
      <c r="BS114" s="365"/>
      <c r="BT114" s="365"/>
      <c r="BU114" s="365"/>
      <c r="BV114" s="365"/>
      <c r="BW114" s="365"/>
      <c r="BX114" s="365"/>
      <c r="BY114" s="365"/>
      <c r="BZ114" s="365"/>
      <c r="CA114" s="365"/>
      <c r="CB114" s="366"/>
    </row>
    <row r="115" spans="1:89" hidden="1" x14ac:dyDescent="0.2">
      <c r="A115" s="400"/>
      <c r="B115" s="401"/>
      <c r="C115" s="401"/>
      <c r="D115" s="402"/>
      <c r="E115" s="397"/>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9"/>
      <c r="AS115" s="419"/>
      <c r="AT115" s="420"/>
      <c r="AU115" s="420"/>
      <c r="AV115" s="420"/>
      <c r="AW115" s="420"/>
      <c r="AX115" s="420"/>
      <c r="AY115" s="420"/>
      <c r="AZ115" s="420"/>
      <c r="BA115" s="420"/>
      <c r="BB115" s="421"/>
      <c r="BC115" s="419"/>
      <c r="BD115" s="420"/>
      <c r="BE115" s="420"/>
      <c r="BF115" s="420"/>
      <c r="BG115" s="420"/>
      <c r="BH115" s="420"/>
      <c r="BI115" s="420"/>
      <c r="BJ115" s="420"/>
      <c r="BK115" s="420"/>
      <c r="BL115" s="420"/>
      <c r="BM115" s="421"/>
      <c r="BN115" s="364">
        <f t="shared" si="2"/>
        <v>0</v>
      </c>
      <c r="BO115" s="365"/>
      <c r="BP115" s="365"/>
      <c r="BQ115" s="365"/>
      <c r="BR115" s="365"/>
      <c r="BS115" s="365"/>
      <c r="BT115" s="365"/>
      <c r="BU115" s="365"/>
      <c r="BV115" s="365"/>
      <c r="BW115" s="365"/>
      <c r="BX115" s="365"/>
      <c r="BY115" s="365"/>
      <c r="BZ115" s="365"/>
      <c r="CA115" s="365"/>
      <c r="CB115" s="366"/>
    </row>
    <row r="116" spans="1:89" hidden="1" x14ac:dyDescent="0.2">
      <c r="A116" s="400"/>
      <c r="B116" s="401"/>
      <c r="C116" s="401"/>
      <c r="D116" s="402"/>
      <c r="E116" s="397"/>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8"/>
      <c r="AM116" s="398"/>
      <c r="AN116" s="398"/>
      <c r="AO116" s="398"/>
      <c r="AP116" s="398"/>
      <c r="AQ116" s="398"/>
      <c r="AR116" s="399"/>
      <c r="AS116" s="419"/>
      <c r="AT116" s="420"/>
      <c r="AU116" s="420"/>
      <c r="AV116" s="420"/>
      <c r="AW116" s="420"/>
      <c r="AX116" s="420"/>
      <c r="AY116" s="420"/>
      <c r="AZ116" s="420"/>
      <c r="BA116" s="420"/>
      <c r="BB116" s="421"/>
      <c r="BC116" s="419"/>
      <c r="BD116" s="420"/>
      <c r="BE116" s="420"/>
      <c r="BF116" s="420"/>
      <c r="BG116" s="420"/>
      <c r="BH116" s="420"/>
      <c r="BI116" s="420"/>
      <c r="BJ116" s="420"/>
      <c r="BK116" s="420"/>
      <c r="BL116" s="420"/>
      <c r="BM116" s="421"/>
      <c r="BN116" s="364">
        <f t="shared" si="2"/>
        <v>0</v>
      </c>
      <c r="BO116" s="365"/>
      <c r="BP116" s="365"/>
      <c r="BQ116" s="365"/>
      <c r="BR116" s="365"/>
      <c r="BS116" s="365"/>
      <c r="BT116" s="365"/>
      <c r="BU116" s="365"/>
      <c r="BV116" s="365"/>
      <c r="BW116" s="365"/>
      <c r="BX116" s="365"/>
      <c r="BY116" s="365"/>
      <c r="BZ116" s="365"/>
      <c r="CA116" s="365"/>
      <c r="CB116" s="366"/>
    </row>
    <row r="117" spans="1:89" hidden="1" x14ac:dyDescent="0.2">
      <c r="A117" s="400"/>
      <c r="B117" s="401"/>
      <c r="C117" s="401"/>
      <c r="D117" s="402"/>
      <c r="E117" s="397"/>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c r="AI117" s="398"/>
      <c r="AJ117" s="398"/>
      <c r="AK117" s="398"/>
      <c r="AL117" s="398"/>
      <c r="AM117" s="398"/>
      <c r="AN117" s="398"/>
      <c r="AO117" s="398"/>
      <c r="AP117" s="398"/>
      <c r="AQ117" s="398"/>
      <c r="AR117" s="399"/>
      <c r="AS117" s="419"/>
      <c r="AT117" s="420"/>
      <c r="AU117" s="420"/>
      <c r="AV117" s="420"/>
      <c r="AW117" s="420"/>
      <c r="AX117" s="420"/>
      <c r="AY117" s="420"/>
      <c r="AZ117" s="420"/>
      <c r="BA117" s="420"/>
      <c r="BB117" s="421"/>
      <c r="BC117" s="419"/>
      <c r="BD117" s="420"/>
      <c r="BE117" s="420"/>
      <c r="BF117" s="420"/>
      <c r="BG117" s="420"/>
      <c r="BH117" s="420"/>
      <c r="BI117" s="420"/>
      <c r="BJ117" s="420"/>
      <c r="BK117" s="420"/>
      <c r="BL117" s="420"/>
      <c r="BM117" s="421"/>
      <c r="BN117" s="364">
        <f t="shared" si="2"/>
        <v>0</v>
      </c>
      <c r="BO117" s="365"/>
      <c r="BP117" s="365"/>
      <c r="BQ117" s="365"/>
      <c r="BR117" s="365"/>
      <c r="BS117" s="365"/>
      <c r="BT117" s="365"/>
      <c r="BU117" s="365"/>
      <c r="BV117" s="365"/>
      <c r="BW117" s="365"/>
      <c r="BX117" s="365"/>
      <c r="BY117" s="365"/>
      <c r="BZ117" s="365"/>
      <c r="CA117" s="365"/>
      <c r="CB117" s="366"/>
    </row>
    <row r="118" spans="1:89" hidden="1" x14ac:dyDescent="0.2">
      <c r="A118" s="233"/>
      <c r="B118" s="231"/>
      <c r="C118" s="231"/>
      <c r="D118" s="232"/>
      <c r="E118" s="413"/>
      <c r="F118" s="414"/>
      <c r="G118" s="414"/>
      <c r="H118" s="414"/>
      <c r="I118" s="414"/>
      <c r="J118" s="414"/>
      <c r="K118" s="414"/>
      <c r="L118" s="414"/>
      <c r="M118" s="414"/>
      <c r="N118" s="414"/>
      <c r="O118" s="414"/>
      <c r="P118" s="414"/>
      <c r="Q118" s="414"/>
      <c r="R118" s="414"/>
      <c r="S118" s="414"/>
      <c r="T118" s="414"/>
      <c r="U118" s="414"/>
      <c r="V118" s="414"/>
      <c r="W118" s="414"/>
      <c r="X118" s="414"/>
      <c r="Y118" s="414"/>
      <c r="Z118" s="414"/>
      <c r="AA118" s="414"/>
      <c r="AB118" s="414"/>
      <c r="AC118" s="414"/>
      <c r="AD118" s="414"/>
      <c r="AE118" s="414"/>
      <c r="AF118" s="414"/>
      <c r="AG118" s="414"/>
      <c r="AH118" s="414"/>
      <c r="AI118" s="414"/>
      <c r="AJ118" s="414"/>
      <c r="AK118" s="414"/>
      <c r="AL118" s="414"/>
      <c r="AM118" s="414"/>
      <c r="AN118" s="414"/>
      <c r="AO118" s="414"/>
      <c r="AP118" s="414"/>
      <c r="AQ118" s="414"/>
      <c r="AR118" s="415"/>
      <c r="AS118" s="400"/>
      <c r="AT118" s="401"/>
      <c r="AU118" s="401"/>
      <c r="AV118" s="401"/>
      <c r="AW118" s="401"/>
      <c r="AX118" s="401"/>
      <c r="AY118" s="401"/>
      <c r="AZ118" s="401"/>
      <c r="BA118" s="401"/>
      <c r="BB118" s="402"/>
      <c r="BC118" s="416"/>
      <c r="BD118" s="417"/>
      <c r="BE118" s="417"/>
      <c r="BF118" s="417"/>
      <c r="BG118" s="417"/>
      <c r="BH118" s="417"/>
      <c r="BI118" s="417"/>
      <c r="BJ118" s="417"/>
      <c r="BK118" s="417"/>
      <c r="BL118" s="417"/>
      <c r="BM118" s="418"/>
      <c r="BN118" s="364">
        <f t="shared" si="2"/>
        <v>0</v>
      </c>
      <c r="BO118" s="365"/>
      <c r="BP118" s="365"/>
      <c r="BQ118" s="365"/>
      <c r="BR118" s="365"/>
      <c r="BS118" s="365"/>
      <c r="BT118" s="365"/>
      <c r="BU118" s="365"/>
      <c r="BV118" s="365"/>
      <c r="BW118" s="365"/>
      <c r="BX118" s="365"/>
      <c r="BY118" s="365"/>
      <c r="BZ118" s="365"/>
      <c r="CA118" s="365"/>
      <c r="CB118" s="366"/>
    </row>
    <row r="119" spans="1:89" hidden="1" x14ac:dyDescent="0.2">
      <c r="A119" s="233"/>
      <c r="B119" s="231"/>
      <c r="C119" s="231"/>
      <c r="D119" s="232"/>
      <c r="E119" s="413"/>
      <c r="F119" s="414"/>
      <c r="G119" s="414"/>
      <c r="H119" s="414"/>
      <c r="I119" s="414"/>
      <c r="J119" s="414"/>
      <c r="K119" s="414"/>
      <c r="L119" s="414"/>
      <c r="M119" s="414"/>
      <c r="N119" s="414"/>
      <c r="O119" s="414"/>
      <c r="P119" s="414"/>
      <c r="Q119" s="414"/>
      <c r="R119" s="414"/>
      <c r="S119" s="414"/>
      <c r="T119" s="414"/>
      <c r="U119" s="414"/>
      <c r="V119" s="414"/>
      <c r="W119" s="414"/>
      <c r="X119" s="414"/>
      <c r="Y119" s="414"/>
      <c r="Z119" s="414"/>
      <c r="AA119" s="414"/>
      <c r="AB119" s="414"/>
      <c r="AC119" s="414"/>
      <c r="AD119" s="414"/>
      <c r="AE119" s="414"/>
      <c r="AF119" s="414"/>
      <c r="AG119" s="414"/>
      <c r="AH119" s="414"/>
      <c r="AI119" s="414"/>
      <c r="AJ119" s="414"/>
      <c r="AK119" s="414"/>
      <c r="AL119" s="414"/>
      <c r="AM119" s="414"/>
      <c r="AN119" s="414"/>
      <c r="AO119" s="414"/>
      <c r="AP119" s="414"/>
      <c r="AQ119" s="414"/>
      <c r="AR119" s="415"/>
      <c r="AS119" s="400"/>
      <c r="AT119" s="401"/>
      <c r="AU119" s="401"/>
      <c r="AV119" s="401"/>
      <c r="AW119" s="401"/>
      <c r="AX119" s="401"/>
      <c r="AY119" s="401"/>
      <c r="AZ119" s="401"/>
      <c r="BA119" s="401"/>
      <c r="BB119" s="402"/>
      <c r="BC119" s="416"/>
      <c r="BD119" s="417"/>
      <c r="BE119" s="417"/>
      <c r="BF119" s="417"/>
      <c r="BG119" s="417"/>
      <c r="BH119" s="417"/>
      <c r="BI119" s="417"/>
      <c r="BJ119" s="417"/>
      <c r="BK119" s="417"/>
      <c r="BL119" s="417"/>
      <c r="BM119" s="418"/>
      <c r="BN119" s="364">
        <f t="shared" si="2"/>
        <v>0</v>
      </c>
      <c r="BO119" s="365"/>
      <c r="BP119" s="365"/>
      <c r="BQ119" s="365"/>
      <c r="BR119" s="365"/>
      <c r="BS119" s="365"/>
      <c r="BT119" s="365"/>
      <c r="BU119" s="365"/>
      <c r="BV119" s="365"/>
      <c r="BW119" s="365"/>
      <c r="BX119" s="365"/>
      <c r="BY119" s="365"/>
      <c r="BZ119" s="365"/>
      <c r="CA119" s="365"/>
      <c r="CB119" s="366"/>
    </row>
    <row r="120" spans="1:89" hidden="1" x14ac:dyDescent="0.2">
      <c r="A120" s="395"/>
      <c r="B120" s="151"/>
      <c r="C120" s="151"/>
      <c r="D120" s="396"/>
      <c r="E120" s="413"/>
      <c r="F120" s="414"/>
      <c r="G120" s="414"/>
      <c r="H120" s="414"/>
      <c r="I120" s="414"/>
      <c r="J120" s="414"/>
      <c r="K120" s="414"/>
      <c r="L120" s="414"/>
      <c r="M120" s="414"/>
      <c r="N120" s="414"/>
      <c r="O120" s="414"/>
      <c r="P120" s="414"/>
      <c r="Q120" s="414"/>
      <c r="R120" s="414"/>
      <c r="S120" s="414"/>
      <c r="T120" s="414"/>
      <c r="U120" s="414"/>
      <c r="V120" s="414"/>
      <c r="W120" s="414"/>
      <c r="X120" s="414"/>
      <c r="Y120" s="414"/>
      <c r="Z120" s="414"/>
      <c r="AA120" s="414"/>
      <c r="AB120" s="414"/>
      <c r="AC120" s="414"/>
      <c r="AD120" s="414"/>
      <c r="AE120" s="414"/>
      <c r="AF120" s="414"/>
      <c r="AG120" s="414"/>
      <c r="AH120" s="414"/>
      <c r="AI120" s="414"/>
      <c r="AJ120" s="414"/>
      <c r="AK120" s="414"/>
      <c r="AL120" s="414"/>
      <c r="AM120" s="414"/>
      <c r="AN120" s="414"/>
      <c r="AO120" s="414"/>
      <c r="AP120" s="414"/>
      <c r="AQ120" s="414"/>
      <c r="AR120" s="415"/>
      <c r="AS120" s="392"/>
      <c r="AT120" s="393"/>
      <c r="AU120" s="393"/>
      <c r="AV120" s="393"/>
      <c r="AW120" s="393"/>
      <c r="AX120" s="393"/>
      <c r="AY120" s="393"/>
      <c r="AZ120" s="393"/>
      <c r="BA120" s="393"/>
      <c r="BB120" s="394"/>
      <c r="BC120" s="416"/>
      <c r="BD120" s="417"/>
      <c r="BE120" s="417"/>
      <c r="BF120" s="417"/>
      <c r="BG120" s="417"/>
      <c r="BH120" s="417"/>
      <c r="BI120" s="417"/>
      <c r="BJ120" s="417"/>
      <c r="BK120" s="417"/>
      <c r="BL120" s="417"/>
      <c r="BM120" s="418"/>
      <c r="BN120" s="364">
        <f t="shared" si="2"/>
        <v>0</v>
      </c>
      <c r="BO120" s="365"/>
      <c r="BP120" s="365"/>
      <c r="BQ120" s="365"/>
      <c r="BR120" s="365"/>
      <c r="BS120" s="365"/>
      <c r="BT120" s="365"/>
      <c r="BU120" s="365"/>
      <c r="BV120" s="365"/>
      <c r="BW120" s="365"/>
      <c r="BX120" s="365"/>
      <c r="BY120" s="365"/>
      <c r="BZ120" s="365"/>
      <c r="CA120" s="365"/>
      <c r="CB120" s="366"/>
    </row>
    <row r="121" spans="1:89" x14ac:dyDescent="0.2">
      <c r="A121" s="377"/>
      <c r="B121" s="378"/>
      <c r="C121" s="378"/>
      <c r="D121" s="379"/>
      <c r="E121" s="380" t="s">
        <v>421</v>
      </c>
      <c r="F121" s="381"/>
      <c r="G121" s="381"/>
      <c r="H121" s="381"/>
      <c r="I121" s="381"/>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c r="AG121" s="381"/>
      <c r="AH121" s="381"/>
      <c r="AI121" s="381"/>
      <c r="AJ121" s="381"/>
      <c r="AK121" s="381"/>
      <c r="AL121" s="381"/>
      <c r="AM121" s="381"/>
      <c r="AN121" s="381"/>
      <c r="AO121" s="381"/>
      <c r="AP121" s="381"/>
      <c r="AQ121" s="381"/>
      <c r="AR121" s="382"/>
      <c r="AS121" s="383" t="s">
        <v>52</v>
      </c>
      <c r="AT121" s="384"/>
      <c r="AU121" s="384"/>
      <c r="AV121" s="384"/>
      <c r="AW121" s="384"/>
      <c r="AX121" s="384"/>
      <c r="AY121" s="384"/>
      <c r="AZ121" s="384"/>
      <c r="BA121" s="384"/>
      <c r="BB121" s="385"/>
      <c r="BC121" s="386" t="s">
        <v>52</v>
      </c>
      <c r="BD121" s="387"/>
      <c r="BE121" s="387"/>
      <c r="BF121" s="387"/>
      <c r="BG121" s="387"/>
      <c r="BH121" s="387"/>
      <c r="BI121" s="387"/>
      <c r="BJ121" s="387"/>
      <c r="BK121" s="387"/>
      <c r="BL121" s="387"/>
      <c r="BM121" s="388"/>
      <c r="BN121" s="389">
        <f>SUM(BN85:CB120)</f>
        <v>121600</v>
      </c>
      <c r="BO121" s="390"/>
      <c r="BP121" s="390"/>
      <c r="BQ121" s="390"/>
      <c r="BR121" s="390"/>
      <c r="BS121" s="390"/>
      <c r="BT121" s="390"/>
      <c r="BU121" s="390"/>
      <c r="BV121" s="390"/>
      <c r="BW121" s="390"/>
      <c r="BX121" s="390"/>
      <c r="BY121" s="390"/>
      <c r="BZ121" s="390"/>
      <c r="CA121" s="390"/>
      <c r="CB121" s="391"/>
      <c r="CC121" s="412"/>
      <c r="CD121" s="153"/>
      <c r="CE121" s="153"/>
      <c r="CF121" s="153"/>
      <c r="CG121" s="153"/>
      <c r="CH121" s="153"/>
      <c r="CI121" s="153"/>
      <c r="CJ121" s="153"/>
      <c r="CK121" s="153"/>
    </row>
    <row r="122" spans="1:89" ht="15.75" x14ac:dyDescent="0.25">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3"/>
      <c r="AT122" s="123"/>
      <c r="AU122" s="123"/>
      <c r="AV122" s="123"/>
      <c r="AW122" s="123"/>
      <c r="AX122" s="123"/>
      <c r="AY122" s="123"/>
      <c r="AZ122" s="123"/>
      <c r="BA122" s="123"/>
      <c r="BB122" s="123"/>
      <c r="BC122" s="86"/>
      <c r="BD122" s="86"/>
      <c r="BE122" s="86"/>
      <c r="BF122" s="86"/>
      <c r="BG122" s="86"/>
      <c r="BH122" s="86"/>
      <c r="BI122" s="86"/>
      <c r="BJ122" s="86"/>
      <c r="BK122" s="86"/>
      <c r="BL122" s="86"/>
      <c r="BM122" s="86"/>
      <c r="BN122" s="86"/>
      <c r="BO122" s="86"/>
      <c r="BP122" s="86"/>
      <c r="BQ122" s="124"/>
      <c r="BR122" s="124"/>
      <c r="BS122" s="124"/>
      <c r="BT122" s="124"/>
      <c r="BU122" s="124"/>
      <c r="BV122" s="124"/>
      <c r="BW122" s="124"/>
      <c r="BX122" s="124"/>
      <c r="BY122" s="124"/>
      <c r="BZ122" s="124"/>
      <c r="CA122" s="124"/>
      <c r="CB122" s="124"/>
      <c r="CK122" s="80"/>
    </row>
    <row r="123" spans="1:89" ht="15.75" x14ac:dyDescent="0.25">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410" t="s">
        <v>511</v>
      </c>
      <c r="AT123" s="410"/>
      <c r="AU123" s="410"/>
      <c r="AV123" s="410"/>
      <c r="AW123" s="410"/>
      <c r="AX123" s="410"/>
      <c r="AY123" s="410"/>
      <c r="AZ123" s="410"/>
      <c r="BA123" s="410"/>
      <c r="BB123" s="410"/>
      <c r="BC123" s="411" t="s">
        <v>368</v>
      </c>
      <c r="BD123" s="411"/>
      <c r="BE123" s="411"/>
      <c r="BF123" s="411"/>
      <c r="BG123" s="411"/>
      <c r="BH123" s="411"/>
      <c r="BI123" s="411"/>
      <c r="BJ123" s="411"/>
      <c r="BK123" s="411"/>
      <c r="BL123" s="411"/>
      <c r="BM123" s="411"/>
      <c r="BN123" s="411"/>
      <c r="BO123" s="411"/>
      <c r="BP123" s="411"/>
      <c r="BQ123" s="124"/>
      <c r="BR123" s="124"/>
      <c r="BS123" s="124"/>
      <c r="BT123" s="124"/>
      <c r="BU123" s="124"/>
      <c r="BV123" s="124"/>
      <c r="BW123" s="124"/>
      <c r="BX123" s="124"/>
      <c r="BY123" s="124"/>
      <c r="BZ123" s="124"/>
      <c r="CA123" s="124"/>
      <c r="CB123" s="124"/>
    </row>
    <row r="124" spans="1:89" ht="15.75" x14ac:dyDescent="0.25">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3"/>
      <c r="AT124" s="123"/>
      <c r="AU124" s="123"/>
      <c r="AV124" s="123"/>
      <c r="AW124" s="123"/>
      <c r="AX124" s="123"/>
      <c r="AY124" s="123"/>
      <c r="AZ124" s="123"/>
      <c r="BA124" s="123"/>
      <c r="BB124" s="123"/>
      <c r="BC124" s="86"/>
      <c r="BD124" s="86"/>
      <c r="BE124" s="86"/>
      <c r="BF124" s="86"/>
      <c r="BG124" s="86"/>
      <c r="BH124" s="86"/>
      <c r="BI124" s="86"/>
      <c r="BJ124" s="86"/>
      <c r="BK124" s="86"/>
      <c r="BL124" s="86"/>
      <c r="BM124" s="86"/>
      <c r="BN124" s="86"/>
      <c r="BO124" s="86"/>
      <c r="BP124" s="86"/>
      <c r="BQ124" s="124"/>
      <c r="BR124" s="124"/>
      <c r="BS124" s="124"/>
      <c r="BT124" s="124"/>
      <c r="BU124" s="124"/>
      <c r="BV124" s="124"/>
      <c r="BW124" s="124"/>
      <c r="BX124" s="124"/>
      <c r="BY124" s="124"/>
      <c r="BZ124" s="124"/>
      <c r="CA124" s="124"/>
      <c r="CB124" s="124"/>
    </row>
    <row r="125" spans="1:89" x14ac:dyDescent="0.2">
      <c r="A125" s="157" t="s">
        <v>142</v>
      </c>
      <c r="B125" s="158"/>
      <c r="C125" s="158"/>
      <c r="D125" s="159"/>
      <c r="E125" s="157" t="s">
        <v>422</v>
      </c>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c r="AO125" s="158"/>
      <c r="AP125" s="158"/>
      <c r="AQ125" s="158"/>
      <c r="AR125" s="159"/>
      <c r="AS125" s="157" t="s">
        <v>424</v>
      </c>
      <c r="AT125" s="158"/>
      <c r="AU125" s="158"/>
      <c r="AV125" s="158"/>
      <c r="AW125" s="158"/>
      <c r="AX125" s="158"/>
      <c r="AY125" s="158"/>
      <c r="AZ125" s="158"/>
      <c r="BA125" s="158"/>
      <c r="BB125" s="159"/>
      <c r="BC125" s="157" t="s">
        <v>505</v>
      </c>
      <c r="BD125" s="158"/>
      <c r="BE125" s="158"/>
      <c r="BF125" s="158"/>
      <c r="BG125" s="158"/>
      <c r="BH125" s="158"/>
      <c r="BI125" s="158"/>
      <c r="BJ125" s="158"/>
      <c r="BK125" s="158"/>
      <c r="BL125" s="158"/>
      <c r="BM125" s="159"/>
      <c r="BN125" s="157" t="s">
        <v>425</v>
      </c>
      <c r="BO125" s="158"/>
      <c r="BP125" s="158"/>
      <c r="BQ125" s="158"/>
      <c r="BR125" s="158"/>
      <c r="BS125" s="158"/>
      <c r="BT125" s="158"/>
      <c r="BU125" s="158"/>
      <c r="BV125" s="158"/>
      <c r="BW125" s="158"/>
      <c r="BX125" s="158"/>
      <c r="BY125" s="158"/>
      <c r="BZ125" s="158"/>
      <c r="CA125" s="158"/>
      <c r="CB125" s="159"/>
    </row>
    <row r="126" spans="1:89" x14ac:dyDescent="0.2">
      <c r="A126" s="407" t="s">
        <v>143</v>
      </c>
      <c r="B126" s="408"/>
      <c r="C126" s="408"/>
      <c r="D126" s="409"/>
      <c r="E126" s="407"/>
      <c r="F126" s="408"/>
      <c r="G126" s="408"/>
      <c r="H126" s="408"/>
      <c r="I126" s="408"/>
      <c r="J126" s="408"/>
      <c r="K126" s="408"/>
      <c r="L126" s="408"/>
      <c r="M126" s="408"/>
      <c r="N126" s="408"/>
      <c r="O126" s="408"/>
      <c r="P126" s="408"/>
      <c r="Q126" s="408"/>
      <c r="R126" s="408"/>
      <c r="S126" s="408"/>
      <c r="T126" s="408"/>
      <c r="U126" s="408"/>
      <c r="V126" s="408"/>
      <c r="W126" s="408"/>
      <c r="X126" s="408"/>
      <c r="Y126" s="408"/>
      <c r="Z126" s="408"/>
      <c r="AA126" s="408"/>
      <c r="AB126" s="408"/>
      <c r="AC126" s="408"/>
      <c r="AD126" s="408"/>
      <c r="AE126" s="408"/>
      <c r="AF126" s="408"/>
      <c r="AG126" s="408"/>
      <c r="AH126" s="408"/>
      <c r="AI126" s="408"/>
      <c r="AJ126" s="408"/>
      <c r="AK126" s="408"/>
      <c r="AL126" s="408"/>
      <c r="AM126" s="408"/>
      <c r="AN126" s="408"/>
      <c r="AO126" s="408"/>
      <c r="AP126" s="408"/>
      <c r="AQ126" s="408"/>
      <c r="AR126" s="409"/>
      <c r="AS126" s="407"/>
      <c r="AT126" s="408"/>
      <c r="AU126" s="408"/>
      <c r="AV126" s="408"/>
      <c r="AW126" s="408"/>
      <c r="AX126" s="408"/>
      <c r="AY126" s="408"/>
      <c r="AZ126" s="408"/>
      <c r="BA126" s="408"/>
      <c r="BB126" s="409"/>
      <c r="BC126" s="407" t="s">
        <v>506</v>
      </c>
      <c r="BD126" s="408"/>
      <c r="BE126" s="408"/>
      <c r="BF126" s="408"/>
      <c r="BG126" s="408"/>
      <c r="BH126" s="408"/>
      <c r="BI126" s="408"/>
      <c r="BJ126" s="408"/>
      <c r="BK126" s="408"/>
      <c r="BL126" s="408"/>
      <c r="BM126" s="409"/>
      <c r="BN126" s="407" t="s">
        <v>439</v>
      </c>
      <c r="BO126" s="408"/>
      <c r="BP126" s="408"/>
      <c r="BQ126" s="408"/>
      <c r="BR126" s="408"/>
      <c r="BS126" s="408"/>
      <c r="BT126" s="408"/>
      <c r="BU126" s="408"/>
      <c r="BV126" s="408"/>
      <c r="BW126" s="408"/>
      <c r="BX126" s="408"/>
      <c r="BY126" s="408"/>
      <c r="BZ126" s="408"/>
      <c r="CA126" s="408"/>
      <c r="CB126" s="409"/>
    </row>
    <row r="127" spans="1:89" x14ac:dyDescent="0.2">
      <c r="A127" s="407"/>
      <c r="B127" s="408"/>
      <c r="C127" s="408"/>
      <c r="D127" s="409"/>
      <c r="E127" s="407"/>
      <c r="F127" s="408"/>
      <c r="G127" s="408"/>
      <c r="H127" s="408"/>
      <c r="I127" s="408"/>
      <c r="J127" s="408"/>
      <c r="K127" s="408"/>
      <c r="L127" s="408"/>
      <c r="M127" s="408"/>
      <c r="N127" s="408"/>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8"/>
      <c r="AJ127" s="408"/>
      <c r="AK127" s="408"/>
      <c r="AL127" s="408"/>
      <c r="AM127" s="408"/>
      <c r="AN127" s="408"/>
      <c r="AO127" s="408"/>
      <c r="AP127" s="408"/>
      <c r="AQ127" s="408"/>
      <c r="AR127" s="409"/>
      <c r="AS127" s="407"/>
      <c r="AT127" s="408"/>
      <c r="AU127" s="408"/>
      <c r="AV127" s="408"/>
      <c r="AW127" s="408"/>
      <c r="AX127" s="408"/>
      <c r="AY127" s="408"/>
      <c r="AZ127" s="408"/>
      <c r="BA127" s="408"/>
      <c r="BB127" s="409"/>
      <c r="BC127" s="407" t="s">
        <v>432</v>
      </c>
      <c r="BD127" s="408"/>
      <c r="BE127" s="408"/>
      <c r="BF127" s="408"/>
      <c r="BG127" s="408"/>
      <c r="BH127" s="408"/>
      <c r="BI127" s="408"/>
      <c r="BJ127" s="408"/>
      <c r="BK127" s="408"/>
      <c r="BL127" s="408"/>
      <c r="BM127" s="409"/>
      <c r="BN127" s="407"/>
      <c r="BO127" s="408"/>
      <c r="BP127" s="408"/>
      <c r="BQ127" s="408"/>
      <c r="BR127" s="408"/>
      <c r="BS127" s="408"/>
      <c r="BT127" s="408"/>
      <c r="BU127" s="408"/>
      <c r="BV127" s="408"/>
      <c r="BW127" s="408"/>
      <c r="BX127" s="408"/>
      <c r="BY127" s="408"/>
      <c r="BZ127" s="408"/>
      <c r="CA127" s="408"/>
      <c r="CB127" s="409"/>
    </row>
    <row r="128" spans="1:89" x14ac:dyDescent="0.2">
      <c r="A128" s="400">
        <v>1</v>
      </c>
      <c r="B128" s="401"/>
      <c r="C128" s="401"/>
      <c r="D128" s="402"/>
      <c r="E128" s="400">
        <v>2</v>
      </c>
      <c r="F128" s="401"/>
      <c r="G128" s="401"/>
      <c r="H128" s="401"/>
      <c r="I128" s="401"/>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F128" s="401"/>
      <c r="AG128" s="401"/>
      <c r="AH128" s="401"/>
      <c r="AI128" s="401"/>
      <c r="AJ128" s="401"/>
      <c r="AK128" s="401"/>
      <c r="AL128" s="401"/>
      <c r="AM128" s="401"/>
      <c r="AN128" s="401"/>
      <c r="AO128" s="401"/>
      <c r="AP128" s="401"/>
      <c r="AQ128" s="401"/>
      <c r="AR128" s="402"/>
      <c r="AS128" s="400">
        <v>3</v>
      </c>
      <c r="AT128" s="401"/>
      <c r="AU128" s="401"/>
      <c r="AV128" s="401"/>
      <c r="AW128" s="401"/>
      <c r="AX128" s="401"/>
      <c r="AY128" s="401"/>
      <c r="AZ128" s="401"/>
      <c r="BA128" s="401"/>
      <c r="BB128" s="402"/>
      <c r="BC128" s="400">
        <v>4</v>
      </c>
      <c r="BD128" s="401"/>
      <c r="BE128" s="401"/>
      <c r="BF128" s="401"/>
      <c r="BG128" s="401"/>
      <c r="BH128" s="401"/>
      <c r="BI128" s="401"/>
      <c r="BJ128" s="401"/>
      <c r="BK128" s="401"/>
      <c r="BL128" s="401"/>
      <c r="BM128" s="402"/>
      <c r="BN128" s="400">
        <v>5</v>
      </c>
      <c r="BO128" s="401"/>
      <c r="BP128" s="401"/>
      <c r="BQ128" s="401"/>
      <c r="BR128" s="401"/>
      <c r="BS128" s="401"/>
      <c r="BT128" s="401"/>
      <c r="BU128" s="401"/>
      <c r="BV128" s="401"/>
      <c r="BW128" s="401"/>
      <c r="BX128" s="401"/>
      <c r="BY128" s="401"/>
      <c r="BZ128" s="401"/>
      <c r="CA128" s="401"/>
      <c r="CB128" s="402"/>
    </row>
    <row r="129" spans="1:89" ht="24.75" customHeight="1" x14ac:dyDescent="0.2">
      <c r="A129" s="400">
        <v>1</v>
      </c>
      <c r="B129" s="401"/>
      <c r="C129" s="401"/>
      <c r="D129" s="402"/>
      <c r="E129" s="280" t="s">
        <v>736</v>
      </c>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403"/>
      <c r="AS129" s="364">
        <v>100</v>
      </c>
      <c r="AT129" s="365"/>
      <c r="AU129" s="365"/>
      <c r="AV129" s="365"/>
      <c r="AW129" s="365"/>
      <c r="AX129" s="365"/>
      <c r="AY129" s="365"/>
      <c r="AZ129" s="365"/>
      <c r="BA129" s="365"/>
      <c r="BB129" s="366"/>
      <c r="BC129" s="364">
        <v>2008</v>
      </c>
      <c r="BD129" s="365"/>
      <c r="BE129" s="365"/>
      <c r="BF129" s="365"/>
      <c r="BG129" s="365"/>
      <c r="BH129" s="365"/>
      <c r="BI129" s="365"/>
      <c r="BJ129" s="365"/>
      <c r="BK129" s="365"/>
      <c r="BL129" s="365"/>
      <c r="BM129" s="366"/>
      <c r="BN129" s="404">
        <f>ROUND(AS129*BC129,2)</f>
        <v>200800</v>
      </c>
      <c r="BO129" s="405"/>
      <c r="BP129" s="405"/>
      <c r="BQ129" s="405"/>
      <c r="BR129" s="405"/>
      <c r="BS129" s="405"/>
      <c r="BT129" s="405"/>
      <c r="BU129" s="405"/>
      <c r="BV129" s="405"/>
      <c r="BW129" s="405"/>
      <c r="BX129" s="405"/>
      <c r="BY129" s="405"/>
      <c r="BZ129" s="405"/>
      <c r="CA129" s="405"/>
      <c r="CB129" s="406"/>
    </row>
    <row r="130" spans="1:89" x14ac:dyDescent="0.2">
      <c r="A130" s="377"/>
      <c r="B130" s="378"/>
      <c r="C130" s="378"/>
      <c r="D130" s="379"/>
      <c r="E130" s="380" t="s">
        <v>421</v>
      </c>
      <c r="F130" s="381"/>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c r="AG130" s="381"/>
      <c r="AH130" s="381"/>
      <c r="AI130" s="381"/>
      <c r="AJ130" s="381"/>
      <c r="AK130" s="381"/>
      <c r="AL130" s="381"/>
      <c r="AM130" s="381"/>
      <c r="AN130" s="381"/>
      <c r="AO130" s="381"/>
      <c r="AP130" s="381"/>
      <c r="AQ130" s="381"/>
      <c r="AR130" s="382"/>
      <c r="AS130" s="383" t="s">
        <v>52</v>
      </c>
      <c r="AT130" s="384"/>
      <c r="AU130" s="384"/>
      <c r="AV130" s="384"/>
      <c r="AW130" s="384"/>
      <c r="AX130" s="384"/>
      <c r="AY130" s="384"/>
      <c r="AZ130" s="384"/>
      <c r="BA130" s="384"/>
      <c r="BB130" s="385"/>
      <c r="BC130" s="386" t="s">
        <v>52</v>
      </c>
      <c r="BD130" s="387"/>
      <c r="BE130" s="387"/>
      <c r="BF130" s="387"/>
      <c r="BG130" s="387"/>
      <c r="BH130" s="387"/>
      <c r="BI130" s="387"/>
      <c r="BJ130" s="387"/>
      <c r="BK130" s="387"/>
      <c r="BL130" s="387"/>
      <c r="BM130" s="388"/>
      <c r="BN130" s="389">
        <f>SUM(BN129:CB129)</f>
        <v>200800</v>
      </c>
      <c r="BO130" s="390"/>
      <c r="BP130" s="390"/>
      <c r="BQ130" s="390"/>
      <c r="BR130" s="390"/>
      <c r="BS130" s="390"/>
      <c r="BT130" s="390"/>
      <c r="BU130" s="390"/>
      <c r="BV130" s="390"/>
      <c r="BW130" s="390"/>
      <c r="BX130" s="390"/>
      <c r="BY130" s="390"/>
      <c r="BZ130" s="390"/>
      <c r="CA130" s="390"/>
      <c r="CB130" s="391"/>
    </row>
    <row r="131" spans="1:89" ht="15.75" x14ac:dyDescent="0.25">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3"/>
      <c r="AT131" s="123"/>
      <c r="AU131" s="123"/>
      <c r="AV131" s="123"/>
      <c r="AW131" s="123"/>
      <c r="AX131" s="123"/>
      <c r="AY131" s="123"/>
      <c r="AZ131" s="123"/>
      <c r="BA131" s="123"/>
      <c r="BB131" s="123"/>
      <c r="BC131" s="86"/>
      <c r="BD131" s="86"/>
      <c r="BE131" s="86"/>
      <c r="BF131" s="86"/>
      <c r="BG131" s="86"/>
      <c r="BH131" s="86"/>
      <c r="BI131" s="86"/>
      <c r="BJ131" s="86"/>
      <c r="BK131" s="86"/>
      <c r="BL131" s="86"/>
      <c r="BM131" s="86"/>
      <c r="BN131" s="86"/>
      <c r="BO131" s="86"/>
      <c r="BP131" s="86"/>
      <c r="BQ131" s="124"/>
      <c r="BR131" s="124"/>
      <c r="BS131" s="124"/>
      <c r="BT131" s="124"/>
      <c r="BU131" s="124"/>
      <c r="BV131" s="124"/>
      <c r="BW131" s="124"/>
      <c r="BX131" s="124"/>
      <c r="BY131" s="124"/>
      <c r="BZ131" s="124"/>
      <c r="CA131" s="124"/>
      <c r="CB131" s="124"/>
    </row>
    <row r="132" spans="1:89" x14ac:dyDescent="0.2">
      <c r="CK132" s="80"/>
    </row>
    <row r="133" spans="1:89" ht="15.75" x14ac:dyDescent="0.25">
      <c r="A133" s="72" t="s">
        <v>419</v>
      </c>
      <c r="B133" s="121"/>
      <c r="C133" s="121"/>
      <c r="D133" s="121"/>
      <c r="E133" s="121"/>
      <c r="F133" s="121"/>
      <c r="G133" s="121"/>
      <c r="H133" s="121"/>
      <c r="I133" s="121"/>
      <c r="J133" s="121"/>
      <c r="X133" s="87"/>
      <c r="Y133" s="376"/>
      <c r="Z133" s="376"/>
      <c r="AA133" s="376"/>
      <c r="AB133" s="376"/>
      <c r="AC133" s="376"/>
      <c r="AD133" s="376"/>
      <c r="AE133" s="376"/>
      <c r="AF133" s="376"/>
      <c r="AG133" s="376"/>
      <c r="AH133" s="376"/>
      <c r="AI133" s="376"/>
      <c r="AJ133" s="376"/>
      <c r="AK133" s="87"/>
      <c r="AL133" s="369" t="s">
        <v>554</v>
      </c>
      <c r="AM133" s="369"/>
      <c r="AN133" s="369"/>
      <c r="AO133" s="369"/>
      <c r="AP133" s="369"/>
      <c r="AQ133" s="369"/>
      <c r="AR133" s="369"/>
      <c r="AS133" s="369"/>
      <c r="AT133" s="369"/>
      <c r="AU133" s="369"/>
      <c r="AV133" s="369"/>
      <c r="AW133" s="369"/>
      <c r="AX133" s="369"/>
      <c r="AY133" s="369"/>
      <c r="AZ133" s="369"/>
      <c r="BA133" s="369"/>
      <c r="BB133" s="369"/>
      <c r="BC133" s="369"/>
      <c r="BD133" s="369"/>
      <c r="BE133" s="369"/>
      <c r="BF133" s="369"/>
      <c r="BG133" s="369"/>
      <c r="BH133" s="369"/>
      <c r="BI133" s="369"/>
      <c r="BJ133" s="369"/>
      <c r="BK133" s="369"/>
      <c r="BL133" s="369"/>
      <c r="BM133" s="369"/>
      <c r="BN133" s="87"/>
      <c r="BO133" s="87"/>
      <c r="BP133" s="87"/>
      <c r="BQ133" s="87"/>
      <c r="BR133" s="87"/>
      <c r="BS133" s="87"/>
      <c r="CK133" s="80"/>
    </row>
    <row r="134" spans="1:89" x14ac:dyDescent="0.2">
      <c r="A134" s="88"/>
      <c r="B134" s="88"/>
      <c r="C134" s="88"/>
      <c r="D134" s="88"/>
      <c r="E134" s="88"/>
      <c r="F134" s="88"/>
      <c r="G134" s="88"/>
      <c r="H134" s="88"/>
      <c r="I134" s="88"/>
      <c r="J134" s="88"/>
      <c r="X134" s="88"/>
      <c r="Y134" s="375" t="s">
        <v>10</v>
      </c>
      <c r="Z134" s="375"/>
      <c r="AA134" s="375"/>
      <c r="AB134" s="375"/>
      <c r="AC134" s="375"/>
      <c r="AD134" s="375"/>
      <c r="AE134" s="375"/>
      <c r="AF134" s="375"/>
      <c r="AG134" s="375"/>
      <c r="AH134" s="375"/>
      <c r="AI134" s="375"/>
      <c r="AJ134" s="375"/>
      <c r="AK134" s="88"/>
      <c r="AL134" s="375" t="s">
        <v>11</v>
      </c>
      <c r="AM134" s="375"/>
      <c r="AN134" s="375"/>
      <c r="AO134" s="375"/>
      <c r="AP134" s="375"/>
      <c r="AQ134" s="375"/>
      <c r="AR134" s="375"/>
      <c r="AS134" s="375"/>
      <c r="AT134" s="375"/>
      <c r="AU134" s="375"/>
      <c r="AV134" s="375"/>
      <c r="AW134" s="375"/>
      <c r="AX134" s="375"/>
      <c r="AY134" s="375"/>
      <c r="AZ134" s="375"/>
      <c r="BA134" s="375"/>
      <c r="BB134" s="375"/>
      <c r="BC134" s="375"/>
      <c r="BD134" s="375"/>
      <c r="BE134" s="375"/>
      <c r="BF134" s="375"/>
      <c r="BG134" s="375"/>
      <c r="BH134" s="375"/>
      <c r="BI134" s="375"/>
      <c r="BJ134" s="375"/>
      <c r="BK134" s="375"/>
      <c r="BL134" s="375"/>
      <c r="BM134" s="375"/>
      <c r="BN134" s="87"/>
      <c r="BO134" s="87"/>
      <c r="BP134" s="87"/>
      <c r="BQ134" s="87"/>
      <c r="BR134" s="87"/>
      <c r="BS134" s="87"/>
      <c r="CK134" s="89"/>
    </row>
    <row r="135" spans="1:89" x14ac:dyDescent="0.2">
      <c r="A135" s="1"/>
      <c r="B135" s="87"/>
      <c r="C135" s="87"/>
      <c r="D135" s="87"/>
      <c r="E135" s="87"/>
      <c r="F135" s="87"/>
      <c r="G135" s="87"/>
      <c r="H135" s="87"/>
      <c r="I135" s="87"/>
      <c r="J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c r="BG135" s="87"/>
      <c r="BH135" s="87"/>
      <c r="BI135" s="87"/>
      <c r="BJ135" s="87"/>
      <c r="BK135" s="87"/>
      <c r="BL135" s="87"/>
      <c r="BM135" s="87"/>
      <c r="BN135" s="88"/>
      <c r="BO135" s="88"/>
      <c r="BP135" s="88"/>
      <c r="BQ135" s="88"/>
      <c r="BR135" s="88"/>
      <c r="BS135" s="88"/>
    </row>
    <row r="136" spans="1:89" ht="15.75" x14ac:dyDescent="0.25">
      <c r="A136" s="72" t="s">
        <v>420</v>
      </c>
      <c r="B136" s="121"/>
      <c r="C136" s="121"/>
      <c r="D136" s="121"/>
      <c r="E136" s="121"/>
      <c r="F136" s="121"/>
      <c r="G136" s="121"/>
      <c r="H136" s="121"/>
      <c r="I136" s="121"/>
      <c r="J136" s="121"/>
      <c r="X136" s="87"/>
      <c r="Y136" s="376"/>
      <c r="Z136" s="376"/>
      <c r="AA136" s="376"/>
      <c r="AB136" s="376"/>
      <c r="AC136" s="376"/>
      <c r="AD136" s="376"/>
      <c r="AE136" s="376"/>
      <c r="AF136" s="376"/>
      <c r="AG136" s="376"/>
      <c r="AH136" s="376"/>
      <c r="AI136" s="376"/>
      <c r="AJ136" s="376"/>
      <c r="AK136" s="87"/>
      <c r="AL136" s="369" t="s">
        <v>568</v>
      </c>
      <c r="AM136" s="369"/>
      <c r="AN136" s="369"/>
      <c r="AO136" s="369"/>
      <c r="AP136" s="369"/>
      <c r="AQ136" s="369"/>
      <c r="AR136" s="369"/>
      <c r="AS136" s="369"/>
      <c r="AT136" s="369"/>
      <c r="AU136" s="369"/>
      <c r="AV136" s="369"/>
      <c r="AW136" s="369"/>
      <c r="AX136" s="369"/>
      <c r="AY136" s="369"/>
      <c r="AZ136" s="369"/>
      <c r="BA136" s="369"/>
      <c r="BB136" s="369"/>
      <c r="BC136" s="369"/>
      <c r="BD136" s="369"/>
      <c r="BE136" s="369"/>
      <c r="BF136" s="369"/>
      <c r="BG136" s="369"/>
      <c r="BH136" s="369"/>
      <c r="BI136" s="369"/>
      <c r="BJ136" s="369"/>
      <c r="BK136" s="369"/>
      <c r="BL136" s="369"/>
      <c r="BM136" s="369"/>
      <c r="BN136" s="87"/>
      <c r="BO136" s="87"/>
      <c r="BP136" s="87"/>
      <c r="BQ136" s="87"/>
      <c r="BR136" s="87"/>
      <c r="BS136" s="87"/>
    </row>
    <row r="137" spans="1:89" x14ac:dyDescent="0.2">
      <c r="A137" s="87"/>
      <c r="B137" s="87"/>
      <c r="C137" s="87"/>
      <c r="D137" s="87"/>
      <c r="E137" s="87"/>
      <c r="F137" s="87"/>
      <c r="G137" s="87"/>
      <c r="H137" s="87"/>
      <c r="I137" s="87"/>
      <c r="J137" s="87"/>
      <c r="X137" s="87"/>
      <c r="Y137" s="148" t="s">
        <v>10</v>
      </c>
      <c r="Z137" s="148"/>
      <c r="AA137" s="148"/>
      <c r="AB137" s="148"/>
      <c r="AC137" s="148"/>
      <c r="AD137" s="148"/>
      <c r="AE137" s="148"/>
      <c r="AF137" s="148"/>
      <c r="AG137" s="148"/>
      <c r="AH137" s="148"/>
      <c r="AI137" s="148"/>
      <c r="AJ137" s="148"/>
      <c r="AK137" s="88"/>
      <c r="AL137" s="148" t="s">
        <v>11</v>
      </c>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87"/>
      <c r="BO137" s="87"/>
      <c r="BP137" s="87"/>
      <c r="BQ137" s="87"/>
      <c r="BR137" s="87"/>
      <c r="BS137" s="87"/>
    </row>
    <row r="138" spans="1:89" ht="15.6" customHeight="1" x14ac:dyDescent="0.25">
      <c r="A138" s="72" t="s">
        <v>507</v>
      </c>
      <c r="B138" s="90"/>
      <c r="C138" s="121"/>
      <c r="D138" s="121"/>
      <c r="E138" s="121"/>
      <c r="F138" s="121"/>
      <c r="G138" s="121"/>
      <c r="H138" s="121"/>
      <c r="I138" s="121"/>
      <c r="J138" s="121"/>
      <c r="O138" s="155" t="s">
        <v>567</v>
      </c>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Q138" s="122"/>
      <c r="AR138" s="122"/>
      <c r="AS138" s="122"/>
      <c r="AT138" s="122"/>
      <c r="AU138" s="122"/>
      <c r="AV138" s="122"/>
      <c r="AW138" s="122"/>
      <c r="AX138" s="122"/>
      <c r="AY138" s="122"/>
      <c r="AZ138" s="87"/>
      <c r="BA138" s="369" t="s">
        <v>568</v>
      </c>
      <c r="BB138" s="369"/>
      <c r="BC138" s="369"/>
      <c r="BD138" s="369"/>
      <c r="BE138" s="369"/>
      <c r="BF138" s="369"/>
      <c r="BG138" s="369"/>
      <c r="BH138" s="369"/>
      <c r="BI138" s="369"/>
      <c r="BJ138" s="369"/>
      <c r="BK138" s="369"/>
      <c r="BL138" s="369"/>
      <c r="BM138" s="369"/>
      <c r="BN138" s="369"/>
      <c r="BO138" s="369"/>
      <c r="BP138" s="369"/>
      <c r="BQ138" s="369"/>
      <c r="BR138" s="369"/>
      <c r="BS138" s="369"/>
      <c r="BT138" s="369"/>
      <c r="BU138" s="369"/>
      <c r="BV138" s="369"/>
      <c r="BZ138" s="5"/>
      <c r="CA138" s="92"/>
      <c r="CB138" s="5"/>
    </row>
    <row r="139" spans="1:89" ht="15.75" x14ac:dyDescent="0.25">
      <c r="A139" s="72" t="s">
        <v>508</v>
      </c>
      <c r="B139" s="90"/>
      <c r="C139" s="121"/>
      <c r="D139" s="121"/>
      <c r="E139" s="121"/>
      <c r="F139" s="121"/>
      <c r="G139" s="121"/>
      <c r="H139" s="121"/>
      <c r="I139" s="121"/>
      <c r="J139" s="121"/>
      <c r="O139" s="148" t="s">
        <v>12</v>
      </c>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Q139" s="148" t="s">
        <v>10</v>
      </c>
      <c r="AR139" s="148"/>
      <c r="AS139" s="148"/>
      <c r="AT139" s="148"/>
      <c r="AU139" s="148"/>
      <c r="AV139" s="148"/>
      <c r="AW139" s="148"/>
      <c r="AX139" s="148"/>
      <c r="AY139" s="148"/>
      <c r="AZ139" s="88"/>
      <c r="BA139" s="148" t="s">
        <v>11</v>
      </c>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Z139" s="5"/>
      <c r="CA139" s="93"/>
      <c r="CB139" s="5"/>
    </row>
    <row r="140" spans="1:89" s="72" customFormat="1" ht="15.75" x14ac:dyDescent="0.25">
      <c r="A140" s="370" t="s">
        <v>9</v>
      </c>
      <c r="B140" s="370"/>
      <c r="C140" s="371" t="s">
        <v>555</v>
      </c>
      <c r="D140" s="371"/>
      <c r="E140" s="371"/>
      <c r="F140" s="372" t="s">
        <v>5</v>
      </c>
      <c r="G140" s="372"/>
      <c r="H140" s="373" t="s">
        <v>556</v>
      </c>
      <c r="I140" s="373"/>
      <c r="J140" s="373"/>
      <c r="K140" s="373"/>
      <c r="L140" s="373"/>
      <c r="M140" s="373"/>
      <c r="N140" s="373"/>
      <c r="O140" s="373"/>
      <c r="P140" s="373"/>
      <c r="Q140" s="373"/>
      <c r="R140" s="373"/>
      <c r="S140" s="373"/>
      <c r="T140" s="373"/>
      <c r="U140" s="373"/>
      <c r="V140" s="373"/>
      <c r="W140" s="373"/>
      <c r="X140" s="373"/>
      <c r="Y140" s="374">
        <v>20</v>
      </c>
      <c r="Z140" s="374"/>
      <c r="AA140" s="374"/>
      <c r="AB140" s="367" t="s">
        <v>557</v>
      </c>
      <c r="AC140" s="367"/>
      <c r="AD140" s="367"/>
      <c r="AE140" s="90"/>
      <c r="AF140" s="72" t="s">
        <v>509</v>
      </c>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row>
  </sheetData>
  <mergeCells count="502">
    <mergeCell ref="T29:AJ29"/>
    <mergeCell ref="AS29:BB29"/>
    <mergeCell ref="BC29:BP29"/>
    <mergeCell ref="BN28:CB28"/>
    <mergeCell ref="BB28:BM28"/>
    <mergeCell ref="AN28:BA28"/>
    <mergeCell ref="E28:AM28"/>
    <mergeCell ref="A28:D28"/>
    <mergeCell ref="E30:AM30"/>
    <mergeCell ref="AN30:BA30"/>
    <mergeCell ref="BB30:BM30"/>
    <mergeCell ref="E31:AM31"/>
    <mergeCell ref="AN31:BA31"/>
    <mergeCell ref="BB31:BM31"/>
    <mergeCell ref="A12:D12"/>
    <mergeCell ref="E12:BA12"/>
    <mergeCell ref="BB12:BM12"/>
    <mergeCell ref="BN12:CB12"/>
    <mergeCell ref="A13:D13"/>
    <mergeCell ref="BB13:BM13"/>
    <mergeCell ref="BN13:CB13"/>
    <mergeCell ref="A16:D16"/>
    <mergeCell ref="E16:BA16"/>
    <mergeCell ref="BB16:BM16"/>
    <mergeCell ref="BN16:CB16"/>
    <mergeCell ref="A14:D14"/>
    <mergeCell ref="E14:BA14"/>
    <mergeCell ref="BB14:BM14"/>
    <mergeCell ref="BN14:CB14"/>
    <mergeCell ref="A15:D15"/>
    <mergeCell ref="E15:BA15"/>
    <mergeCell ref="BB15:BM15"/>
    <mergeCell ref="BN15:CB15"/>
    <mergeCell ref="AN22:BA22"/>
    <mergeCell ref="BB22:BM22"/>
    <mergeCell ref="A10:CB10"/>
    <mergeCell ref="A11:D11"/>
    <mergeCell ref="E11:BA11"/>
    <mergeCell ref="BB11:BM11"/>
    <mergeCell ref="BN11:CB11"/>
    <mergeCell ref="AV2:CB2"/>
    <mergeCell ref="A4:CB4"/>
    <mergeCell ref="A6:CB6"/>
    <mergeCell ref="A7:CB7"/>
    <mergeCell ref="A8:CB8"/>
    <mergeCell ref="A9:AG9"/>
    <mergeCell ref="AH9:CB9"/>
    <mergeCell ref="BN32:CB32"/>
    <mergeCell ref="A35:D35"/>
    <mergeCell ref="E35:AM35"/>
    <mergeCell ref="AN35:BA35"/>
    <mergeCell ref="BB35:BM35"/>
    <mergeCell ref="BN35:CB35"/>
    <mergeCell ref="A33:D33"/>
    <mergeCell ref="E33:AM33"/>
    <mergeCell ref="AN33:BA33"/>
    <mergeCell ref="BB33:BM33"/>
    <mergeCell ref="BN33:CB33"/>
    <mergeCell ref="A34:D34"/>
    <mergeCell ref="E34:AM34"/>
    <mergeCell ref="AN34:BA34"/>
    <mergeCell ref="BB34:BM34"/>
    <mergeCell ref="BN34:CB34"/>
    <mergeCell ref="E67:BC67"/>
    <mergeCell ref="BD67:BM67"/>
    <mergeCell ref="BN67:CB67"/>
    <mergeCell ref="A17:CB17"/>
    <mergeCell ref="T19:AJ19"/>
    <mergeCell ref="AS19:BB19"/>
    <mergeCell ref="BC19:BP19"/>
    <mergeCell ref="A21:D21"/>
    <mergeCell ref="E21:AM21"/>
    <mergeCell ref="AN21:BA21"/>
    <mergeCell ref="BB21:BM21"/>
    <mergeCell ref="BN21:CB21"/>
    <mergeCell ref="A24:D24"/>
    <mergeCell ref="E24:AM24"/>
    <mergeCell ref="AN24:BA24"/>
    <mergeCell ref="BB24:BM24"/>
    <mergeCell ref="BN24:CB24"/>
    <mergeCell ref="A25:D25"/>
    <mergeCell ref="E25:AM25"/>
    <mergeCell ref="AN25:BA25"/>
    <mergeCell ref="BB25:BM25"/>
    <mergeCell ref="BN25:CB25"/>
    <mergeCell ref="A22:D22"/>
    <mergeCell ref="E22:AM22"/>
    <mergeCell ref="BN22:CB22"/>
    <mergeCell ref="E23:AM23"/>
    <mergeCell ref="AN23:BA23"/>
    <mergeCell ref="BB23:BM23"/>
    <mergeCell ref="BN23:CB23"/>
    <mergeCell ref="A26:D26"/>
    <mergeCell ref="E26:AM26"/>
    <mergeCell ref="AN26:BA26"/>
    <mergeCell ref="BB26:BM26"/>
    <mergeCell ref="BN26:CB26"/>
    <mergeCell ref="A27:D27"/>
    <mergeCell ref="E27:AM27"/>
    <mergeCell ref="AN27:BA27"/>
    <mergeCell ref="BB27:BM27"/>
    <mergeCell ref="BN27:CB27"/>
    <mergeCell ref="E37:AM37"/>
    <mergeCell ref="AN37:BA37"/>
    <mergeCell ref="BB37:BM37"/>
    <mergeCell ref="A23:D23"/>
    <mergeCell ref="A36:D36"/>
    <mergeCell ref="E36:AM36"/>
    <mergeCell ref="AN36:BA36"/>
    <mergeCell ref="BB36:BM36"/>
    <mergeCell ref="BN36:CB36"/>
    <mergeCell ref="A37:D37"/>
    <mergeCell ref="BN37:CB37"/>
    <mergeCell ref="A30:D30"/>
    <mergeCell ref="BN30:CB30"/>
    <mergeCell ref="A31:D31"/>
    <mergeCell ref="BN31:CB31"/>
    <mergeCell ref="A32:D32"/>
    <mergeCell ref="E32:AM32"/>
    <mergeCell ref="AN32:BA32"/>
    <mergeCell ref="BB32:BM32"/>
    <mergeCell ref="S39:CB39"/>
    <mergeCell ref="A38:CB38"/>
    <mergeCell ref="A44:D44"/>
    <mergeCell ref="E44:AM44"/>
    <mergeCell ref="AN44:AV44"/>
    <mergeCell ref="AW44:BI44"/>
    <mergeCell ref="BJ44:CB44"/>
    <mergeCell ref="A45:D45"/>
    <mergeCell ref="E45:AM45"/>
    <mergeCell ref="AN45:AV45"/>
    <mergeCell ref="AW45:BI45"/>
    <mergeCell ref="BJ45:CB45"/>
    <mergeCell ref="A40:CB40"/>
    <mergeCell ref="AS41:BB41"/>
    <mergeCell ref="BC41:BP41"/>
    <mergeCell ref="A43:D43"/>
    <mergeCell ref="E43:AM43"/>
    <mergeCell ref="AN43:AV43"/>
    <mergeCell ref="AW43:BI43"/>
    <mergeCell ref="BJ43:CB43"/>
    <mergeCell ref="A46:D46"/>
    <mergeCell ref="E46:AM46"/>
    <mergeCell ref="AN46:AV46"/>
    <mergeCell ref="AW46:BI46"/>
    <mergeCell ref="BJ46:CB46"/>
    <mergeCell ref="A47:D47"/>
    <mergeCell ref="E47:AM47"/>
    <mergeCell ref="AN47:AV47"/>
    <mergeCell ref="AW47:BI47"/>
    <mergeCell ref="BJ47:CB47"/>
    <mergeCell ref="A48:D48"/>
    <mergeCell ref="E48:AM48"/>
    <mergeCell ref="AN48:AV48"/>
    <mergeCell ref="AW48:BI48"/>
    <mergeCell ref="BJ48:CB48"/>
    <mergeCell ref="A67:D67"/>
    <mergeCell ref="A50:CB50"/>
    <mergeCell ref="AS51:BB51"/>
    <mergeCell ref="BC51:BP51"/>
    <mergeCell ref="A53:D53"/>
    <mergeCell ref="E53:BC53"/>
    <mergeCell ref="BD53:BM53"/>
    <mergeCell ref="BN53:CB53"/>
    <mergeCell ref="A58:D58"/>
    <mergeCell ref="E58:BC58"/>
    <mergeCell ref="BD58:BM58"/>
    <mergeCell ref="BN58:CB58"/>
    <mergeCell ref="A59:D59"/>
    <mergeCell ref="E59:BC59"/>
    <mergeCell ref="BD59:BM59"/>
    <mergeCell ref="BN59:CB59"/>
    <mergeCell ref="A56:D56"/>
    <mergeCell ref="E56:BC56"/>
    <mergeCell ref="BD56:BM56"/>
    <mergeCell ref="BN56:CB56"/>
    <mergeCell ref="A57:D57"/>
    <mergeCell ref="E57:BC57"/>
    <mergeCell ref="BD57:BM57"/>
    <mergeCell ref="BN57:CB57"/>
    <mergeCell ref="A54:D54"/>
    <mergeCell ref="E54:BC54"/>
    <mergeCell ref="BD54:BM54"/>
    <mergeCell ref="BN54:CB54"/>
    <mergeCell ref="A55:D55"/>
    <mergeCell ref="E55:BC55"/>
    <mergeCell ref="BD55:BM55"/>
    <mergeCell ref="BN55:CB55"/>
    <mergeCell ref="A65:D65"/>
    <mergeCell ref="E65:BC65"/>
    <mergeCell ref="BD65:BM65"/>
    <mergeCell ref="BN65:CB65"/>
    <mergeCell ref="A62:D62"/>
    <mergeCell ref="E62:BC62"/>
    <mergeCell ref="BD62:BM62"/>
    <mergeCell ref="BN62:CB62"/>
    <mergeCell ref="A63:D63"/>
    <mergeCell ref="E63:BC63"/>
    <mergeCell ref="BD63:BM63"/>
    <mergeCell ref="BN63:CB63"/>
    <mergeCell ref="A60:D60"/>
    <mergeCell ref="E60:BC60"/>
    <mergeCell ref="BD60:BM60"/>
    <mergeCell ref="BN60:CB60"/>
    <mergeCell ref="A61:D61"/>
    <mergeCell ref="E61:BC61"/>
    <mergeCell ref="BD61:BM61"/>
    <mergeCell ref="BN61:CB61"/>
    <mergeCell ref="A74:D74"/>
    <mergeCell ref="E74:BC74"/>
    <mergeCell ref="BD74:BM74"/>
    <mergeCell ref="BN74:CB74"/>
    <mergeCell ref="A66:D66"/>
    <mergeCell ref="E66:BC66"/>
    <mergeCell ref="BD66:BM66"/>
    <mergeCell ref="BN66:CB66"/>
    <mergeCell ref="A68:D68"/>
    <mergeCell ref="E68:BC68"/>
    <mergeCell ref="BD68:BM68"/>
    <mergeCell ref="BN68:CB68"/>
    <mergeCell ref="A64:D64"/>
    <mergeCell ref="E64:BC64"/>
    <mergeCell ref="BD64:BM64"/>
    <mergeCell ref="BN64:CB64"/>
    <mergeCell ref="A75:D75"/>
    <mergeCell ref="E75:BC75"/>
    <mergeCell ref="BD75:BM75"/>
    <mergeCell ref="BN75:CB75"/>
    <mergeCell ref="A70:CB70"/>
    <mergeCell ref="AS71:BB71"/>
    <mergeCell ref="BC71:BP71"/>
    <mergeCell ref="A73:D73"/>
    <mergeCell ref="E73:BC73"/>
    <mergeCell ref="BD73:BM73"/>
    <mergeCell ref="BN73:CB73"/>
    <mergeCell ref="A77:D77"/>
    <mergeCell ref="E77:BC77"/>
    <mergeCell ref="BD77:BM77"/>
    <mergeCell ref="BN77:CB77"/>
    <mergeCell ref="A76:D76"/>
    <mergeCell ref="E76:BC76"/>
    <mergeCell ref="BD76:BM76"/>
    <mergeCell ref="BN76:CB76"/>
    <mergeCell ref="A82:D82"/>
    <mergeCell ref="E82:AR82"/>
    <mergeCell ref="AS82:BB82"/>
    <mergeCell ref="BC82:BM82"/>
    <mergeCell ref="BN82:CB82"/>
    <mergeCell ref="A83:D83"/>
    <mergeCell ref="E83:AR83"/>
    <mergeCell ref="AS83:BB83"/>
    <mergeCell ref="BC83:BM83"/>
    <mergeCell ref="BN83:CB83"/>
    <mergeCell ref="AS79:BB79"/>
    <mergeCell ref="BC79:BP79"/>
    <mergeCell ref="A81:D81"/>
    <mergeCell ref="E81:AR81"/>
    <mergeCell ref="AS81:BB81"/>
    <mergeCell ref="BC81:BM81"/>
    <mergeCell ref="BN81:CB81"/>
    <mergeCell ref="A86:D86"/>
    <mergeCell ref="E86:AR86"/>
    <mergeCell ref="AS86:BB86"/>
    <mergeCell ref="BC86:BM86"/>
    <mergeCell ref="BN86:CB86"/>
    <mergeCell ref="A84:D84"/>
    <mergeCell ref="E84:AR84"/>
    <mergeCell ref="AS84:BB84"/>
    <mergeCell ref="BC84:BM84"/>
    <mergeCell ref="BN84:CB84"/>
    <mergeCell ref="A85:D85"/>
    <mergeCell ref="E85:AR85"/>
    <mergeCell ref="AS85:BB85"/>
    <mergeCell ref="BC85:BM85"/>
    <mergeCell ref="BN85:CB85"/>
    <mergeCell ref="A89:D89"/>
    <mergeCell ref="E89:AR89"/>
    <mergeCell ref="AS89:BB89"/>
    <mergeCell ref="BC89:BM89"/>
    <mergeCell ref="BN89:CB89"/>
    <mergeCell ref="A90:D90"/>
    <mergeCell ref="E90:AR90"/>
    <mergeCell ref="AS90:BB90"/>
    <mergeCell ref="BC90:BM90"/>
    <mergeCell ref="BN90:CB90"/>
    <mergeCell ref="A87:D87"/>
    <mergeCell ref="E87:AR87"/>
    <mergeCell ref="AS87:BB87"/>
    <mergeCell ref="BC87:BM87"/>
    <mergeCell ref="BN87:CB87"/>
    <mergeCell ref="A88:D88"/>
    <mergeCell ref="E88:AR88"/>
    <mergeCell ref="AS88:BB88"/>
    <mergeCell ref="BC88:BM88"/>
    <mergeCell ref="BN88:CB88"/>
    <mergeCell ref="A93:D93"/>
    <mergeCell ref="E93:AR93"/>
    <mergeCell ref="AS93:BB93"/>
    <mergeCell ref="BC93:BM93"/>
    <mergeCell ref="BN93:CB93"/>
    <mergeCell ref="A94:D94"/>
    <mergeCell ref="E94:AR94"/>
    <mergeCell ref="AS94:BB94"/>
    <mergeCell ref="BC94:BM94"/>
    <mergeCell ref="BN94:CB94"/>
    <mergeCell ref="A91:D91"/>
    <mergeCell ref="E91:AR91"/>
    <mergeCell ref="AS91:BB91"/>
    <mergeCell ref="BC91:BM91"/>
    <mergeCell ref="BN91:CB91"/>
    <mergeCell ref="A92:D92"/>
    <mergeCell ref="E92:AR92"/>
    <mergeCell ref="AS92:BB92"/>
    <mergeCell ref="BC92:BM92"/>
    <mergeCell ref="BN92:CB92"/>
    <mergeCell ref="A97:D97"/>
    <mergeCell ref="E97:AR97"/>
    <mergeCell ref="AS97:BB97"/>
    <mergeCell ref="BC97:BM97"/>
    <mergeCell ref="BN97:CB97"/>
    <mergeCell ref="A98:D98"/>
    <mergeCell ref="E98:AR98"/>
    <mergeCell ref="AS98:BB98"/>
    <mergeCell ref="BC98:BM98"/>
    <mergeCell ref="BN98:CB98"/>
    <mergeCell ref="A95:D95"/>
    <mergeCell ref="E95:AR95"/>
    <mergeCell ref="AS95:BB95"/>
    <mergeCell ref="BC95:BM95"/>
    <mergeCell ref="BN95:CB95"/>
    <mergeCell ref="A96:D96"/>
    <mergeCell ref="E96:AR96"/>
    <mergeCell ref="AS96:BB96"/>
    <mergeCell ref="BC96:BM96"/>
    <mergeCell ref="BN96:CB96"/>
    <mergeCell ref="A101:D101"/>
    <mergeCell ref="E101:AR101"/>
    <mergeCell ref="AS101:BB101"/>
    <mergeCell ref="BC101:BM101"/>
    <mergeCell ref="BN101:CB101"/>
    <mergeCell ref="A102:D102"/>
    <mergeCell ref="E102:AR102"/>
    <mergeCell ref="AS102:BB102"/>
    <mergeCell ref="BC102:BM102"/>
    <mergeCell ref="BN102:CB102"/>
    <mergeCell ref="A99:D99"/>
    <mergeCell ref="E99:AR99"/>
    <mergeCell ref="AS99:BB99"/>
    <mergeCell ref="BC99:BM99"/>
    <mergeCell ref="BN99:CB99"/>
    <mergeCell ref="A100:D100"/>
    <mergeCell ref="E100:AR100"/>
    <mergeCell ref="AS100:BB100"/>
    <mergeCell ref="BC100:BM100"/>
    <mergeCell ref="BN100:CB100"/>
    <mergeCell ref="A105:D105"/>
    <mergeCell ref="E105:AR105"/>
    <mergeCell ref="AS105:BB105"/>
    <mergeCell ref="BC105:BM105"/>
    <mergeCell ref="BN105:CB105"/>
    <mergeCell ref="A106:D106"/>
    <mergeCell ref="E106:AR106"/>
    <mergeCell ref="AS106:BB106"/>
    <mergeCell ref="BC106:BM106"/>
    <mergeCell ref="BN106:CB106"/>
    <mergeCell ref="A103:D103"/>
    <mergeCell ref="E103:AR103"/>
    <mergeCell ref="AS103:BB103"/>
    <mergeCell ref="BC103:BM103"/>
    <mergeCell ref="BN103:CB103"/>
    <mergeCell ref="A104:D104"/>
    <mergeCell ref="E104:AR104"/>
    <mergeCell ref="AS104:BB104"/>
    <mergeCell ref="BC104:BM104"/>
    <mergeCell ref="BN104:CB104"/>
    <mergeCell ref="A109:D109"/>
    <mergeCell ref="E109:AR109"/>
    <mergeCell ref="AS109:BB109"/>
    <mergeCell ref="BC109:BM109"/>
    <mergeCell ref="BN109:CB109"/>
    <mergeCell ref="A110:D110"/>
    <mergeCell ref="E110:AR110"/>
    <mergeCell ref="AS110:BB110"/>
    <mergeCell ref="BC110:BM110"/>
    <mergeCell ref="BN110:CB110"/>
    <mergeCell ref="A107:D107"/>
    <mergeCell ref="E107:AR107"/>
    <mergeCell ref="AS107:BB107"/>
    <mergeCell ref="BC107:BM107"/>
    <mergeCell ref="BN107:CB107"/>
    <mergeCell ref="A108:D108"/>
    <mergeCell ref="E108:AR108"/>
    <mergeCell ref="AS108:BB108"/>
    <mergeCell ref="BC108:BM108"/>
    <mergeCell ref="BN108:CB108"/>
    <mergeCell ref="A113:D113"/>
    <mergeCell ref="E113:AR113"/>
    <mergeCell ref="AS113:BB113"/>
    <mergeCell ref="BC113:BM113"/>
    <mergeCell ref="BN113:CB113"/>
    <mergeCell ref="A114:D114"/>
    <mergeCell ref="E114:AR114"/>
    <mergeCell ref="AS114:BB114"/>
    <mergeCell ref="BC114:BM114"/>
    <mergeCell ref="BN114:CB114"/>
    <mergeCell ref="A111:D111"/>
    <mergeCell ref="E111:AR111"/>
    <mergeCell ref="AS111:BB111"/>
    <mergeCell ref="BC111:BM111"/>
    <mergeCell ref="BN111:CB111"/>
    <mergeCell ref="A112:D112"/>
    <mergeCell ref="E112:AR112"/>
    <mergeCell ref="AS112:BB112"/>
    <mergeCell ref="BC112:BM112"/>
    <mergeCell ref="BN112:CB112"/>
    <mergeCell ref="A117:D117"/>
    <mergeCell ref="E117:AR117"/>
    <mergeCell ref="AS117:BB117"/>
    <mergeCell ref="BC117:BM117"/>
    <mergeCell ref="BN117:CB117"/>
    <mergeCell ref="A118:D118"/>
    <mergeCell ref="E118:AR118"/>
    <mergeCell ref="AS118:BB118"/>
    <mergeCell ref="BC118:BM118"/>
    <mergeCell ref="BN118:CB118"/>
    <mergeCell ref="A115:D115"/>
    <mergeCell ref="E115:AR115"/>
    <mergeCell ref="AS115:BB115"/>
    <mergeCell ref="BC115:BM115"/>
    <mergeCell ref="BN115:CB115"/>
    <mergeCell ref="A116:D116"/>
    <mergeCell ref="E116:AR116"/>
    <mergeCell ref="AS116:BB116"/>
    <mergeCell ref="BC116:BM116"/>
    <mergeCell ref="BN116:CB116"/>
    <mergeCell ref="AS123:BB123"/>
    <mergeCell ref="BC123:BP123"/>
    <mergeCell ref="A125:D125"/>
    <mergeCell ref="E125:AR125"/>
    <mergeCell ref="AS125:BB125"/>
    <mergeCell ref="BC125:BM125"/>
    <mergeCell ref="BN125:CB125"/>
    <mergeCell ref="A121:D121"/>
    <mergeCell ref="E121:AR121"/>
    <mergeCell ref="AS121:BB121"/>
    <mergeCell ref="BC121:BM121"/>
    <mergeCell ref="BN121:CB121"/>
    <mergeCell ref="CC121:CK121"/>
    <mergeCell ref="A119:D119"/>
    <mergeCell ref="E119:AR119"/>
    <mergeCell ref="AS119:BB119"/>
    <mergeCell ref="BC119:BM119"/>
    <mergeCell ref="BN119:CB119"/>
    <mergeCell ref="A120:D120"/>
    <mergeCell ref="E120:AR120"/>
    <mergeCell ref="AS120:BB120"/>
    <mergeCell ref="BC120:BM120"/>
    <mergeCell ref="BN120:CB120"/>
    <mergeCell ref="A128:D128"/>
    <mergeCell ref="E128:AR128"/>
    <mergeCell ref="AS128:BB128"/>
    <mergeCell ref="BC128:BM128"/>
    <mergeCell ref="BN128:CB128"/>
    <mergeCell ref="A129:D129"/>
    <mergeCell ref="E129:AR129"/>
    <mergeCell ref="AS129:BB129"/>
    <mergeCell ref="BC129:BM129"/>
    <mergeCell ref="BN129:CB129"/>
    <mergeCell ref="A126:D126"/>
    <mergeCell ref="E126:AR126"/>
    <mergeCell ref="AS126:BB126"/>
    <mergeCell ref="BC126:BM126"/>
    <mergeCell ref="BN126:CB126"/>
    <mergeCell ref="A127:D127"/>
    <mergeCell ref="E127:AR127"/>
    <mergeCell ref="AS127:BB127"/>
    <mergeCell ref="BC127:BM127"/>
    <mergeCell ref="BN127:CB127"/>
    <mergeCell ref="A130:D130"/>
    <mergeCell ref="E130:AR130"/>
    <mergeCell ref="AS130:BB130"/>
    <mergeCell ref="BC130:BM130"/>
    <mergeCell ref="BN130:CB130"/>
    <mergeCell ref="Y133:AJ133"/>
    <mergeCell ref="AL133:BM133"/>
    <mergeCell ref="AB140:AD140"/>
    <mergeCell ref="O138:AN138"/>
    <mergeCell ref="BA138:BV138"/>
    <mergeCell ref="O139:AN139"/>
    <mergeCell ref="AQ139:AY139"/>
    <mergeCell ref="BA139:BV139"/>
    <mergeCell ref="A140:B140"/>
    <mergeCell ref="C140:E140"/>
    <mergeCell ref="F140:G140"/>
    <mergeCell ref="H140:X140"/>
    <mergeCell ref="Y140:AA140"/>
    <mergeCell ref="Y134:AJ134"/>
    <mergeCell ref="AL134:BM134"/>
    <mergeCell ref="Y136:AJ136"/>
    <mergeCell ref="AL136:BM136"/>
    <mergeCell ref="Y137:AJ137"/>
    <mergeCell ref="AL137:BM137"/>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O130"/>
  <sheetViews>
    <sheetView view="pageBreakPreview" topLeftCell="A44" zoomScaleSheetLayoutView="100" workbookViewId="0">
      <selection activeCell="BN42" sqref="BN42:CB43"/>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1" width="1.140625" style="4"/>
    <col min="92" max="92" width="3.5703125" style="4" bestFit="1" customWidth="1"/>
    <col min="93" max="93" width="12.5703125" style="4" bestFit="1" customWidth="1"/>
    <col min="94" max="16384" width="1.140625" style="4"/>
  </cols>
  <sheetData>
    <row r="1" spans="1:93"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3"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3"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3"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3" ht="7.5" customHeight="1" x14ac:dyDescent="0.2"/>
    <row r="6" spans="1:93"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3"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3" ht="12" customHeight="1" x14ac:dyDescent="0.2">
      <c r="CN8" s="4">
        <v>244</v>
      </c>
      <c r="CO8" s="80">
        <f>BJ34+BN57+BN68+BN111+BN120</f>
        <v>9000000</v>
      </c>
    </row>
    <row r="9" spans="1:93"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3" ht="12" customHeight="1" x14ac:dyDescent="0.2"/>
    <row r="11" spans="1:93" ht="3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737</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93" ht="12" customHeight="1" x14ac:dyDescent="0.2"/>
    <row r="13" spans="1:93"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3" ht="12" customHeight="1" x14ac:dyDescent="0.2"/>
    <row r="15" spans="1:93"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93"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80" ht="62.25" customHeight="1" x14ac:dyDescent="0.2">
      <c r="A19" s="413">
        <v>1</v>
      </c>
      <c r="B19" s="414"/>
      <c r="C19" s="414"/>
      <c r="D19" s="415"/>
      <c r="E19" s="589" t="s">
        <v>738</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237">
        <v>930205</v>
      </c>
      <c r="BC19" s="238"/>
      <c r="BD19" s="238"/>
      <c r="BE19" s="238"/>
      <c r="BF19" s="238"/>
      <c r="BG19" s="238"/>
      <c r="BH19" s="238"/>
      <c r="BI19" s="238"/>
      <c r="BJ19" s="238"/>
      <c r="BK19" s="238"/>
      <c r="BL19" s="238"/>
      <c r="BM19" s="278"/>
      <c r="BN19" s="237">
        <v>9000000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9000000</v>
      </c>
      <c r="BO20" s="546"/>
      <c r="BP20" s="546"/>
      <c r="BQ20" s="546"/>
      <c r="BR20" s="546"/>
      <c r="BS20" s="546"/>
      <c r="BT20" s="546"/>
      <c r="BU20" s="546"/>
      <c r="BV20" s="546"/>
      <c r="BW20" s="546"/>
      <c r="BX20" s="546"/>
      <c r="BY20" s="546"/>
      <c r="BZ20" s="546"/>
      <c r="CA20" s="546"/>
      <c r="CB20" s="547"/>
    </row>
    <row r="21" spans="1:80" ht="12" customHeight="1" x14ac:dyDescent="0.2"/>
    <row r="22" spans="1:80" ht="15.75" x14ac:dyDescent="0.25">
      <c r="A22" s="428" t="s">
        <v>539</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row>
    <row r="24" spans="1:80" ht="15.75" x14ac:dyDescent="0.25">
      <c r="A24" s="7" t="s">
        <v>406</v>
      </c>
      <c r="B24" s="131"/>
      <c r="C24" s="131"/>
      <c r="D24" s="131"/>
      <c r="E24" s="131"/>
      <c r="F24" s="131"/>
      <c r="G24" s="131"/>
      <c r="H24" s="131"/>
      <c r="I24" s="131"/>
      <c r="J24" s="131"/>
      <c r="K24" s="131"/>
      <c r="L24" s="131"/>
      <c r="M24" s="131"/>
      <c r="N24" s="131"/>
      <c r="O24" s="131"/>
      <c r="P24" s="131"/>
      <c r="Q24" s="131"/>
      <c r="R24" s="131"/>
      <c r="S24" s="434" t="s">
        <v>129</v>
      </c>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row>
    <row r="25" spans="1:80" ht="10.5" customHeight="1" x14ac:dyDescent="0.25">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row>
    <row r="26" spans="1:80" ht="15.75" x14ac:dyDescent="0.25">
      <c r="A26" s="428" t="s">
        <v>541</v>
      </c>
      <c r="B26" s="428"/>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row>
    <row r="27" spans="1:80" ht="15.75" x14ac:dyDescent="0.25">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410" t="s">
        <v>511</v>
      </c>
      <c r="AT27" s="410"/>
      <c r="AU27" s="410"/>
      <c r="AV27" s="410"/>
      <c r="AW27" s="410"/>
      <c r="AX27" s="410"/>
      <c r="AY27" s="410"/>
      <c r="AZ27" s="410"/>
      <c r="BA27" s="410"/>
      <c r="BB27" s="410"/>
      <c r="BC27" s="434" t="s">
        <v>280</v>
      </c>
      <c r="BD27" s="434"/>
      <c r="BE27" s="434"/>
      <c r="BF27" s="434"/>
      <c r="BG27" s="434"/>
      <c r="BH27" s="434"/>
      <c r="BI27" s="434"/>
      <c r="BJ27" s="434"/>
      <c r="BK27" s="434"/>
      <c r="BL27" s="434"/>
      <c r="BM27" s="434"/>
      <c r="BN27" s="434"/>
      <c r="BO27" s="434"/>
      <c r="BP27" s="434"/>
      <c r="BQ27" s="131"/>
      <c r="BR27" s="131"/>
      <c r="BS27" s="131"/>
      <c r="BT27" s="131"/>
      <c r="BU27" s="131"/>
      <c r="BV27" s="131"/>
      <c r="BW27" s="131"/>
      <c r="BX27" s="131"/>
      <c r="BY27" s="131"/>
      <c r="BZ27" s="131"/>
      <c r="CA27" s="131"/>
      <c r="CB27" s="131"/>
    </row>
    <row r="29" spans="1:80" x14ac:dyDescent="0.2">
      <c r="A29" s="157" t="s">
        <v>142</v>
      </c>
      <c r="B29" s="158"/>
      <c r="C29" s="158"/>
      <c r="D29" s="159"/>
      <c r="E29" s="157" t="s">
        <v>422</v>
      </c>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9"/>
      <c r="AN29" s="157" t="s">
        <v>424</v>
      </c>
      <c r="AO29" s="158"/>
      <c r="AP29" s="158"/>
      <c r="AQ29" s="158"/>
      <c r="AR29" s="158"/>
      <c r="AS29" s="158"/>
      <c r="AT29" s="158"/>
      <c r="AU29" s="158"/>
      <c r="AV29" s="159"/>
      <c r="AW29" s="157" t="s">
        <v>482</v>
      </c>
      <c r="AX29" s="158"/>
      <c r="AY29" s="158"/>
      <c r="AZ29" s="158"/>
      <c r="BA29" s="158"/>
      <c r="BB29" s="158"/>
      <c r="BC29" s="158"/>
      <c r="BD29" s="158"/>
      <c r="BE29" s="158"/>
      <c r="BF29" s="158"/>
      <c r="BG29" s="158"/>
      <c r="BH29" s="158"/>
      <c r="BI29" s="159"/>
      <c r="BJ29" s="157" t="s">
        <v>425</v>
      </c>
      <c r="BK29" s="158"/>
      <c r="BL29" s="158"/>
      <c r="BM29" s="158"/>
      <c r="BN29" s="158"/>
      <c r="BO29" s="158"/>
      <c r="BP29" s="158"/>
      <c r="BQ29" s="158"/>
      <c r="BR29" s="158"/>
      <c r="BS29" s="158"/>
      <c r="BT29" s="158"/>
      <c r="BU29" s="158"/>
      <c r="BV29" s="158"/>
      <c r="BW29" s="158"/>
      <c r="BX29" s="158"/>
      <c r="BY29" s="158"/>
      <c r="BZ29" s="158"/>
      <c r="CA29" s="158"/>
      <c r="CB29" s="159"/>
    </row>
    <row r="30" spans="1:80" x14ac:dyDescent="0.2">
      <c r="A30" s="407" t="s">
        <v>143</v>
      </c>
      <c r="B30" s="408"/>
      <c r="C30" s="408"/>
      <c r="D30" s="409"/>
      <c r="E30" s="407"/>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9"/>
      <c r="AN30" s="407" t="s">
        <v>483</v>
      </c>
      <c r="AO30" s="408"/>
      <c r="AP30" s="408"/>
      <c r="AQ30" s="408"/>
      <c r="AR30" s="408"/>
      <c r="AS30" s="408"/>
      <c r="AT30" s="408"/>
      <c r="AU30" s="408"/>
      <c r="AV30" s="409"/>
      <c r="AW30" s="407" t="s">
        <v>484</v>
      </c>
      <c r="AX30" s="408"/>
      <c r="AY30" s="408"/>
      <c r="AZ30" s="408"/>
      <c r="BA30" s="408"/>
      <c r="BB30" s="408"/>
      <c r="BC30" s="408"/>
      <c r="BD30" s="408"/>
      <c r="BE30" s="408"/>
      <c r="BF30" s="408"/>
      <c r="BG30" s="408"/>
      <c r="BH30" s="408"/>
      <c r="BI30" s="409"/>
      <c r="BJ30" s="407" t="s">
        <v>439</v>
      </c>
      <c r="BK30" s="408"/>
      <c r="BL30" s="408"/>
      <c r="BM30" s="408"/>
      <c r="BN30" s="408"/>
      <c r="BO30" s="408"/>
      <c r="BP30" s="408"/>
      <c r="BQ30" s="408"/>
      <c r="BR30" s="408"/>
      <c r="BS30" s="408"/>
      <c r="BT30" s="408"/>
      <c r="BU30" s="408"/>
      <c r="BV30" s="408"/>
      <c r="BW30" s="408"/>
      <c r="BX30" s="408"/>
      <c r="BY30" s="408"/>
      <c r="BZ30" s="408"/>
      <c r="CA30" s="408"/>
      <c r="CB30" s="409"/>
    </row>
    <row r="31" spans="1:80" x14ac:dyDescent="0.2">
      <c r="A31" s="407"/>
      <c r="B31" s="408"/>
      <c r="C31" s="408"/>
      <c r="D31" s="409"/>
      <c r="E31" s="407"/>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c r="AN31" s="407" t="s">
        <v>485</v>
      </c>
      <c r="AO31" s="408"/>
      <c r="AP31" s="408"/>
      <c r="AQ31" s="408"/>
      <c r="AR31" s="408"/>
      <c r="AS31" s="408"/>
      <c r="AT31" s="408"/>
      <c r="AU31" s="408"/>
      <c r="AV31" s="409"/>
      <c r="AW31" s="407" t="s">
        <v>432</v>
      </c>
      <c r="AX31" s="408"/>
      <c r="AY31" s="408"/>
      <c r="AZ31" s="408"/>
      <c r="BA31" s="408"/>
      <c r="BB31" s="408"/>
      <c r="BC31" s="408"/>
      <c r="BD31" s="408"/>
      <c r="BE31" s="408"/>
      <c r="BF31" s="408"/>
      <c r="BG31" s="408"/>
      <c r="BH31" s="408"/>
      <c r="BI31" s="409"/>
      <c r="BJ31" s="407"/>
      <c r="BK31" s="408"/>
      <c r="BL31" s="408"/>
      <c r="BM31" s="408"/>
      <c r="BN31" s="408"/>
      <c r="BO31" s="408"/>
      <c r="BP31" s="408"/>
      <c r="BQ31" s="408"/>
      <c r="BR31" s="408"/>
      <c r="BS31" s="408"/>
      <c r="BT31" s="408"/>
      <c r="BU31" s="408"/>
      <c r="BV31" s="408"/>
      <c r="BW31" s="408"/>
      <c r="BX31" s="408"/>
      <c r="BY31" s="408"/>
      <c r="BZ31" s="408"/>
      <c r="CA31" s="408"/>
      <c r="CB31" s="409"/>
    </row>
    <row r="32" spans="1:80" x14ac:dyDescent="0.2">
      <c r="A32" s="400">
        <v>1</v>
      </c>
      <c r="B32" s="401"/>
      <c r="C32" s="401"/>
      <c r="D32" s="402"/>
      <c r="E32" s="400">
        <v>2</v>
      </c>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2"/>
      <c r="AN32" s="400">
        <v>3</v>
      </c>
      <c r="AO32" s="401"/>
      <c r="AP32" s="401"/>
      <c r="AQ32" s="401"/>
      <c r="AR32" s="401"/>
      <c r="AS32" s="401"/>
      <c r="AT32" s="401"/>
      <c r="AU32" s="401"/>
      <c r="AV32" s="402"/>
      <c r="AW32" s="400">
        <v>4</v>
      </c>
      <c r="AX32" s="401"/>
      <c r="AY32" s="401"/>
      <c r="AZ32" s="401"/>
      <c r="BA32" s="401"/>
      <c r="BB32" s="401"/>
      <c r="BC32" s="401"/>
      <c r="BD32" s="401"/>
      <c r="BE32" s="401"/>
      <c r="BF32" s="401"/>
      <c r="BG32" s="401"/>
      <c r="BH32" s="401"/>
      <c r="BI32" s="402"/>
      <c r="BJ32" s="400">
        <v>5</v>
      </c>
      <c r="BK32" s="401"/>
      <c r="BL32" s="401"/>
      <c r="BM32" s="401"/>
      <c r="BN32" s="401"/>
      <c r="BO32" s="401"/>
      <c r="BP32" s="401"/>
      <c r="BQ32" s="401"/>
      <c r="BR32" s="401"/>
      <c r="BS32" s="401"/>
      <c r="BT32" s="401"/>
      <c r="BU32" s="401"/>
      <c r="BV32" s="401"/>
      <c r="BW32" s="401"/>
      <c r="BX32" s="401"/>
      <c r="BY32" s="401"/>
      <c r="BZ32" s="401"/>
      <c r="CA32" s="401"/>
      <c r="CB32" s="402"/>
    </row>
    <row r="33" spans="1:80" ht="27" customHeight="1" x14ac:dyDescent="0.2">
      <c r="A33" s="413">
        <v>1</v>
      </c>
      <c r="B33" s="414"/>
      <c r="C33" s="414"/>
      <c r="D33" s="415"/>
      <c r="E33" s="227" t="s">
        <v>739</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435"/>
      <c r="AN33" s="416">
        <v>420</v>
      </c>
      <c r="AO33" s="417"/>
      <c r="AP33" s="417"/>
      <c r="AQ33" s="417"/>
      <c r="AR33" s="417"/>
      <c r="AS33" s="417"/>
      <c r="AT33" s="417"/>
      <c r="AU33" s="417"/>
      <c r="AV33" s="418"/>
      <c r="AW33" s="392">
        <v>11080</v>
      </c>
      <c r="AX33" s="393"/>
      <c r="AY33" s="393"/>
      <c r="AZ33" s="393"/>
      <c r="BA33" s="393"/>
      <c r="BB33" s="393"/>
      <c r="BC33" s="393"/>
      <c r="BD33" s="393"/>
      <c r="BE33" s="393"/>
      <c r="BF33" s="393"/>
      <c r="BG33" s="393"/>
      <c r="BH33" s="393"/>
      <c r="BI33" s="394"/>
      <c r="BJ33" s="392">
        <f>ROUND(AN33*AW33,2)</f>
        <v>4653600</v>
      </c>
      <c r="BK33" s="393"/>
      <c r="BL33" s="393"/>
      <c r="BM33" s="393"/>
      <c r="BN33" s="393"/>
      <c r="BO33" s="393"/>
      <c r="BP33" s="393"/>
      <c r="BQ33" s="393"/>
      <c r="BR33" s="393"/>
      <c r="BS33" s="393"/>
      <c r="BT33" s="393"/>
      <c r="BU33" s="393"/>
      <c r="BV33" s="393"/>
      <c r="BW33" s="393"/>
      <c r="BX33" s="393"/>
      <c r="BY33" s="393"/>
      <c r="BZ33" s="393"/>
      <c r="CA33" s="393"/>
      <c r="CB33" s="394"/>
    </row>
    <row r="34" spans="1:80" x14ac:dyDescent="0.2">
      <c r="A34" s="377"/>
      <c r="B34" s="378"/>
      <c r="C34" s="378"/>
      <c r="D34" s="379"/>
      <c r="E34" s="380" t="s">
        <v>421</v>
      </c>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2"/>
      <c r="AN34" s="386" t="s">
        <v>52</v>
      </c>
      <c r="AO34" s="387"/>
      <c r="AP34" s="387"/>
      <c r="AQ34" s="387"/>
      <c r="AR34" s="387"/>
      <c r="AS34" s="387"/>
      <c r="AT34" s="387"/>
      <c r="AU34" s="387"/>
      <c r="AV34" s="388"/>
      <c r="AW34" s="386" t="s">
        <v>52</v>
      </c>
      <c r="AX34" s="387"/>
      <c r="AY34" s="387"/>
      <c r="AZ34" s="387"/>
      <c r="BA34" s="387"/>
      <c r="BB34" s="387"/>
      <c r="BC34" s="387"/>
      <c r="BD34" s="387"/>
      <c r="BE34" s="387"/>
      <c r="BF34" s="387"/>
      <c r="BG34" s="387"/>
      <c r="BH34" s="387"/>
      <c r="BI34" s="388"/>
      <c r="BJ34" s="389">
        <f>SUM(BJ33:CB33)</f>
        <v>4653600</v>
      </c>
      <c r="BK34" s="390"/>
      <c r="BL34" s="390"/>
      <c r="BM34" s="390"/>
      <c r="BN34" s="390"/>
      <c r="BO34" s="390"/>
      <c r="BP34" s="390"/>
      <c r="BQ34" s="390"/>
      <c r="BR34" s="390"/>
      <c r="BS34" s="390"/>
      <c r="BT34" s="390"/>
      <c r="BU34" s="390"/>
      <c r="BV34" s="390"/>
      <c r="BW34" s="390"/>
      <c r="BX34" s="390"/>
      <c r="BY34" s="390"/>
      <c r="BZ34" s="390"/>
      <c r="CA34" s="390"/>
      <c r="CB34" s="391"/>
    </row>
    <row r="35" spans="1:80" ht="14.25" customHeight="1" x14ac:dyDescent="0.25">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row>
    <row r="36" spans="1:80" ht="15.75" x14ac:dyDescent="0.25">
      <c r="A36" s="428" t="s">
        <v>545</v>
      </c>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row>
    <row r="37" spans="1:80" ht="15.75" x14ac:dyDescent="0.25">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410" t="s">
        <v>511</v>
      </c>
      <c r="AT37" s="410"/>
      <c r="AU37" s="410"/>
      <c r="AV37" s="410"/>
      <c r="AW37" s="410"/>
      <c r="AX37" s="410"/>
      <c r="AY37" s="410"/>
      <c r="AZ37" s="410"/>
      <c r="BA37" s="410"/>
      <c r="BB37" s="410"/>
      <c r="BC37" s="434" t="s">
        <v>281</v>
      </c>
      <c r="BD37" s="434"/>
      <c r="BE37" s="434"/>
      <c r="BF37" s="434"/>
      <c r="BG37" s="434"/>
      <c r="BH37" s="434"/>
      <c r="BI37" s="434"/>
      <c r="BJ37" s="434"/>
      <c r="BK37" s="434"/>
      <c r="BL37" s="434"/>
      <c r="BM37" s="434"/>
      <c r="BN37" s="434"/>
      <c r="BO37" s="434"/>
      <c r="BP37" s="434"/>
      <c r="BQ37" s="131"/>
      <c r="BR37" s="131"/>
      <c r="BS37" s="131"/>
      <c r="BT37" s="131"/>
      <c r="BU37" s="131"/>
      <c r="BV37" s="131"/>
      <c r="BW37" s="131"/>
      <c r="BX37" s="131"/>
      <c r="BY37" s="131"/>
      <c r="BZ37" s="131"/>
      <c r="CA37" s="131"/>
      <c r="CB37" s="131"/>
    </row>
    <row r="38" spans="1:80" x14ac:dyDescent="0.2">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row>
    <row r="39" spans="1:80" x14ac:dyDescent="0.2">
      <c r="A39" s="157" t="s">
        <v>142</v>
      </c>
      <c r="B39" s="158"/>
      <c r="C39" s="158"/>
      <c r="D39" s="159"/>
      <c r="E39" s="157" t="s">
        <v>422</v>
      </c>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9"/>
      <c r="BD39" s="157" t="s">
        <v>424</v>
      </c>
      <c r="BE39" s="158"/>
      <c r="BF39" s="158"/>
      <c r="BG39" s="158"/>
      <c r="BH39" s="158"/>
      <c r="BI39" s="158"/>
      <c r="BJ39" s="158"/>
      <c r="BK39" s="158"/>
      <c r="BL39" s="158"/>
      <c r="BM39" s="159"/>
      <c r="BN39" s="157" t="s">
        <v>477</v>
      </c>
      <c r="BO39" s="158"/>
      <c r="BP39" s="158"/>
      <c r="BQ39" s="158"/>
      <c r="BR39" s="158"/>
      <c r="BS39" s="158"/>
      <c r="BT39" s="158"/>
      <c r="BU39" s="158"/>
      <c r="BV39" s="158"/>
      <c r="BW39" s="158"/>
      <c r="BX39" s="158"/>
      <c r="BY39" s="158"/>
      <c r="BZ39" s="158"/>
      <c r="CA39" s="158"/>
      <c r="CB39" s="159"/>
    </row>
    <row r="40" spans="1:80" x14ac:dyDescent="0.2">
      <c r="A40" s="407" t="s">
        <v>143</v>
      </c>
      <c r="B40" s="408"/>
      <c r="C40" s="408"/>
      <c r="D40" s="409"/>
      <c r="E40" s="407"/>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9"/>
      <c r="BD40" s="407" t="s">
        <v>503</v>
      </c>
      <c r="BE40" s="408"/>
      <c r="BF40" s="408"/>
      <c r="BG40" s="408"/>
      <c r="BH40" s="408"/>
      <c r="BI40" s="408"/>
      <c r="BJ40" s="408"/>
      <c r="BK40" s="408"/>
      <c r="BL40" s="408"/>
      <c r="BM40" s="409"/>
      <c r="BN40" s="407" t="s">
        <v>504</v>
      </c>
      <c r="BO40" s="408"/>
      <c r="BP40" s="408"/>
      <c r="BQ40" s="408"/>
      <c r="BR40" s="408"/>
      <c r="BS40" s="408"/>
      <c r="BT40" s="408"/>
      <c r="BU40" s="408"/>
      <c r="BV40" s="408"/>
      <c r="BW40" s="408"/>
      <c r="BX40" s="408"/>
      <c r="BY40" s="408"/>
      <c r="BZ40" s="408"/>
      <c r="CA40" s="408"/>
      <c r="CB40" s="409"/>
    </row>
    <row r="41" spans="1:80" x14ac:dyDescent="0.2">
      <c r="A41" s="400">
        <v>1</v>
      </c>
      <c r="B41" s="401"/>
      <c r="C41" s="401"/>
      <c r="D41" s="402"/>
      <c r="E41" s="400">
        <v>2</v>
      </c>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2"/>
      <c r="BD41" s="400">
        <v>3</v>
      </c>
      <c r="BE41" s="401"/>
      <c r="BF41" s="401"/>
      <c r="BG41" s="401"/>
      <c r="BH41" s="401"/>
      <c r="BI41" s="401"/>
      <c r="BJ41" s="401"/>
      <c r="BK41" s="401"/>
      <c r="BL41" s="401"/>
      <c r="BM41" s="402"/>
      <c r="BN41" s="400">
        <v>4</v>
      </c>
      <c r="BO41" s="401"/>
      <c r="BP41" s="401"/>
      <c r="BQ41" s="401"/>
      <c r="BR41" s="401"/>
      <c r="BS41" s="401"/>
      <c r="BT41" s="401"/>
      <c r="BU41" s="401"/>
      <c r="BV41" s="401"/>
      <c r="BW41" s="401"/>
      <c r="BX41" s="401"/>
      <c r="BY41" s="401"/>
      <c r="BZ41" s="401"/>
      <c r="CA41" s="401"/>
      <c r="CB41" s="402"/>
    </row>
    <row r="42" spans="1:80" x14ac:dyDescent="0.2">
      <c r="A42" s="395" t="s">
        <v>155</v>
      </c>
      <c r="B42" s="151"/>
      <c r="C42" s="151"/>
      <c r="D42" s="396"/>
      <c r="E42" s="361" t="s">
        <v>740</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3"/>
      <c r="BD42" s="416">
        <v>6</v>
      </c>
      <c r="BE42" s="417"/>
      <c r="BF42" s="417"/>
      <c r="BG42" s="417"/>
      <c r="BH42" s="417"/>
      <c r="BI42" s="417"/>
      <c r="BJ42" s="417"/>
      <c r="BK42" s="417"/>
      <c r="BL42" s="417"/>
      <c r="BM42" s="418"/>
      <c r="BN42" s="392">
        <v>1182600</v>
      </c>
      <c r="BO42" s="393"/>
      <c r="BP42" s="393"/>
      <c r="BQ42" s="393"/>
      <c r="BR42" s="393"/>
      <c r="BS42" s="393"/>
      <c r="BT42" s="393"/>
      <c r="BU42" s="393"/>
      <c r="BV42" s="393"/>
      <c r="BW42" s="393"/>
      <c r="BX42" s="393"/>
      <c r="BY42" s="393"/>
      <c r="BZ42" s="393"/>
      <c r="CA42" s="393"/>
      <c r="CB42" s="394"/>
    </row>
    <row r="43" spans="1:80" x14ac:dyDescent="0.2">
      <c r="A43" s="395" t="s">
        <v>583</v>
      </c>
      <c r="B43" s="151"/>
      <c r="C43" s="151"/>
      <c r="D43" s="396"/>
      <c r="E43" s="361" t="s">
        <v>741</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3"/>
      <c r="BD43" s="364">
        <v>6</v>
      </c>
      <c r="BE43" s="365"/>
      <c r="BF43" s="365"/>
      <c r="BG43" s="365"/>
      <c r="BH43" s="365"/>
      <c r="BI43" s="365"/>
      <c r="BJ43" s="365"/>
      <c r="BK43" s="365"/>
      <c r="BL43" s="365"/>
      <c r="BM43" s="366"/>
      <c r="BN43" s="364">
        <v>2233800</v>
      </c>
      <c r="BO43" s="365"/>
      <c r="BP43" s="365"/>
      <c r="BQ43" s="365"/>
      <c r="BR43" s="365"/>
      <c r="BS43" s="365"/>
      <c r="BT43" s="365"/>
      <c r="BU43" s="365"/>
      <c r="BV43" s="365"/>
      <c r="BW43" s="365"/>
      <c r="BX43" s="365"/>
      <c r="BY43" s="365"/>
      <c r="BZ43" s="365"/>
      <c r="CA43" s="365"/>
      <c r="CB43" s="366"/>
    </row>
    <row r="44" spans="1:80" ht="39" customHeight="1" x14ac:dyDescent="0.2">
      <c r="A44" s="395" t="s">
        <v>605</v>
      </c>
      <c r="B44" s="151"/>
      <c r="C44" s="151"/>
      <c r="D44" s="396"/>
      <c r="E44" s="227" t="s">
        <v>674</v>
      </c>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435"/>
      <c r="BD44" s="364">
        <v>349</v>
      </c>
      <c r="BE44" s="365"/>
      <c r="BF44" s="365"/>
      <c r="BG44" s="365"/>
      <c r="BH44" s="365"/>
      <c r="BI44" s="365"/>
      <c r="BJ44" s="365"/>
      <c r="BK44" s="365"/>
      <c r="BL44" s="365"/>
      <c r="BM44" s="366"/>
      <c r="BN44" s="364">
        <v>325000</v>
      </c>
      <c r="BO44" s="365"/>
      <c r="BP44" s="365"/>
      <c r="BQ44" s="365"/>
      <c r="BR44" s="365"/>
      <c r="BS44" s="365"/>
      <c r="BT44" s="365"/>
      <c r="BU44" s="365"/>
      <c r="BV44" s="365"/>
      <c r="BW44" s="365"/>
      <c r="BX44" s="365"/>
      <c r="BY44" s="365"/>
      <c r="BZ44" s="365"/>
      <c r="CA44" s="365"/>
      <c r="CB44" s="366"/>
    </row>
    <row r="45" spans="1:80" hidden="1" x14ac:dyDescent="0.2">
      <c r="A45" s="395"/>
      <c r="B45" s="151"/>
      <c r="C45" s="151"/>
      <c r="D45" s="396"/>
      <c r="E45" s="361"/>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3"/>
      <c r="BD45" s="364"/>
      <c r="BE45" s="365"/>
      <c r="BF45" s="365"/>
      <c r="BG45" s="365"/>
      <c r="BH45" s="365"/>
      <c r="BI45" s="365"/>
      <c r="BJ45" s="365"/>
      <c r="BK45" s="365"/>
      <c r="BL45" s="365"/>
      <c r="BM45" s="366"/>
      <c r="BN45" s="442"/>
      <c r="BO45" s="443"/>
      <c r="BP45" s="443"/>
      <c r="BQ45" s="443"/>
      <c r="BR45" s="443"/>
      <c r="BS45" s="443"/>
      <c r="BT45" s="443"/>
      <c r="BU45" s="443"/>
      <c r="BV45" s="443"/>
      <c r="BW45" s="443"/>
      <c r="BX45" s="443"/>
      <c r="BY45" s="443"/>
      <c r="BZ45" s="443"/>
      <c r="CA45" s="443"/>
      <c r="CB45" s="444"/>
    </row>
    <row r="46" spans="1:80" hidden="1" x14ac:dyDescent="0.2">
      <c r="A46" s="439"/>
      <c r="B46" s="440"/>
      <c r="C46" s="440"/>
      <c r="D46" s="441"/>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3"/>
      <c r="BD46" s="364"/>
      <c r="BE46" s="365"/>
      <c r="BF46" s="365"/>
      <c r="BG46" s="365"/>
      <c r="BH46" s="365"/>
      <c r="BI46" s="365"/>
      <c r="BJ46" s="365"/>
      <c r="BK46" s="365"/>
      <c r="BL46" s="365"/>
      <c r="BM46" s="366"/>
      <c r="BN46" s="442"/>
      <c r="BO46" s="443"/>
      <c r="BP46" s="443"/>
      <c r="BQ46" s="443"/>
      <c r="BR46" s="443"/>
      <c r="BS46" s="443"/>
      <c r="BT46" s="443"/>
      <c r="BU46" s="443"/>
      <c r="BV46" s="443"/>
      <c r="BW46" s="443"/>
      <c r="BX46" s="443"/>
      <c r="BY46" s="443"/>
      <c r="BZ46" s="443"/>
      <c r="CA46" s="443"/>
      <c r="CB46" s="444"/>
    </row>
    <row r="47" spans="1:80" hidden="1" x14ac:dyDescent="0.2">
      <c r="A47" s="439"/>
      <c r="B47" s="440"/>
      <c r="C47" s="440"/>
      <c r="D47" s="441"/>
      <c r="E47" s="361"/>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3"/>
      <c r="BD47" s="364"/>
      <c r="BE47" s="365"/>
      <c r="BF47" s="365"/>
      <c r="BG47" s="365"/>
      <c r="BH47" s="365"/>
      <c r="BI47" s="365"/>
      <c r="BJ47" s="365"/>
      <c r="BK47" s="365"/>
      <c r="BL47" s="365"/>
      <c r="BM47" s="366"/>
      <c r="BN47" s="442"/>
      <c r="BO47" s="443"/>
      <c r="BP47" s="443"/>
      <c r="BQ47" s="443"/>
      <c r="BR47" s="443"/>
      <c r="BS47" s="443"/>
      <c r="BT47" s="443"/>
      <c r="BU47" s="443"/>
      <c r="BV47" s="443"/>
      <c r="BW47" s="443"/>
      <c r="BX47" s="443"/>
      <c r="BY47" s="443"/>
      <c r="BZ47" s="443"/>
      <c r="CA47" s="443"/>
      <c r="CB47" s="444"/>
    </row>
    <row r="48" spans="1:80" hidden="1" x14ac:dyDescent="0.2">
      <c r="A48" s="439"/>
      <c r="B48" s="440"/>
      <c r="C48" s="440"/>
      <c r="D48" s="441"/>
      <c r="E48" s="397"/>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9"/>
      <c r="BD48" s="442"/>
      <c r="BE48" s="443"/>
      <c r="BF48" s="443"/>
      <c r="BG48" s="443"/>
      <c r="BH48" s="443"/>
      <c r="BI48" s="443"/>
      <c r="BJ48" s="443"/>
      <c r="BK48" s="443"/>
      <c r="BL48" s="443"/>
      <c r="BM48" s="444"/>
      <c r="BN48" s="442"/>
      <c r="BO48" s="443"/>
      <c r="BP48" s="443"/>
      <c r="BQ48" s="443"/>
      <c r="BR48" s="443"/>
      <c r="BS48" s="443"/>
      <c r="BT48" s="443"/>
      <c r="BU48" s="443"/>
      <c r="BV48" s="443"/>
      <c r="BW48" s="443"/>
      <c r="BX48" s="443"/>
      <c r="BY48" s="443"/>
      <c r="BZ48" s="443"/>
      <c r="CA48" s="443"/>
      <c r="CB48" s="444"/>
    </row>
    <row r="49" spans="1:80" hidden="1" x14ac:dyDescent="0.2">
      <c r="A49" s="439"/>
      <c r="B49" s="440"/>
      <c r="C49" s="440"/>
      <c r="D49" s="441"/>
      <c r="E49" s="397"/>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9"/>
      <c r="BD49" s="442"/>
      <c r="BE49" s="443"/>
      <c r="BF49" s="443"/>
      <c r="BG49" s="443"/>
      <c r="BH49" s="443"/>
      <c r="BI49" s="443"/>
      <c r="BJ49" s="443"/>
      <c r="BK49" s="443"/>
      <c r="BL49" s="443"/>
      <c r="BM49" s="444"/>
      <c r="BN49" s="442"/>
      <c r="BO49" s="443"/>
      <c r="BP49" s="443"/>
      <c r="BQ49" s="443"/>
      <c r="BR49" s="443"/>
      <c r="BS49" s="443"/>
      <c r="BT49" s="443"/>
      <c r="BU49" s="443"/>
      <c r="BV49" s="443"/>
      <c r="BW49" s="443"/>
      <c r="BX49" s="443"/>
      <c r="BY49" s="443"/>
      <c r="BZ49" s="443"/>
      <c r="CA49" s="443"/>
      <c r="CB49" s="444"/>
    </row>
    <row r="50" spans="1:80" hidden="1" x14ac:dyDescent="0.2">
      <c r="A50" s="439"/>
      <c r="B50" s="440"/>
      <c r="C50" s="440"/>
      <c r="D50" s="441"/>
      <c r="E50" s="397"/>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9"/>
      <c r="BD50" s="442"/>
      <c r="BE50" s="443"/>
      <c r="BF50" s="443"/>
      <c r="BG50" s="443"/>
      <c r="BH50" s="443"/>
      <c r="BI50" s="443"/>
      <c r="BJ50" s="443"/>
      <c r="BK50" s="443"/>
      <c r="BL50" s="443"/>
      <c r="BM50" s="444"/>
      <c r="BN50" s="442"/>
      <c r="BO50" s="443"/>
      <c r="BP50" s="443"/>
      <c r="BQ50" s="443"/>
      <c r="BR50" s="443"/>
      <c r="BS50" s="443"/>
      <c r="BT50" s="443"/>
      <c r="BU50" s="443"/>
      <c r="BV50" s="443"/>
      <c r="BW50" s="443"/>
      <c r="BX50" s="443"/>
      <c r="BY50" s="443"/>
      <c r="BZ50" s="443"/>
      <c r="CA50" s="443"/>
      <c r="CB50" s="444"/>
    </row>
    <row r="51" spans="1:80" hidden="1" x14ac:dyDescent="0.2">
      <c r="A51" s="439"/>
      <c r="B51" s="440"/>
      <c r="C51" s="440"/>
      <c r="D51" s="441"/>
      <c r="E51" s="397"/>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9"/>
      <c r="BD51" s="442"/>
      <c r="BE51" s="443"/>
      <c r="BF51" s="443"/>
      <c r="BG51" s="443"/>
      <c r="BH51" s="443"/>
      <c r="BI51" s="443"/>
      <c r="BJ51" s="443"/>
      <c r="BK51" s="443"/>
      <c r="BL51" s="443"/>
      <c r="BM51" s="444"/>
      <c r="BN51" s="442"/>
      <c r="BO51" s="443"/>
      <c r="BP51" s="443"/>
      <c r="BQ51" s="443"/>
      <c r="BR51" s="443"/>
      <c r="BS51" s="443"/>
      <c r="BT51" s="443"/>
      <c r="BU51" s="443"/>
      <c r="BV51" s="443"/>
      <c r="BW51" s="443"/>
      <c r="BX51" s="443"/>
      <c r="BY51" s="443"/>
      <c r="BZ51" s="443"/>
      <c r="CA51" s="443"/>
      <c r="CB51" s="444"/>
    </row>
    <row r="52" spans="1:80" hidden="1" x14ac:dyDescent="0.2">
      <c r="A52" s="395"/>
      <c r="B52" s="151"/>
      <c r="C52" s="151"/>
      <c r="D52" s="396"/>
      <c r="E52" s="397"/>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9"/>
      <c r="BD52" s="442"/>
      <c r="BE52" s="443"/>
      <c r="BF52" s="443"/>
      <c r="BG52" s="443"/>
      <c r="BH52" s="443"/>
      <c r="BI52" s="443"/>
      <c r="BJ52" s="443"/>
      <c r="BK52" s="443"/>
      <c r="BL52" s="443"/>
      <c r="BM52" s="444"/>
      <c r="BN52" s="442"/>
      <c r="BO52" s="443"/>
      <c r="BP52" s="443"/>
      <c r="BQ52" s="443"/>
      <c r="BR52" s="443"/>
      <c r="BS52" s="443"/>
      <c r="BT52" s="443"/>
      <c r="BU52" s="443"/>
      <c r="BV52" s="443"/>
      <c r="BW52" s="443"/>
      <c r="BX52" s="443"/>
      <c r="BY52" s="443"/>
      <c r="BZ52" s="443"/>
      <c r="CA52" s="443"/>
      <c r="CB52" s="444"/>
    </row>
    <row r="53" spans="1:80" x14ac:dyDescent="0.2">
      <c r="A53" s="395" t="s">
        <v>606</v>
      </c>
      <c r="B53" s="151"/>
      <c r="C53" s="151"/>
      <c r="D53" s="396"/>
      <c r="E53" s="361" t="s">
        <v>742</v>
      </c>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3"/>
      <c r="BD53" s="416">
        <v>1</v>
      </c>
      <c r="BE53" s="417"/>
      <c r="BF53" s="417"/>
      <c r="BG53" s="417"/>
      <c r="BH53" s="417"/>
      <c r="BI53" s="417"/>
      <c r="BJ53" s="417"/>
      <c r="BK53" s="417"/>
      <c r="BL53" s="417"/>
      <c r="BM53" s="418"/>
      <c r="BN53" s="392">
        <v>60000</v>
      </c>
      <c r="BO53" s="393"/>
      <c r="BP53" s="393"/>
      <c r="BQ53" s="393"/>
      <c r="BR53" s="393"/>
      <c r="BS53" s="393"/>
      <c r="BT53" s="393"/>
      <c r="BU53" s="393"/>
      <c r="BV53" s="393"/>
      <c r="BW53" s="393"/>
      <c r="BX53" s="393"/>
      <c r="BY53" s="393"/>
      <c r="BZ53" s="393"/>
      <c r="CA53" s="393"/>
      <c r="CB53" s="394"/>
    </row>
    <row r="54" spans="1:80" x14ac:dyDescent="0.2">
      <c r="A54" s="395" t="s">
        <v>607</v>
      </c>
      <c r="B54" s="151"/>
      <c r="C54" s="151"/>
      <c r="D54" s="396"/>
      <c r="E54" s="361" t="s">
        <v>743</v>
      </c>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3"/>
      <c r="BD54" s="364">
        <v>1</v>
      </c>
      <c r="BE54" s="365"/>
      <c r="BF54" s="365"/>
      <c r="BG54" s="365"/>
      <c r="BH54" s="365"/>
      <c r="BI54" s="365"/>
      <c r="BJ54" s="365"/>
      <c r="BK54" s="365"/>
      <c r="BL54" s="365"/>
      <c r="BM54" s="366"/>
      <c r="BN54" s="364">
        <v>30000</v>
      </c>
      <c r="BO54" s="365"/>
      <c r="BP54" s="365"/>
      <c r="BQ54" s="365"/>
      <c r="BR54" s="365"/>
      <c r="BS54" s="365"/>
      <c r="BT54" s="365"/>
      <c r="BU54" s="365"/>
      <c r="BV54" s="365"/>
      <c r="BW54" s="365"/>
      <c r="BX54" s="365"/>
      <c r="BY54" s="365"/>
      <c r="BZ54" s="365"/>
      <c r="CA54" s="365"/>
      <c r="CB54" s="366"/>
    </row>
    <row r="55" spans="1:80" x14ac:dyDescent="0.2">
      <c r="A55" s="395" t="s">
        <v>608</v>
      </c>
      <c r="B55" s="151"/>
      <c r="C55" s="151"/>
      <c r="D55" s="396"/>
      <c r="E55" s="361" t="s">
        <v>804</v>
      </c>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3"/>
      <c r="BD55" s="416">
        <v>1</v>
      </c>
      <c r="BE55" s="417"/>
      <c r="BF55" s="417"/>
      <c r="BG55" s="417"/>
      <c r="BH55" s="417"/>
      <c r="BI55" s="417"/>
      <c r="BJ55" s="417"/>
      <c r="BK55" s="417"/>
      <c r="BL55" s="417"/>
      <c r="BM55" s="418"/>
      <c r="BN55" s="392">
        <v>30000</v>
      </c>
      <c r="BO55" s="393"/>
      <c r="BP55" s="393"/>
      <c r="BQ55" s="393"/>
      <c r="BR55" s="393"/>
      <c r="BS55" s="393"/>
      <c r="BT55" s="393"/>
      <c r="BU55" s="393"/>
      <c r="BV55" s="393"/>
      <c r="BW55" s="393"/>
      <c r="BX55" s="393"/>
      <c r="BY55" s="393"/>
      <c r="BZ55" s="393"/>
      <c r="CA55" s="393"/>
      <c r="CB55" s="394"/>
    </row>
    <row r="56" spans="1:80" x14ac:dyDescent="0.2">
      <c r="A56" s="395" t="s">
        <v>609</v>
      </c>
      <c r="B56" s="151"/>
      <c r="C56" s="151"/>
      <c r="D56" s="396"/>
      <c r="E56" s="361" t="s">
        <v>805</v>
      </c>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3"/>
      <c r="BD56" s="364">
        <v>1</v>
      </c>
      <c r="BE56" s="365"/>
      <c r="BF56" s="365"/>
      <c r="BG56" s="365"/>
      <c r="BH56" s="365"/>
      <c r="BI56" s="365"/>
      <c r="BJ56" s="365"/>
      <c r="BK56" s="365"/>
      <c r="BL56" s="365"/>
      <c r="BM56" s="366"/>
      <c r="BN56" s="364">
        <v>69500</v>
      </c>
      <c r="BO56" s="365"/>
      <c r="BP56" s="365"/>
      <c r="BQ56" s="365"/>
      <c r="BR56" s="365"/>
      <c r="BS56" s="365"/>
      <c r="BT56" s="365"/>
      <c r="BU56" s="365"/>
      <c r="BV56" s="365"/>
      <c r="BW56" s="365"/>
      <c r="BX56" s="365"/>
      <c r="BY56" s="365"/>
      <c r="BZ56" s="365"/>
      <c r="CA56" s="365"/>
      <c r="CB56" s="366"/>
    </row>
    <row r="57" spans="1:80" x14ac:dyDescent="0.2">
      <c r="A57" s="395"/>
      <c r="B57" s="151"/>
      <c r="C57" s="151"/>
      <c r="D57" s="396"/>
      <c r="E57" s="380" t="s">
        <v>421</v>
      </c>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2"/>
      <c r="BD57" s="386" t="s">
        <v>52</v>
      </c>
      <c r="BE57" s="387"/>
      <c r="BF57" s="387"/>
      <c r="BG57" s="387"/>
      <c r="BH57" s="387"/>
      <c r="BI57" s="387"/>
      <c r="BJ57" s="387"/>
      <c r="BK57" s="387"/>
      <c r="BL57" s="387"/>
      <c r="BM57" s="388"/>
      <c r="BN57" s="445">
        <f>SUM(BN42:BN56)</f>
        <v>3930900</v>
      </c>
      <c r="BO57" s="446"/>
      <c r="BP57" s="446"/>
      <c r="BQ57" s="446"/>
      <c r="BR57" s="446"/>
      <c r="BS57" s="446"/>
      <c r="BT57" s="446"/>
      <c r="BU57" s="446"/>
      <c r="BV57" s="446"/>
      <c r="BW57" s="446"/>
      <c r="BX57" s="446"/>
      <c r="BY57" s="446"/>
      <c r="BZ57" s="446"/>
      <c r="CA57" s="446"/>
      <c r="CB57" s="447"/>
    </row>
    <row r="58" spans="1:80" ht="12.75" customHeight="1" x14ac:dyDescent="0.25">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row>
    <row r="59" spans="1:80" ht="15.75" x14ac:dyDescent="0.25">
      <c r="A59" s="428" t="s">
        <v>549</v>
      </c>
      <c r="B59" s="42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row>
    <row r="60" spans="1:80" ht="12.75" customHeight="1" x14ac:dyDescent="0.25">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row>
    <row r="61" spans="1:80" ht="15.75" x14ac:dyDescent="0.25">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410" t="s">
        <v>511</v>
      </c>
      <c r="AT61" s="410"/>
      <c r="AU61" s="410"/>
      <c r="AV61" s="410"/>
      <c r="AW61" s="410"/>
      <c r="AX61" s="410"/>
      <c r="AY61" s="410"/>
      <c r="AZ61" s="410"/>
      <c r="BA61" s="410"/>
      <c r="BB61" s="410"/>
      <c r="BC61" s="411" t="s">
        <v>349</v>
      </c>
      <c r="BD61" s="411"/>
      <c r="BE61" s="411"/>
      <c r="BF61" s="411"/>
      <c r="BG61" s="411"/>
      <c r="BH61" s="411"/>
      <c r="BI61" s="411"/>
      <c r="BJ61" s="411"/>
      <c r="BK61" s="411"/>
      <c r="BL61" s="411"/>
      <c r="BM61" s="411"/>
      <c r="BN61" s="411"/>
      <c r="BO61" s="411"/>
      <c r="BP61" s="411"/>
      <c r="BQ61" s="131"/>
      <c r="BR61" s="131"/>
      <c r="BS61" s="131"/>
      <c r="BT61" s="131"/>
      <c r="BU61" s="131"/>
      <c r="BV61" s="131"/>
      <c r="BW61" s="131"/>
      <c r="BX61" s="131"/>
      <c r="BY61" s="131"/>
      <c r="BZ61" s="131"/>
      <c r="CA61" s="131"/>
      <c r="CB61" s="131"/>
    </row>
    <row r="62" spans="1:80" ht="12.75" customHeight="1" x14ac:dyDescent="0.25">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0"/>
      <c r="AT62" s="130"/>
      <c r="AU62" s="130"/>
      <c r="AV62" s="130"/>
      <c r="AW62" s="130"/>
      <c r="AX62" s="130"/>
      <c r="AY62" s="130"/>
      <c r="AZ62" s="130"/>
      <c r="BA62" s="130"/>
      <c r="BB62" s="130"/>
      <c r="BC62" s="86"/>
      <c r="BD62" s="86"/>
      <c r="BE62" s="86"/>
      <c r="BF62" s="86"/>
      <c r="BG62" s="86"/>
      <c r="BH62" s="86"/>
      <c r="BI62" s="86"/>
      <c r="BJ62" s="86"/>
      <c r="BK62" s="86"/>
      <c r="BL62" s="86"/>
      <c r="BM62" s="86"/>
      <c r="BN62" s="86"/>
      <c r="BO62" s="86"/>
      <c r="BP62" s="86"/>
      <c r="BQ62" s="131"/>
      <c r="BR62" s="131"/>
      <c r="BS62" s="131"/>
      <c r="BT62" s="131"/>
      <c r="BU62" s="131"/>
      <c r="BV62" s="131"/>
      <c r="BW62" s="131"/>
      <c r="BX62" s="131"/>
      <c r="BY62" s="131"/>
      <c r="BZ62" s="131"/>
      <c r="CA62" s="131"/>
      <c r="CB62" s="131"/>
    </row>
    <row r="63" spans="1:80" x14ac:dyDescent="0.2">
      <c r="A63" s="157" t="s">
        <v>142</v>
      </c>
      <c r="B63" s="158"/>
      <c r="C63" s="158"/>
      <c r="D63" s="159"/>
      <c r="E63" s="157" t="s">
        <v>422</v>
      </c>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9"/>
      <c r="AS63" s="157" t="s">
        <v>424</v>
      </c>
      <c r="AT63" s="158"/>
      <c r="AU63" s="158"/>
      <c r="AV63" s="158"/>
      <c r="AW63" s="158"/>
      <c r="AX63" s="158"/>
      <c r="AY63" s="158"/>
      <c r="AZ63" s="158"/>
      <c r="BA63" s="158"/>
      <c r="BB63" s="159"/>
      <c r="BC63" s="157" t="s">
        <v>505</v>
      </c>
      <c r="BD63" s="158"/>
      <c r="BE63" s="158"/>
      <c r="BF63" s="158"/>
      <c r="BG63" s="158"/>
      <c r="BH63" s="158"/>
      <c r="BI63" s="158"/>
      <c r="BJ63" s="158"/>
      <c r="BK63" s="158"/>
      <c r="BL63" s="158"/>
      <c r="BM63" s="159"/>
      <c r="BN63" s="157" t="s">
        <v>425</v>
      </c>
      <c r="BO63" s="158"/>
      <c r="BP63" s="158"/>
      <c r="BQ63" s="158"/>
      <c r="BR63" s="158"/>
      <c r="BS63" s="158"/>
      <c r="BT63" s="158"/>
      <c r="BU63" s="158"/>
      <c r="BV63" s="158"/>
      <c r="BW63" s="158"/>
      <c r="BX63" s="158"/>
      <c r="BY63" s="158"/>
      <c r="BZ63" s="158"/>
      <c r="CA63" s="158"/>
      <c r="CB63" s="159"/>
    </row>
    <row r="64" spans="1:80" x14ac:dyDescent="0.2">
      <c r="A64" s="407" t="s">
        <v>143</v>
      </c>
      <c r="B64" s="408"/>
      <c r="C64" s="408"/>
      <c r="D64" s="409"/>
      <c r="E64" s="407"/>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9"/>
      <c r="AS64" s="407"/>
      <c r="AT64" s="408"/>
      <c r="AU64" s="408"/>
      <c r="AV64" s="408"/>
      <c r="AW64" s="408"/>
      <c r="AX64" s="408"/>
      <c r="AY64" s="408"/>
      <c r="AZ64" s="408"/>
      <c r="BA64" s="408"/>
      <c r="BB64" s="409"/>
      <c r="BC64" s="407" t="s">
        <v>506</v>
      </c>
      <c r="BD64" s="408"/>
      <c r="BE64" s="408"/>
      <c r="BF64" s="408"/>
      <c r="BG64" s="408"/>
      <c r="BH64" s="408"/>
      <c r="BI64" s="408"/>
      <c r="BJ64" s="408"/>
      <c r="BK64" s="408"/>
      <c r="BL64" s="408"/>
      <c r="BM64" s="409"/>
      <c r="BN64" s="407" t="s">
        <v>439</v>
      </c>
      <c r="BO64" s="408"/>
      <c r="BP64" s="408"/>
      <c r="BQ64" s="408"/>
      <c r="BR64" s="408"/>
      <c r="BS64" s="408"/>
      <c r="BT64" s="408"/>
      <c r="BU64" s="408"/>
      <c r="BV64" s="408"/>
      <c r="BW64" s="408"/>
      <c r="BX64" s="408"/>
      <c r="BY64" s="408"/>
      <c r="BZ64" s="408"/>
      <c r="CA64" s="408"/>
      <c r="CB64" s="409"/>
    </row>
    <row r="65" spans="1:80" x14ac:dyDescent="0.2">
      <c r="A65" s="407"/>
      <c r="B65" s="408"/>
      <c r="C65" s="408"/>
      <c r="D65" s="409"/>
      <c r="E65" s="407"/>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c r="AG65" s="408"/>
      <c r="AH65" s="408"/>
      <c r="AI65" s="408"/>
      <c r="AJ65" s="408"/>
      <c r="AK65" s="408"/>
      <c r="AL65" s="408"/>
      <c r="AM65" s="408"/>
      <c r="AN65" s="408"/>
      <c r="AO65" s="408"/>
      <c r="AP65" s="408"/>
      <c r="AQ65" s="408"/>
      <c r="AR65" s="409"/>
      <c r="AS65" s="407"/>
      <c r="AT65" s="408"/>
      <c r="AU65" s="408"/>
      <c r="AV65" s="408"/>
      <c r="AW65" s="408"/>
      <c r="AX65" s="408"/>
      <c r="AY65" s="408"/>
      <c r="AZ65" s="408"/>
      <c r="BA65" s="408"/>
      <c r="BB65" s="409"/>
      <c r="BC65" s="407" t="s">
        <v>432</v>
      </c>
      <c r="BD65" s="408"/>
      <c r="BE65" s="408"/>
      <c r="BF65" s="408"/>
      <c r="BG65" s="408"/>
      <c r="BH65" s="408"/>
      <c r="BI65" s="408"/>
      <c r="BJ65" s="408"/>
      <c r="BK65" s="408"/>
      <c r="BL65" s="408"/>
      <c r="BM65" s="409"/>
      <c r="BN65" s="407"/>
      <c r="BO65" s="408"/>
      <c r="BP65" s="408"/>
      <c r="BQ65" s="408"/>
      <c r="BR65" s="408"/>
      <c r="BS65" s="408"/>
      <c r="BT65" s="408"/>
      <c r="BU65" s="408"/>
      <c r="BV65" s="408"/>
      <c r="BW65" s="408"/>
      <c r="BX65" s="408"/>
      <c r="BY65" s="408"/>
      <c r="BZ65" s="408"/>
      <c r="CA65" s="408"/>
      <c r="CB65" s="409"/>
    </row>
    <row r="66" spans="1:80" x14ac:dyDescent="0.2">
      <c r="A66" s="400">
        <v>1</v>
      </c>
      <c r="B66" s="401"/>
      <c r="C66" s="401"/>
      <c r="D66" s="402"/>
      <c r="E66" s="400">
        <v>2</v>
      </c>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2"/>
      <c r="AS66" s="400">
        <v>3</v>
      </c>
      <c r="AT66" s="401"/>
      <c r="AU66" s="401"/>
      <c r="AV66" s="401"/>
      <c r="AW66" s="401"/>
      <c r="AX66" s="401"/>
      <c r="AY66" s="401"/>
      <c r="AZ66" s="401"/>
      <c r="BA66" s="401"/>
      <c r="BB66" s="402"/>
      <c r="BC66" s="400">
        <v>4</v>
      </c>
      <c r="BD66" s="401"/>
      <c r="BE66" s="401"/>
      <c r="BF66" s="401"/>
      <c r="BG66" s="401"/>
      <c r="BH66" s="401"/>
      <c r="BI66" s="401"/>
      <c r="BJ66" s="401"/>
      <c r="BK66" s="401"/>
      <c r="BL66" s="401"/>
      <c r="BM66" s="402"/>
      <c r="BN66" s="400">
        <v>5</v>
      </c>
      <c r="BO66" s="401"/>
      <c r="BP66" s="401"/>
      <c r="BQ66" s="401"/>
      <c r="BR66" s="401"/>
      <c r="BS66" s="401"/>
      <c r="BT66" s="401"/>
      <c r="BU66" s="401"/>
      <c r="BV66" s="401"/>
      <c r="BW66" s="401"/>
      <c r="BX66" s="401"/>
      <c r="BY66" s="401"/>
      <c r="BZ66" s="401"/>
      <c r="CA66" s="401"/>
      <c r="CB66" s="402"/>
    </row>
    <row r="67" spans="1:80" ht="48.75" customHeight="1" x14ac:dyDescent="0.2">
      <c r="A67" s="400">
        <v>1</v>
      </c>
      <c r="B67" s="401"/>
      <c r="C67" s="401"/>
      <c r="D67" s="402"/>
      <c r="E67" s="595" t="s">
        <v>744</v>
      </c>
      <c r="F67" s="596"/>
      <c r="G67" s="596"/>
      <c r="H67" s="596"/>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6"/>
      <c r="AG67" s="596"/>
      <c r="AH67" s="596"/>
      <c r="AI67" s="596"/>
      <c r="AJ67" s="596"/>
      <c r="AK67" s="596"/>
      <c r="AL67" s="596"/>
      <c r="AM67" s="596"/>
      <c r="AN67" s="596"/>
      <c r="AO67" s="596"/>
      <c r="AP67" s="596"/>
      <c r="AQ67" s="596"/>
      <c r="AR67" s="597"/>
      <c r="AS67" s="400">
        <v>1000</v>
      </c>
      <c r="AT67" s="401"/>
      <c r="AU67" s="401"/>
      <c r="AV67" s="401"/>
      <c r="AW67" s="401"/>
      <c r="AX67" s="401"/>
      <c r="AY67" s="401"/>
      <c r="AZ67" s="401"/>
      <c r="BA67" s="401"/>
      <c r="BB67" s="402"/>
      <c r="BC67" s="416">
        <v>30</v>
      </c>
      <c r="BD67" s="417"/>
      <c r="BE67" s="417"/>
      <c r="BF67" s="417"/>
      <c r="BG67" s="417"/>
      <c r="BH67" s="417"/>
      <c r="BI67" s="417"/>
      <c r="BJ67" s="417"/>
      <c r="BK67" s="417"/>
      <c r="BL67" s="417"/>
      <c r="BM67" s="418"/>
      <c r="BN67" s="404">
        <f>AS67*BC67</f>
        <v>30000</v>
      </c>
      <c r="BO67" s="405"/>
      <c r="BP67" s="405"/>
      <c r="BQ67" s="405"/>
      <c r="BR67" s="405"/>
      <c r="BS67" s="405"/>
      <c r="BT67" s="405"/>
      <c r="BU67" s="405"/>
      <c r="BV67" s="405"/>
      <c r="BW67" s="405"/>
      <c r="BX67" s="405"/>
      <c r="BY67" s="405"/>
      <c r="BZ67" s="405"/>
      <c r="CA67" s="405"/>
      <c r="CB67" s="406"/>
    </row>
    <row r="68" spans="1:80" x14ac:dyDescent="0.2">
      <c r="A68" s="377"/>
      <c r="B68" s="378"/>
      <c r="C68" s="378"/>
      <c r="D68" s="379"/>
      <c r="E68" s="380" t="s">
        <v>421</v>
      </c>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2"/>
      <c r="AS68" s="383" t="s">
        <v>52</v>
      </c>
      <c r="AT68" s="384"/>
      <c r="AU68" s="384"/>
      <c r="AV68" s="384"/>
      <c r="AW68" s="384"/>
      <c r="AX68" s="384"/>
      <c r="AY68" s="384"/>
      <c r="AZ68" s="384"/>
      <c r="BA68" s="384"/>
      <c r="BB68" s="385"/>
      <c r="BC68" s="386" t="s">
        <v>52</v>
      </c>
      <c r="BD68" s="387"/>
      <c r="BE68" s="387"/>
      <c r="BF68" s="387"/>
      <c r="BG68" s="387"/>
      <c r="BH68" s="387"/>
      <c r="BI68" s="387"/>
      <c r="BJ68" s="387"/>
      <c r="BK68" s="387"/>
      <c r="BL68" s="387"/>
      <c r="BM68" s="388"/>
      <c r="BN68" s="389">
        <f>SUM(BN67:CB67)</f>
        <v>30000</v>
      </c>
      <c r="BO68" s="390"/>
      <c r="BP68" s="390"/>
      <c r="BQ68" s="390"/>
      <c r="BR68" s="390"/>
      <c r="BS68" s="390"/>
      <c r="BT68" s="390"/>
      <c r="BU68" s="390"/>
      <c r="BV68" s="390"/>
      <c r="BW68" s="390"/>
      <c r="BX68" s="390"/>
      <c r="BY68" s="390"/>
      <c r="BZ68" s="390"/>
      <c r="CA68" s="390"/>
      <c r="CB68" s="391"/>
    </row>
    <row r="69" spans="1:80" ht="12.75" customHeight="1" x14ac:dyDescent="0.25">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0"/>
      <c r="AT69" s="130"/>
      <c r="AU69" s="130"/>
      <c r="AV69" s="130"/>
      <c r="AW69" s="130"/>
      <c r="AX69" s="130"/>
      <c r="AY69" s="130"/>
      <c r="AZ69" s="130"/>
      <c r="BA69" s="130"/>
      <c r="BB69" s="130"/>
      <c r="BC69" s="86"/>
      <c r="BD69" s="86"/>
      <c r="BE69" s="86"/>
      <c r="BF69" s="86"/>
      <c r="BG69" s="86"/>
      <c r="BH69" s="86"/>
      <c r="BI69" s="86"/>
      <c r="BJ69" s="86"/>
      <c r="BK69" s="86"/>
      <c r="BL69" s="86"/>
      <c r="BM69" s="86"/>
      <c r="BN69" s="86"/>
      <c r="BO69" s="86"/>
      <c r="BP69" s="86"/>
      <c r="BQ69" s="131"/>
      <c r="BR69" s="131"/>
      <c r="BS69" s="131"/>
      <c r="BT69" s="131"/>
      <c r="BU69" s="131"/>
      <c r="BV69" s="131"/>
      <c r="BW69" s="131"/>
      <c r="BX69" s="131"/>
      <c r="BY69" s="131"/>
      <c r="BZ69" s="131"/>
      <c r="CA69" s="131"/>
      <c r="CB69" s="131"/>
    </row>
    <row r="70" spans="1:80" ht="15.75" x14ac:dyDescent="0.25">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410" t="s">
        <v>511</v>
      </c>
      <c r="AT70" s="410"/>
      <c r="AU70" s="410"/>
      <c r="AV70" s="410"/>
      <c r="AW70" s="410"/>
      <c r="AX70" s="410"/>
      <c r="AY70" s="410"/>
      <c r="AZ70" s="410"/>
      <c r="BA70" s="410"/>
      <c r="BB70" s="410"/>
      <c r="BC70" s="411" t="s">
        <v>361</v>
      </c>
      <c r="BD70" s="411"/>
      <c r="BE70" s="411"/>
      <c r="BF70" s="411"/>
      <c r="BG70" s="411"/>
      <c r="BH70" s="411"/>
      <c r="BI70" s="411"/>
      <c r="BJ70" s="411"/>
      <c r="BK70" s="411"/>
      <c r="BL70" s="411"/>
      <c r="BM70" s="411"/>
      <c r="BN70" s="411"/>
      <c r="BO70" s="411"/>
      <c r="BP70" s="411"/>
      <c r="BQ70" s="131"/>
      <c r="BR70" s="131"/>
      <c r="BS70" s="131"/>
      <c r="BT70" s="131"/>
      <c r="BU70" s="131"/>
      <c r="BV70" s="131"/>
      <c r="BW70" s="131"/>
      <c r="BX70" s="131"/>
      <c r="BY70" s="131"/>
      <c r="BZ70" s="131"/>
      <c r="CA70" s="131"/>
      <c r="CB70" s="131"/>
    </row>
    <row r="71" spans="1:80" ht="15.75" x14ac:dyDescent="0.25">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0"/>
      <c r="AT71" s="130"/>
      <c r="AU71" s="130"/>
      <c r="AV71" s="130"/>
      <c r="AW71" s="130"/>
      <c r="AX71" s="130"/>
      <c r="AY71" s="130"/>
      <c r="AZ71" s="130"/>
      <c r="BA71" s="130"/>
      <c r="BB71" s="130"/>
      <c r="BC71" s="86"/>
      <c r="BD71" s="86"/>
      <c r="BE71" s="86"/>
      <c r="BF71" s="86"/>
      <c r="BG71" s="86"/>
      <c r="BH71" s="86"/>
      <c r="BI71" s="86"/>
      <c r="BJ71" s="86"/>
      <c r="BK71" s="86"/>
      <c r="BL71" s="86"/>
      <c r="BM71" s="86"/>
      <c r="BN71" s="86"/>
      <c r="BO71" s="86"/>
      <c r="BP71" s="86"/>
      <c r="BQ71" s="131"/>
      <c r="BR71" s="131"/>
      <c r="BS71" s="131"/>
      <c r="BT71" s="131"/>
      <c r="BU71" s="131"/>
      <c r="BV71" s="131"/>
      <c r="BW71" s="131"/>
      <c r="BX71" s="131"/>
      <c r="BY71" s="131"/>
      <c r="BZ71" s="131"/>
      <c r="CA71" s="131"/>
      <c r="CB71" s="131"/>
    </row>
    <row r="72" spans="1:80" x14ac:dyDescent="0.2">
      <c r="A72" s="157" t="s">
        <v>142</v>
      </c>
      <c r="B72" s="158"/>
      <c r="C72" s="158"/>
      <c r="D72" s="159"/>
      <c r="E72" s="157" t="s">
        <v>422</v>
      </c>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9"/>
      <c r="AS72" s="157" t="s">
        <v>424</v>
      </c>
      <c r="AT72" s="158"/>
      <c r="AU72" s="158"/>
      <c r="AV72" s="158"/>
      <c r="AW72" s="158"/>
      <c r="AX72" s="158"/>
      <c r="AY72" s="158"/>
      <c r="AZ72" s="158"/>
      <c r="BA72" s="158"/>
      <c r="BB72" s="159"/>
      <c r="BC72" s="157" t="s">
        <v>505</v>
      </c>
      <c r="BD72" s="158"/>
      <c r="BE72" s="158"/>
      <c r="BF72" s="158"/>
      <c r="BG72" s="158"/>
      <c r="BH72" s="158"/>
      <c r="BI72" s="158"/>
      <c r="BJ72" s="158"/>
      <c r="BK72" s="158"/>
      <c r="BL72" s="158"/>
      <c r="BM72" s="159"/>
      <c r="BN72" s="157" t="s">
        <v>425</v>
      </c>
      <c r="BO72" s="158"/>
      <c r="BP72" s="158"/>
      <c r="BQ72" s="158"/>
      <c r="BR72" s="158"/>
      <c r="BS72" s="158"/>
      <c r="BT72" s="158"/>
      <c r="BU72" s="158"/>
      <c r="BV72" s="158"/>
      <c r="BW72" s="158"/>
      <c r="BX72" s="158"/>
      <c r="BY72" s="158"/>
      <c r="BZ72" s="158"/>
      <c r="CA72" s="158"/>
      <c r="CB72" s="159"/>
    </row>
    <row r="73" spans="1:80" x14ac:dyDescent="0.2">
      <c r="A73" s="407" t="s">
        <v>143</v>
      </c>
      <c r="B73" s="408"/>
      <c r="C73" s="408"/>
      <c r="D73" s="409"/>
      <c r="E73" s="407"/>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408"/>
      <c r="AE73" s="408"/>
      <c r="AF73" s="408"/>
      <c r="AG73" s="408"/>
      <c r="AH73" s="408"/>
      <c r="AI73" s="408"/>
      <c r="AJ73" s="408"/>
      <c r="AK73" s="408"/>
      <c r="AL73" s="408"/>
      <c r="AM73" s="408"/>
      <c r="AN73" s="408"/>
      <c r="AO73" s="408"/>
      <c r="AP73" s="408"/>
      <c r="AQ73" s="408"/>
      <c r="AR73" s="409"/>
      <c r="AS73" s="407"/>
      <c r="AT73" s="408"/>
      <c r="AU73" s="408"/>
      <c r="AV73" s="408"/>
      <c r="AW73" s="408"/>
      <c r="AX73" s="408"/>
      <c r="AY73" s="408"/>
      <c r="AZ73" s="408"/>
      <c r="BA73" s="408"/>
      <c r="BB73" s="409"/>
      <c r="BC73" s="407" t="s">
        <v>506</v>
      </c>
      <c r="BD73" s="408"/>
      <c r="BE73" s="408"/>
      <c r="BF73" s="408"/>
      <c r="BG73" s="408"/>
      <c r="BH73" s="408"/>
      <c r="BI73" s="408"/>
      <c r="BJ73" s="408"/>
      <c r="BK73" s="408"/>
      <c r="BL73" s="408"/>
      <c r="BM73" s="409"/>
      <c r="BN73" s="407" t="s">
        <v>439</v>
      </c>
      <c r="BO73" s="408"/>
      <c r="BP73" s="408"/>
      <c r="BQ73" s="408"/>
      <c r="BR73" s="408"/>
      <c r="BS73" s="408"/>
      <c r="BT73" s="408"/>
      <c r="BU73" s="408"/>
      <c r="BV73" s="408"/>
      <c r="BW73" s="408"/>
      <c r="BX73" s="408"/>
      <c r="BY73" s="408"/>
      <c r="BZ73" s="408"/>
      <c r="CA73" s="408"/>
      <c r="CB73" s="409"/>
    </row>
    <row r="74" spans="1:80" x14ac:dyDescent="0.2">
      <c r="A74" s="407"/>
      <c r="B74" s="408"/>
      <c r="C74" s="408"/>
      <c r="D74" s="409"/>
      <c r="E74" s="407"/>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408"/>
      <c r="AE74" s="408"/>
      <c r="AF74" s="408"/>
      <c r="AG74" s="408"/>
      <c r="AH74" s="408"/>
      <c r="AI74" s="408"/>
      <c r="AJ74" s="408"/>
      <c r="AK74" s="408"/>
      <c r="AL74" s="408"/>
      <c r="AM74" s="408"/>
      <c r="AN74" s="408"/>
      <c r="AO74" s="408"/>
      <c r="AP74" s="408"/>
      <c r="AQ74" s="408"/>
      <c r="AR74" s="409"/>
      <c r="AS74" s="407"/>
      <c r="AT74" s="408"/>
      <c r="AU74" s="408"/>
      <c r="AV74" s="408"/>
      <c r="AW74" s="408"/>
      <c r="AX74" s="408"/>
      <c r="AY74" s="408"/>
      <c r="AZ74" s="408"/>
      <c r="BA74" s="408"/>
      <c r="BB74" s="409"/>
      <c r="BC74" s="407" t="s">
        <v>432</v>
      </c>
      <c r="BD74" s="408"/>
      <c r="BE74" s="408"/>
      <c r="BF74" s="408"/>
      <c r="BG74" s="408"/>
      <c r="BH74" s="408"/>
      <c r="BI74" s="408"/>
      <c r="BJ74" s="408"/>
      <c r="BK74" s="408"/>
      <c r="BL74" s="408"/>
      <c r="BM74" s="409"/>
      <c r="BN74" s="407"/>
      <c r="BO74" s="408"/>
      <c r="BP74" s="408"/>
      <c r="BQ74" s="408"/>
      <c r="BR74" s="408"/>
      <c r="BS74" s="408"/>
      <c r="BT74" s="408"/>
      <c r="BU74" s="408"/>
      <c r="BV74" s="408"/>
      <c r="BW74" s="408"/>
      <c r="BX74" s="408"/>
      <c r="BY74" s="408"/>
      <c r="BZ74" s="408"/>
      <c r="CA74" s="408"/>
      <c r="CB74" s="409"/>
    </row>
    <row r="75" spans="1:80" x14ac:dyDescent="0.2">
      <c r="A75" s="400">
        <v>1</v>
      </c>
      <c r="B75" s="401"/>
      <c r="C75" s="401"/>
      <c r="D75" s="402"/>
      <c r="E75" s="400">
        <v>2</v>
      </c>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2"/>
      <c r="AS75" s="400">
        <v>3</v>
      </c>
      <c r="AT75" s="401"/>
      <c r="AU75" s="401"/>
      <c r="AV75" s="401"/>
      <c r="AW75" s="401"/>
      <c r="AX75" s="401"/>
      <c r="AY75" s="401"/>
      <c r="AZ75" s="401"/>
      <c r="BA75" s="401"/>
      <c r="BB75" s="402"/>
      <c r="BC75" s="400">
        <v>4</v>
      </c>
      <c r="BD75" s="401"/>
      <c r="BE75" s="401"/>
      <c r="BF75" s="401"/>
      <c r="BG75" s="401"/>
      <c r="BH75" s="401"/>
      <c r="BI75" s="401"/>
      <c r="BJ75" s="401"/>
      <c r="BK75" s="401"/>
      <c r="BL75" s="401"/>
      <c r="BM75" s="402"/>
      <c r="BN75" s="400">
        <v>5</v>
      </c>
      <c r="BO75" s="401"/>
      <c r="BP75" s="401"/>
      <c r="BQ75" s="401"/>
      <c r="BR75" s="401"/>
      <c r="BS75" s="401"/>
      <c r="BT75" s="401"/>
      <c r="BU75" s="401"/>
      <c r="BV75" s="401"/>
      <c r="BW75" s="401"/>
      <c r="BX75" s="401"/>
      <c r="BY75" s="401"/>
      <c r="BZ75" s="401"/>
      <c r="CA75" s="401"/>
      <c r="CB75" s="402"/>
    </row>
    <row r="76" spans="1:80" ht="26.25" customHeight="1" x14ac:dyDescent="0.2">
      <c r="A76" s="400">
        <v>1</v>
      </c>
      <c r="B76" s="401"/>
      <c r="C76" s="401"/>
      <c r="D76" s="402"/>
      <c r="E76" s="227" t="s">
        <v>745</v>
      </c>
      <c r="F76" s="228"/>
      <c r="G76" s="228"/>
      <c r="H76" s="228"/>
      <c r="I76" s="228"/>
      <c r="J76" s="228"/>
      <c r="K76" s="228"/>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435"/>
      <c r="AS76" s="364">
        <v>100</v>
      </c>
      <c r="AT76" s="365"/>
      <c r="AU76" s="365"/>
      <c r="AV76" s="365"/>
      <c r="AW76" s="365"/>
      <c r="AX76" s="365"/>
      <c r="AY76" s="365"/>
      <c r="AZ76" s="365"/>
      <c r="BA76" s="365"/>
      <c r="BB76" s="366"/>
      <c r="BC76" s="364">
        <v>2950</v>
      </c>
      <c r="BD76" s="365"/>
      <c r="BE76" s="365"/>
      <c r="BF76" s="365"/>
      <c r="BG76" s="365"/>
      <c r="BH76" s="365"/>
      <c r="BI76" s="365"/>
      <c r="BJ76" s="365"/>
      <c r="BK76" s="365"/>
      <c r="BL76" s="365"/>
      <c r="BM76" s="366"/>
      <c r="BN76" s="364">
        <f>ROUND(AS76*BC76,2)</f>
        <v>295000</v>
      </c>
      <c r="BO76" s="365"/>
      <c r="BP76" s="365"/>
      <c r="BQ76" s="365"/>
      <c r="BR76" s="365"/>
      <c r="BS76" s="365"/>
      <c r="BT76" s="365"/>
      <c r="BU76" s="365"/>
      <c r="BV76" s="365"/>
      <c r="BW76" s="365"/>
      <c r="BX76" s="365"/>
      <c r="BY76" s="365"/>
      <c r="BZ76" s="365"/>
      <c r="CA76" s="365"/>
      <c r="CB76" s="366"/>
    </row>
    <row r="77" spans="1:80" hidden="1" x14ac:dyDescent="0.2">
      <c r="A77" s="400"/>
      <c r="B77" s="401"/>
      <c r="C77" s="401"/>
      <c r="D77" s="402"/>
      <c r="E77" s="361"/>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3"/>
      <c r="AS77" s="364"/>
      <c r="AT77" s="365"/>
      <c r="AU77" s="365"/>
      <c r="AV77" s="365"/>
      <c r="AW77" s="365"/>
      <c r="AX77" s="365"/>
      <c r="AY77" s="365"/>
      <c r="AZ77" s="365"/>
      <c r="BA77" s="365"/>
      <c r="BB77" s="366"/>
      <c r="BC77" s="364"/>
      <c r="BD77" s="365"/>
      <c r="BE77" s="365"/>
      <c r="BF77" s="365"/>
      <c r="BG77" s="365"/>
      <c r="BH77" s="365"/>
      <c r="BI77" s="365"/>
      <c r="BJ77" s="365"/>
      <c r="BK77" s="365"/>
      <c r="BL77" s="365"/>
      <c r="BM77" s="366"/>
      <c r="BN77" s="364">
        <f t="shared" ref="BN77:BN110" si="0">ROUND(AS77*BC77,2)</f>
        <v>0</v>
      </c>
      <c r="BO77" s="365"/>
      <c r="BP77" s="365"/>
      <c r="BQ77" s="365"/>
      <c r="BR77" s="365"/>
      <c r="BS77" s="365"/>
      <c r="BT77" s="365"/>
      <c r="BU77" s="365"/>
      <c r="BV77" s="365"/>
      <c r="BW77" s="365"/>
      <c r="BX77" s="365"/>
      <c r="BY77" s="365"/>
      <c r="BZ77" s="365"/>
      <c r="CA77" s="365"/>
      <c r="CB77" s="366"/>
    </row>
    <row r="78" spans="1:80" hidden="1" x14ac:dyDescent="0.2">
      <c r="A78" s="400"/>
      <c r="B78" s="401"/>
      <c r="C78" s="401"/>
      <c r="D78" s="402"/>
      <c r="E78" s="361"/>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3"/>
      <c r="AS78" s="364"/>
      <c r="AT78" s="365"/>
      <c r="AU78" s="365"/>
      <c r="AV78" s="365"/>
      <c r="AW78" s="365"/>
      <c r="AX78" s="365"/>
      <c r="AY78" s="365"/>
      <c r="AZ78" s="365"/>
      <c r="BA78" s="365"/>
      <c r="BB78" s="366"/>
      <c r="BC78" s="364"/>
      <c r="BD78" s="365"/>
      <c r="BE78" s="365"/>
      <c r="BF78" s="365"/>
      <c r="BG78" s="365"/>
      <c r="BH78" s="365"/>
      <c r="BI78" s="365"/>
      <c r="BJ78" s="365"/>
      <c r="BK78" s="365"/>
      <c r="BL78" s="365"/>
      <c r="BM78" s="366"/>
      <c r="BN78" s="364">
        <f t="shared" si="0"/>
        <v>0</v>
      </c>
      <c r="BO78" s="365"/>
      <c r="BP78" s="365"/>
      <c r="BQ78" s="365"/>
      <c r="BR78" s="365"/>
      <c r="BS78" s="365"/>
      <c r="BT78" s="365"/>
      <c r="BU78" s="365"/>
      <c r="BV78" s="365"/>
      <c r="BW78" s="365"/>
      <c r="BX78" s="365"/>
      <c r="BY78" s="365"/>
      <c r="BZ78" s="365"/>
      <c r="CA78" s="365"/>
      <c r="CB78" s="366"/>
    </row>
    <row r="79" spans="1:80" hidden="1" x14ac:dyDescent="0.2">
      <c r="A79" s="400"/>
      <c r="B79" s="401"/>
      <c r="C79" s="401"/>
      <c r="D79" s="402"/>
      <c r="E79" s="361"/>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3"/>
      <c r="AS79" s="364"/>
      <c r="AT79" s="365"/>
      <c r="AU79" s="365"/>
      <c r="AV79" s="365"/>
      <c r="AW79" s="365"/>
      <c r="AX79" s="365"/>
      <c r="AY79" s="365"/>
      <c r="AZ79" s="365"/>
      <c r="BA79" s="365"/>
      <c r="BB79" s="366"/>
      <c r="BC79" s="364"/>
      <c r="BD79" s="365"/>
      <c r="BE79" s="365"/>
      <c r="BF79" s="365"/>
      <c r="BG79" s="365"/>
      <c r="BH79" s="365"/>
      <c r="BI79" s="365"/>
      <c r="BJ79" s="365"/>
      <c r="BK79" s="365"/>
      <c r="BL79" s="365"/>
      <c r="BM79" s="366"/>
      <c r="BN79" s="364">
        <f t="shared" si="0"/>
        <v>0</v>
      </c>
      <c r="BO79" s="365"/>
      <c r="BP79" s="365"/>
      <c r="BQ79" s="365"/>
      <c r="BR79" s="365"/>
      <c r="BS79" s="365"/>
      <c r="BT79" s="365"/>
      <c r="BU79" s="365"/>
      <c r="BV79" s="365"/>
      <c r="BW79" s="365"/>
      <c r="BX79" s="365"/>
      <c r="BY79" s="365"/>
      <c r="BZ79" s="365"/>
      <c r="CA79" s="365"/>
      <c r="CB79" s="366"/>
    </row>
    <row r="80" spans="1:80" hidden="1" x14ac:dyDescent="0.2">
      <c r="A80" s="400"/>
      <c r="B80" s="401"/>
      <c r="C80" s="401"/>
      <c r="D80" s="402"/>
      <c r="E80" s="361"/>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3"/>
      <c r="AS80" s="364"/>
      <c r="AT80" s="365"/>
      <c r="AU80" s="365"/>
      <c r="AV80" s="365"/>
      <c r="AW80" s="365"/>
      <c r="AX80" s="365"/>
      <c r="AY80" s="365"/>
      <c r="AZ80" s="365"/>
      <c r="BA80" s="365"/>
      <c r="BB80" s="366"/>
      <c r="BC80" s="364"/>
      <c r="BD80" s="365"/>
      <c r="BE80" s="365"/>
      <c r="BF80" s="365"/>
      <c r="BG80" s="365"/>
      <c r="BH80" s="365"/>
      <c r="BI80" s="365"/>
      <c r="BJ80" s="365"/>
      <c r="BK80" s="365"/>
      <c r="BL80" s="365"/>
      <c r="BM80" s="366"/>
      <c r="BN80" s="364">
        <f t="shared" si="0"/>
        <v>0</v>
      </c>
      <c r="BO80" s="365"/>
      <c r="BP80" s="365"/>
      <c r="BQ80" s="365"/>
      <c r="BR80" s="365"/>
      <c r="BS80" s="365"/>
      <c r="BT80" s="365"/>
      <c r="BU80" s="365"/>
      <c r="BV80" s="365"/>
      <c r="BW80" s="365"/>
      <c r="BX80" s="365"/>
      <c r="BY80" s="365"/>
      <c r="BZ80" s="365"/>
      <c r="CA80" s="365"/>
      <c r="CB80" s="366"/>
    </row>
    <row r="81" spans="1:80" hidden="1" x14ac:dyDescent="0.2">
      <c r="A81" s="400"/>
      <c r="B81" s="401"/>
      <c r="C81" s="401"/>
      <c r="D81" s="402"/>
      <c r="E81" s="422"/>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4"/>
      <c r="AS81" s="364"/>
      <c r="AT81" s="365"/>
      <c r="AU81" s="365"/>
      <c r="AV81" s="365"/>
      <c r="AW81" s="365"/>
      <c r="AX81" s="365"/>
      <c r="AY81" s="365"/>
      <c r="AZ81" s="365"/>
      <c r="BA81" s="365"/>
      <c r="BB81" s="366"/>
      <c r="BC81" s="364"/>
      <c r="BD81" s="365"/>
      <c r="BE81" s="365"/>
      <c r="BF81" s="365"/>
      <c r="BG81" s="365"/>
      <c r="BH81" s="365"/>
      <c r="BI81" s="365"/>
      <c r="BJ81" s="365"/>
      <c r="BK81" s="365"/>
      <c r="BL81" s="365"/>
      <c r="BM81" s="366"/>
      <c r="BN81" s="364">
        <f t="shared" si="0"/>
        <v>0</v>
      </c>
      <c r="BO81" s="365"/>
      <c r="BP81" s="365"/>
      <c r="BQ81" s="365"/>
      <c r="BR81" s="365"/>
      <c r="BS81" s="365"/>
      <c r="BT81" s="365"/>
      <c r="BU81" s="365"/>
      <c r="BV81" s="365"/>
      <c r="BW81" s="365"/>
      <c r="BX81" s="365"/>
      <c r="BY81" s="365"/>
      <c r="BZ81" s="365"/>
      <c r="CA81" s="365"/>
      <c r="CB81" s="366"/>
    </row>
    <row r="82" spans="1:80" hidden="1" x14ac:dyDescent="0.2">
      <c r="A82" s="400"/>
      <c r="B82" s="401"/>
      <c r="C82" s="401"/>
      <c r="D82" s="402"/>
      <c r="E82" s="422"/>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3"/>
      <c r="AR82" s="424"/>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364">
        <f t="shared" si="0"/>
        <v>0</v>
      </c>
      <c r="BO82" s="365"/>
      <c r="BP82" s="365"/>
      <c r="BQ82" s="365"/>
      <c r="BR82" s="365"/>
      <c r="BS82" s="365"/>
      <c r="BT82" s="365"/>
      <c r="BU82" s="365"/>
      <c r="BV82" s="365"/>
      <c r="BW82" s="365"/>
      <c r="BX82" s="365"/>
      <c r="BY82" s="365"/>
      <c r="BZ82" s="365"/>
      <c r="CA82" s="365"/>
      <c r="CB82" s="366"/>
    </row>
    <row r="83" spans="1:80" hidden="1" x14ac:dyDescent="0.2">
      <c r="A83" s="400"/>
      <c r="B83" s="401"/>
      <c r="C83" s="401"/>
      <c r="D83" s="402"/>
      <c r="E83" s="422"/>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3"/>
      <c r="AR83" s="424"/>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364">
        <f t="shared" si="0"/>
        <v>0</v>
      </c>
      <c r="BO83" s="365"/>
      <c r="BP83" s="365"/>
      <c r="BQ83" s="365"/>
      <c r="BR83" s="365"/>
      <c r="BS83" s="365"/>
      <c r="BT83" s="365"/>
      <c r="BU83" s="365"/>
      <c r="BV83" s="365"/>
      <c r="BW83" s="365"/>
      <c r="BX83" s="365"/>
      <c r="BY83" s="365"/>
      <c r="BZ83" s="365"/>
      <c r="CA83" s="365"/>
      <c r="CB83" s="366"/>
    </row>
    <row r="84" spans="1:80" hidden="1" x14ac:dyDescent="0.2">
      <c r="A84" s="400"/>
      <c r="B84" s="401"/>
      <c r="C84" s="401"/>
      <c r="D84" s="402"/>
      <c r="E84" s="422"/>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4"/>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0"/>
        <v>0</v>
      </c>
      <c r="BO84" s="365"/>
      <c r="BP84" s="365"/>
      <c r="BQ84" s="365"/>
      <c r="BR84" s="365"/>
      <c r="BS84" s="365"/>
      <c r="BT84" s="365"/>
      <c r="BU84" s="365"/>
      <c r="BV84" s="365"/>
      <c r="BW84" s="365"/>
      <c r="BX84" s="365"/>
      <c r="BY84" s="365"/>
      <c r="BZ84" s="365"/>
      <c r="CA84" s="365"/>
      <c r="CB84" s="366"/>
    </row>
    <row r="85" spans="1:80" hidden="1" x14ac:dyDescent="0.2">
      <c r="A85" s="400"/>
      <c r="B85" s="401"/>
      <c r="C85" s="401"/>
      <c r="D85" s="402"/>
      <c r="E85" s="422"/>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c r="AR85" s="424"/>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0"/>
        <v>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361"/>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3"/>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0"/>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422"/>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4"/>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0"/>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422"/>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4"/>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0"/>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361"/>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3"/>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0"/>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361"/>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3"/>
      <c r="AS90" s="364"/>
      <c r="AT90" s="365"/>
      <c r="AU90" s="365"/>
      <c r="AV90" s="365"/>
      <c r="AW90" s="365"/>
      <c r="AX90" s="365"/>
      <c r="AY90" s="365"/>
      <c r="AZ90" s="365"/>
      <c r="BA90" s="365"/>
      <c r="BB90" s="366"/>
      <c r="BC90" s="364"/>
      <c r="BD90" s="365"/>
      <c r="BE90" s="365"/>
      <c r="BF90" s="365"/>
      <c r="BG90" s="365"/>
      <c r="BH90" s="365"/>
      <c r="BI90" s="365"/>
      <c r="BJ90" s="365"/>
      <c r="BK90" s="365"/>
      <c r="BL90" s="365"/>
      <c r="BM90" s="366"/>
      <c r="BN90" s="364">
        <f t="shared" si="0"/>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361"/>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3"/>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364">
        <f t="shared" si="0"/>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361"/>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3"/>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364">
        <f t="shared" si="0"/>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61"/>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3"/>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364">
        <f t="shared" si="0"/>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361"/>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3"/>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364">
        <f t="shared" si="0"/>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361"/>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3"/>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364">
        <f t="shared" si="0"/>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422"/>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c r="AI96" s="423"/>
      <c r="AJ96" s="423"/>
      <c r="AK96" s="423"/>
      <c r="AL96" s="423"/>
      <c r="AM96" s="423"/>
      <c r="AN96" s="423"/>
      <c r="AO96" s="423"/>
      <c r="AP96" s="423"/>
      <c r="AQ96" s="423"/>
      <c r="AR96" s="424"/>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364">
        <f t="shared" si="0"/>
        <v>0</v>
      </c>
      <c r="BO96" s="365"/>
      <c r="BP96" s="365"/>
      <c r="BQ96" s="365"/>
      <c r="BR96" s="365"/>
      <c r="BS96" s="365"/>
      <c r="BT96" s="365"/>
      <c r="BU96" s="365"/>
      <c r="BV96" s="365"/>
      <c r="BW96" s="365"/>
      <c r="BX96" s="365"/>
      <c r="BY96" s="365"/>
      <c r="BZ96" s="365"/>
      <c r="CA96" s="365"/>
      <c r="CB96" s="366"/>
    </row>
    <row r="97" spans="1:89" hidden="1" x14ac:dyDescent="0.2">
      <c r="A97" s="400"/>
      <c r="B97" s="401"/>
      <c r="C97" s="401"/>
      <c r="D97" s="402"/>
      <c r="E97" s="422"/>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3"/>
      <c r="AR97" s="424"/>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364">
        <f t="shared" si="0"/>
        <v>0</v>
      </c>
      <c r="BO97" s="365"/>
      <c r="BP97" s="365"/>
      <c r="BQ97" s="365"/>
      <c r="BR97" s="365"/>
      <c r="BS97" s="365"/>
      <c r="BT97" s="365"/>
      <c r="BU97" s="365"/>
      <c r="BV97" s="365"/>
      <c r="BW97" s="365"/>
      <c r="BX97" s="365"/>
      <c r="BY97" s="365"/>
      <c r="BZ97" s="365"/>
      <c r="CA97" s="365"/>
      <c r="CB97" s="366"/>
    </row>
    <row r="98" spans="1:89" hidden="1" x14ac:dyDescent="0.2">
      <c r="A98" s="400"/>
      <c r="B98" s="401"/>
      <c r="C98" s="401"/>
      <c r="D98" s="402"/>
      <c r="E98" s="422"/>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c r="AJ98" s="423"/>
      <c r="AK98" s="423"/>
      <c r="AL98" s="423"/>
      <c r="AM98" s="423"/>
      <c r="AN98" s="423"/>
      <c r="AO98" s="423"/>
      <c r="AP98" s="423"/>
      <c r="AQ98" s="423"/>
      <c r="AR98" s="424"/>
      <c r="AS98" s="364"/>
      <c r="AT98" s="365"/>
      <c r="AU98" s="365"/>
      <c r="AV98" s="365"/>
      <c r="AW98" s="365"/>
      <c r="AX98" s="365"/>
      <c r="AY98" s="365"/>
      <c r="AZ98" s="365"/>
      <c r="BA98" s="365"/>
      <c r="BB98" s="366"/>
      <c r="BC98" s="364"/>
      <c r="BD98" s="365"/>
      <c r="BE98" s="365"/>
      <c r="BF98" s="365"/>
      <c r="BG98" s="365"/>
      <c r="BH98" s="365"/>
      <c r="BI98" s="365"/>
      <c r="BJ98" s="365"/>
      <c r="BK98" s="365"/>
      <c r="BL98" s="365"/>
      <c r="BM98" s="366"/>
      <c r="BN98" s="364">
        <f t="shared" si="0"/>
        <v>0</v>
      </c>
      <c r="BO98" s="365"/>
      <c r="BP98" s="365"/>
      <c r="BQ98" s="365"/>
      <c r="BR98" s="365"/>
      <c r="BS98" s="365"/>
      <c r="BT98" s="365"/>
      <c r="BU98" s="365"/>
      <c r="BV98" s="365"/>
      <c r="BW98" s="365"/>
      <c r="BX98" s="365"/>
      <c r="BY98" s="365"/>
      <c r="BZ98" s="365"/>
      <c r="CA98" s="365"/>
      <c r="CB98" s="366"/>
    </row>
    <row r="99" spans="1:89" hidden="1" x14ac:dyDescent="0.2">
      <c r="A99" s="400"/>
      <c r="B99" s="401"/>
      <c r="C99" s="401"/>
      <c r="D99" s="402"/>
      <c r="E99" s="397"/>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c r="AG99" s="398"/>
      <c r="AH99" s="398"/>
      <c r="AI99" s="398"/>
      <c r="AJ99" s="398"/>
      <c r="AK99" s="398"/>
      <c r="AL99" s="398"/>
      <c r="AM99" s="398"/>
      <c r="AN99" s="398"/>
      <c r="AO99" s="398"/>
      <c r="AP99" s="398"/>
      <c r="AQ99" s="398"/>
      <c r="AR99" s="399"/>
      <c r="AS99" s="419"/>
      <c r="AT99" s="420"/>
      <c r="AU99" s="420"/>
      <c r="AV99" s="420"/>
      <c r="AW99" s="420"/>
      <c r="AX99" s="420"/>
      <c r="AY99" s="420"/>
      <c r="AZ99" s="420"/>
      <c r="BA99" s="420"/>
      <c r="BB99" s="421"/>
      <c r="BC99" s="419"/>
      <c r="BD99" s="420"/>
      <c r="BE99" s="420"/>
      <c r="BF99" s="420"/>
      <c r="BG99" s="420"/>
      <c r="BH99" s="420"/>
      <c r="BI99" s="420"/>
      <c r="BJ99" s="420"/>
      <c r="BK99" s="420"/>
      <c r="BL99" s="420"/>
      <c r="BM99" s="421"/>
      <c r="BN99" s="364">
        <f t="shared" si="0"/>
        <v>0</v>
      </c>
      <c r="BO99" s="365"/>
      <c r="BP99" s="365"/>
      <c r="BQ99" s="365"/>
      <c r="BR99" s="365"/>
      <c r="BS99" s="365"/>
      <c r="BT99" s="365"/>
      <c r="BU99" s="365"/>
      <c r="BV99" s="365"/>
      <c r="BW99" s="365"/>
      <c r="BX99" s="365"/>
      <c r="BY99" s="365"/>
      <c r="BZ99" s="365"/>
      <c r="CA99" s="365"/>
      <c r="CB99" s="366"/>
    </row>
    <row r="100" spans="1:89" hidden="1" x14ac:dyDescent="0.2">
      <c r="A100" s="400"/>
      <c r="B100" s="401"/>
      <c r="C100" s="401"/>
      <c r="D100" s="402"/>
      <c r="E100" s="397"/>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c r="AG100" s="398"/>
      <c r="AH100" s="398"/>
      <c r="AI100" s="398"/>
      <c r="AJ100" s="398"/>
      <c r="AK100" s="398"/>
      <c r="AL100" s="398"/>
      <c r="AM100" s="398"/>
      <c r="AN100" s="398"/>
      <c r="AO100" s="398"/>
      <c r="AP100" s="398"/>
      <c r="AQ100" s="398"/>
      <c r="AR100" s="399"/>
      <c r="AS100" s="419"/>
      <c r="AT100" s="420"/>
      <c r="AU100" s="420"/>
      <c r="AV100" s="420"/>
      <c r="AW100" s="420"/>
      <c r="AX100" s="420"/>
      <c r="AY100" s="420"/>
      <c r="AZ100" s="420"/>
      <c r="BA100" s="420"/>
      <c r="BB100" s="421"/>
      <c r="BC100" s="419"/>
      <c r="BD100" s="420"/>
      <c r="BE100" s="420"/>
      <c r="BF100" s="420"/>
      <c r="BG100" s="420"/>
      <c r="BH100" s="420"/>
      <c r="BI100" s="420"/>
      <c r="BJ100" s="420"/>
      <c r="BK100" s="420"/>
      <c r="BL100" s="420"/>
      <c r="BM100" s="421"/>
      <c r="BN100" s="364">
        <f t="shared" si="0"/>
        <v>0</v>
      </c>
      <c r="BO100" s="365"/>
      <c r="BP100" s="365"/>
      <c r="BQ100" s="365"/>
      <c r="BR100" s="365"/>
      <c r="BS100" s="365"/>
      <c r="BT100" s="365"/>
      <c r="BU100" s="365"/>
      <c r="BV100" s="365"/>
      <c r="BW100" s="365"/>
      <c r="BX100" s="365"/>
      <c r="BY100" s="365"/>
      <c r="BZ100" s="365"/>
      <c r="CA100" s="365"/>
      <c r="CB100" s="366"/>
    </row>
    <row r="101" spans="1:89" hidden="1" x14ac:dyDescent="0.2">
      <c r="A101" s="400"/>
      <c r="B101" s="401"/>
      <c r="C101" s="401"/>
      <c r="D101" s="402"/>
      <c r="E101" s="397"/>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c r="AG101" s="398"/>
      <c r="AH101" s="398"/>
      <c r="AI101" s="398"/>
      <c r="AJ101" s="398"/>
      <c r="AK101" s="398"/>
      <c r="AL101" s="398"/>
      <c r="AM101" s="398"/>
      <c r="AN101" s="398"/>
      <c r="AO101" s="398"/>
      <c r="AP101" s="398"/>
      <c r="AQ101" s="398"/>
      <c r="AR101" s="399"/>
      <c r="AS101" s="419"/>
      <c r="AT101" s="420"/>
      <c r="AU101" s="420"/>
      <c r="AV101" s="420"/>
      <c r="AW101" s="420"/>
      <c r="AX101" s="420"/>
      <c r="AY101" s="420"/>
      <c r="AZ101" s="420"/>
      <c r="BA101" s="420"/>
      <c r="BB101" s="421"/>
      <c r="BC101" s="419"/>
      <c r="BD101" s="420"/>
      <c r="BE101" s="420"/>
      <c r="BF101" s="420"/>
      <c r="BG101" s="420"/>
      <c r="BH101" s="420"/>
      <c r="BI101" s="420"/>
      <c r="BJ101" s="420"/>
      <c r="BK101" s="420"/>
      <c r="BL101" s="420"/>
      <c r="BM101" s="421"/>
      <c r="BN101" s="364">
        <f t="shared" si="0"/>
        <v>0</v>
      </c>
      <c r="BO101" s="365"/>
      <c r="BP101" s="365"/>
      <c r="BQ101" s="365"/>
      <c r="BR101" s="365"/>
      <c r="BS101" s="365"/>
      <c r="BT101" s="365"/>
      <c r="BU101" s="365"/>
      <c r="BV101" s="365"/>
      <c r="BW101" s="365"/>
      <c r="BX101" s="365"/>
      <c r="BY101" s="365"/>
      <c r="BZ101" s="365"/>
      <c r="CA101" s="365"/>
      <c r="CB101" s="366"/>
    </row>
    <row r="102" spans="1:89" hidden="1" x14ac:dyDescent="0.2">
      <c r="A102" s="400"/>
      <c r="B102" s="401"/>
      <c r="C102" s="401"/>
      <c r="D102" s="402"/>
      <c r="E102" s="397"/>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c r="AG102" s="398"/>
      <c r="AH102" s="398"/>
      <c r="AI102" s="398"/>
      <c r="AJ102" s="398"/>
      <c r="AK102" s="398"/>
      <c r="AL102" s="398"/>
      <c r="AM102" s="398"/>
      <c r="AN102" s="398"/>
      <c r="AO102" s="398"/>
      <c r="AP102" s="398"/>
      <c r="AQ102" s="398"/>
      <c r="AR102" s="399"/>
      <c r="AS102" s="419"/>
      <c r="AT102" s="420"/>
      <c r="AU102" s="420"/>
      <c r="AV102" s="420"/>
      <c r="AW102" s="420"/>
      <c r="AX102" s="420"/>
      <c r="AY102" s="420"/>
      <c r="AZ102" s="420"/>
      <c r="BA102" s="420"/>
      <c r="BB102" s="421"/>
      <c r="BC102" s="419"/>
      <c r="BD102" s="420"/>
      <c r="BE102" s="420"/>
      <c r="BF102" s="420"/>
      <c r="BG102" s="420"/>
      <c r="BH102" s="420"/>
      <c r="BI102" s="420"/>
      <c r="BJ102" s="420"/>
      <c r="BK102" s="420"/>
      <c r="BL102" s="420"/>
      <c r="BM102" s="421"/>
      <c r="BN102" s="364">
        <f t="shared" si="0"/>
        <v>0</v>
      </c>
      <c r="BO102" s="365"/>
      <c r="BP102" s="365"/>
      <c r="BQ102" s="365"/>
      <c r="BR102" s="365"/>
      <c r="BS102" s="365"/>
      <c r="BT102" s="365"/>
      <c r="BU102" s="365"/>
      <c r="BV102" s="365"/>
      <c r="BW102" s="365"/>
      <c r="BX102" s="365"/>
      <c r="BY102" s="365"/>
      <c r="BZ102" s="365"/>
      <c r="CA102" s="365"/>
      <c r="CB102" s="366"/>
    </row>
    <row r="103" spans="1:89" hidden="1" x14ac:dyDescent="0.2">
      <c r="A103" s="400"/>
      <c r="B103" s="401"/>
      <c r="C103" s="401"/>
      <c r="D103" s="402"/>
      <c r="E103" s="397"/>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c r="AG103" s="398"/>
      <c r="AH103" s="398"/>
      <c r="AI103" s="398"/>
      <c r="AJ103" s="398"/>
      <c r="AK103" s="398"/>
      <c r="AL103" s="398"/>
      <c r="AM103" s="398"/>
      <c r="AN103" s="398"/>
      <c r="AO103" s="398"/>
      <c r="AP103" s="398"/>
      <c r="AQ103" s="398"/>
      <c r="AR103" s="399"/>
      <c r="AS103" s="419"/>
      <c r="AT103" s="420"/>
      <c r="AU103" s="420"/>
      <c r="AV103" s="420"/>
      <c r="AW103" s="420"/>
      <c r="AX103" s="420"/>
      <c r="AY103" s="420"/>
      <c r="AZ103" s="420"/>
      <c r="BA103" s="420"/>
      <c r="BB103" s="421"/>
      <c r="BC103" s="419"/>
      <c r="BD103" s="420"/>
      <c r="BE103" s="420"/>
      <c r="BF103" s="420"/>
      <c r="BG103" s="420"/>
      <c r="BH103" s="420"/>
      <c r="BI103" s="420"/>
      <c r="BJ103" s="420"/>
      <c r="BK103" s="420"/>
      <c r="BL103" s="420"/>
      <c r="BM103" s="421"/>
      <c r="BN103" s="364">
        <f t="shared" si="0"/>
        <v>0</v>
      </c>
      <c r="BO103" s="365"/>
      <c r="BP103" s="365"/>
      <c r="BQ103" s="365"/>
      <c r="BR103" s="365"/>
      <c r="BS103" s="365"/>
      <c r="BT103" s="365"/>
      <c r="BU103" s="365"/>
      <c r="BV103" s="365"/>
      <c r="BW103" s="365"/>
      <c r="BX103" s="365"/>
      <c r="BY103" s="365"/>
      <c r="BZ103" s="365"/>
      <c r="CA103" s="365"/>
      <c r="CB103" s="366"/>
    </row>
    <row r="104" spans="1:89" hidden="1" x14ac:dyDescent="0.2">
      <c r="A104" s="400"/>
      <c r="B104" s="401"/>
      <c r="C104" s="401"/>
      <c r="D104" s="402"/>
      <c r="E104" s="397"/>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c r="AI104" s="398"/>
      <c r="AJ104" s="398"/>
      <c r="AK104" s="398"/>
      <c r="AL104" s="398"/>
      <c r="AM104" s="398"/>
      <c r="AN104" s="398"/>
      <c r="AO104" s="398"/>
      <c r="AP104" s="398"/>
      <c r="AQ104" s="398"/>
      <c r="AR104" s="399"/>
      <c r="AS104" s="419"/>
      <c r="AT104" s="420"/>
      <c r="AU104" s="420"/>
      <c r="AV104" s="420"/>
      <c r="AW104" s="420"/>
      <c r="AX104" s="420"/>
      <c r="AY104" s="420"/>
      <c r="AZ104" s="420"/>
      <c r="BA104" s="420"/>
      <c r="BB104" s="421"/>
      <c r="BC104" s="419"/>
      <c r="BD104" s="420"/>
      <c r="BE104" s="420"/>
      <c r="BF104" s="420"/>
      <c r="BG104" s="420"/>
      <c r="BH104" s="420"/>
      <c r="BI104" s="420"/>
      <c r="BJ104" s="420"/>
      <c r="BK104" s="420"/>
      <c r="BL104" s="420"/>
      <c r="BM104" s="421"/>
      <c r="BN104" s="364">
        <f t="shared" si="0"/>
        <v>0</v>
      </c>
      <c r="BO104" s="365"/>
      <c r="BP104" s="365"/>
      <c r="BQ104" s="365"/>
      <c r="BR104" s="365"/>
      <c r="BS104" s="365"/>
      <c r="BT104" s="365"/>
      <c r="BU104" s="365"/>
      <c r="BV104" s="365"/>
      <c r="BW104" s="365"/>
      <c r="BX104" s="365"/>
      <c r="BY104" s="365"/>
      <c r="BZ104" s="365"/>
      <c r="CA104" s="365"/>
      <c r="CB104" s="366"/>
    </row>
    <row r="105" spans="1:89" hidden="1" x14ac:dyDescent="0.2">
      <c r="A105" s="400"/>
      <c r="B105" s="401"/>
      <c r="C105" s="401"/>
      <c r="D105" s="402"/>
      <c r="E105" s="397"/>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c r="AI105" s="398"/>
      <c r="AJ105" s="398"/>
      <c r="AK105" s="398"/>
      <c r="AL105" s="398"/>
      <c r="AM105" s="398"/>
      <c r="AN105" s="398"/>
      <c r="AO105" s="398"/>
      <c r="AP105" s="398"/>
      <c r="AQ105" s="398"/>
      <c r="AR105" s="399"/>
      <c r="AS105" s="419"/>
      <c r="AT105" s="420"/>
      <c r="AU105" s="420"/>
      <c r="AV105" s="420"/>
      <c r="AW105" s="420"/>
      <c r="AX105" s="420"/>
      <c r="AY105" s="420"/>
      <c r="AZ105" s="420"/>
      <c r="BA105" s="420"/>
      <c r="BB105" s="421"/>
      <c r="BC105" s="419"/>
      <c r="BD105" s="420"/>
      <c r="BE105" s="420"/>
      <c r="BF105" s="420"/>
      <c r="BG105" s="420"/>
      <c r="BH105" s="420"/>
      <c r="BI105" s="420"/>
      <c r="BJ105" s="420"/>
      <c r="BK105" s="420"/>
      <c r="BL105" s="420"/>
      <c r="BM105" s="421"/>
      <c r="BN105" s="364">
        <f t="shared" si="0"/>
        <v>0</v>
      </c>
      <c r="BO105" s="365"/>
      <c r="BP105" s="365"/>
      <c r="BQ105" s="365"/>
      <c r="BR105" s="365"/>
      <c r="BS105" s="365"/>
      <c r="BT105" s="365"/>
      <c r="BU105" s="365"/>
      <c r="BV105" s="365"/>
      <c r="BW105" s="365"/>
      <c r="BX105" s="365"/>
      <c r="BY105" s="365"/>
      <c r="BZ105" s="365"/>
      <c r="CA105" s="365"/>
      <c r="CB105" s="366"/>
    </row>
    <row r="106" spans="1:89" hidden="1" x14ac:dyDescent="0.2">
      <c r="A106" s="400"/>
      <c r="B106" s="401"/>
      <c r="C106" s="401"/>
      <c r="D106" s="402"/>
      <c r="E106" s="397"/>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c r="AI106" s="398"/>
      <c r="AJ106" s="398"/>
      <c r="AK106" s="398"/>
      <c r="AL106" s="398"/>
      <c r="AM106" s="398"/>
      <c r="AN106" s="398"/>
      <c r="AO106" s="398"/>
      <c r="AP106" s="398"/>
      <c r="AQ106" s="398"/>
      <c r="AR106" s="399"/>
      <c r="AS106" s="419"/>
      <c r="AT106" s="420"/>
      <c r="AU106" s="420"/>
      <c r="AV106" s="420"/>
      <c r="AW106" s="420"/>
      <c r="AX106" s="420"/>
      <c r="AY106" s="420"/>
      <c r="AZ106" s="420"/>
      <c r="BA106" s="420"/>
      <c r="BB106" s="421"/>
      <c r="BC106" s="419"/>
      <c r="BD106" s="420"/>
      <c r="BE106" s="420"/>
      <c r="BF106" s="420"/>
      <c r="BG106" s="420"/>
      <c r="BH106" s="420"/>
      <c r="BI106" s="420"/>
      <c r="BJ106" s="420"/>
      <c r="BK106" s="420"/>
      <c r="BL106" s="420"/>
      <c r="BM106" s="421"/>
      <c r="BN106" s="364">
        <f t="shared" si="0"/>
        <v>0</v>
      </c>
      <c r="BO106" s="365"/>
      <c r="BP106" s="365"/>
      <c r="BQ106" s="365"/>
      <c r="BR106" s="365"/>
      <c r="BS106" s="365"/>
      <c r="BT106" s="365"/>
      <c r="BU106" s="365"/>
      <c r="BV106" s="365"/>
      <c r="BW106" s="365"/>
      <c r="BX106" s="365"/>
      <c r="BY106" s="365"/>
      <c r="BZ106" s="365"/>
      <c r="CA106" s="365"/>
      <c r="CB106" s="366"/>
    </row>
    <row r="107" spans="1:89" hidden="1" x14ac:dyDescent="0.2">
      <c r="A107" s="400"/>
      <c r="B107" s="401"/>
      <c r="C107" s="401"/>
      <c r="D107" s="402"/>
      <c r="E107" s="397"/>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c r="AI107" s="398"/>
      <c r="AJ107" s="398"/>
      <c r="AK107" s="398"/>
      <c r="AL107" s="398"/>
      <c r="AM107" s="398"/>
      <c r="AN107" s="398"/>
      <c r="AO107" s="398"/>
      <c r="AP107" s="398"/>
      <c r="AQ107" s="398"/>
      <c r="AR107" s="399"/>
      <c r="AS107" s="419"/>
      <c r="AT107" s="420"/>
      <c r="AU107" s="420"/>
      <c r="AV107" s="420"/>
      <c r="AW107" s="420"/>
      <c r="AX107" s="420"/>
      <c r="AY107" s="420"/>
      <c r="AZ107" s="420"/>
      <c r="BA107" s="420"/>
      <c r="BB107" s="421"/>
      <c r="BC107" s="419"/>
      <c r="BD107" s="420"/>
      <c r="BE107" s="420"/>
      <c r="BF107" s="420"/>
      <c r="BG107" s="420"/>
      <c r="BH107" s="420"/>
      <c r="BI107" s="420"/>
      <c r="BJ107" s="420"/>
      <c r="BK107" s="420"/>
      <c r="BL107" s="420"/>
      <c r="BM107" s="421"/>
      <c r="BN107" s="364">
        <f t="shared" si="0"/>
        <v>0</v>
      </c>
      <c r="BO107" s="365"/>
      <c r="BP107" s="365"/>
      <c r="BQ107" s="365"/>
      <c r="BR107" s="365"/>
      <c r="BS107" s="365"/>
      <c r="BT107" s="365"/>
      <c r="BU107" s="365"/>
      <c r="BV107" s="365"/>
      <c r="BW107" s="365"/>
      <c r="BX107" s="365"/>
      <c r="BY107" s="365"/>
      <c r="BZ107" s="365"/>
      <c r="CA107" s="365"/>
      <c r="CB107" s="366"/>
    </row>
    <row r="108" spans="1:89" hidden="1" x14ac:dyDescent="0.2">
      <c r="A108" s="233"/>
      <c r="B108" s="231"/>
      <c r="C108" s="231"/>
      <c r="D108" s="232"/>
      <c r="E108" s="413"/>
      <c r="F108" s="414"/>
      <c r="G108" s="414"/>
      <c r="H108" s="414"/>
      <c r="I108" s="414"/>
      <c r="J108" s="414"/>
      <c r="K108" s="414"/>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14"/>
      <c r="AK108" s="414"/>
      <c r="AL108" s="414"/>
      <c r="AM108" s="414"/>
      <c r="AN108" s="414"/>
      <c r="AO108" s="414"/>
      <c r="AP108" s="414"/>
      <c r="AQ108" s="414"/>
      <c r="AR108" s="415"/>
      <c r="AS108" s="400"/>
      <c r="AT108" s="401"/>
      <c r="AU108" s="401"/>
      <c r="AV108" s="401"/>
      <c r="AW108" s="401"/>
      <c r="AX108" s="401"/>
      <c r="AY108" s="401"/>
      <c r="AZ108" s="401"/>
      <c r="BA108" s="401"/>
      <c r="BB108" s="402"/>
      <c r="BC108" s="416"/>
      <c r="BD108" s="417"/>
      <c r="BE108" s="417"/>
      <c r="BF108" s="417"/>
      <c r="BG108" s="417"/>
      <c r="BH108" s="417"/>
      <c r="BI108" s="417"/>
      <c r="BJ108" s="417"/>
      <c r="BK108" s="417"/>
      <c r="BL108" s="417"/>
      <c r="BM108" s="418"/>
      <c r="BN108" s="364">
        <f t="shared" si="0"/>
        <v>0</v>
      </c>
      <c r="BO108" s="365"/>
      <c r="BP108" s="365"/>
      <c r="BQ108" s="365"/>
      <c r="BR108" s="365"/>
      <c r="BS108" s="365"/>
      <c r="BT108" s="365"/>
      <c r="BU108" s="365"/>
      <c r="BV108" s="365"/>
      <c r="BW108" s="365"/>
      <c r="BX108" s="365"/>
      <c r="BY108" s="365"/>
      <c r="BZ108" s="365"/>
      <c r="CA108" s="365"/>
      <c r="CB108" s="366"/>
    </row>
    <row r="109" spans="1:89" hidden="1" x14ac:dyDescent="0.2">
      <c r="A109" s="233"/>
      <c r="B109" s="231"/>
      <c r="C109" s="231"/>
      <c r="D109" s="232"/>
      <c r="E109" s="413"/>
      <c r="F109" s="414"/>
      <c r="G109" s="414"/>
      <c r="H109" s="414"/>
      <c r="I109" s="414"/>
      <c r="J109" s="414"/>
      <c r="K109" s="414"/>
      <c r="L109" s="414"/>
      <c r="M109" s="414"/>
      <c r="N109" s="414"/>
      <c r="O109" s="414"/>
      <c r="P109" s="414"/>
      <c r="Q109" s="414"/>
      <c r="R109" s="414"/>
      <c r="S109" s="414"/>
      <c r="T109" s="414"/>
      <c r="U109" s="414"/>
      <c r="V109" s="414"/>
      <c r="W109" s="414"/>
      <c r="X109" s="414"/>
      <c r="Y109" s="414"/>
      <c r="Z109" s="414"/>
      <c r="AA109" s="414"/>
      <c r="AB109" s="414"/>
      <c r="AC109" s="414"/>
      <c r="AD109" s="414"/>
      <c r="AE109" s="414"/>
      <c r="AF109" s="414"/>
      <c r="AG109" s="414"/>
      <c r="AH109" s="414"/>
      <c r="AI109" s="414"/>
      <c r="AJ109" s="414"/>
      <c r="AK109" s="414"/>
      <c r="AL109" s="414"/>
      <c r="AM109" s="414"/>
      <c r="AN109" s="414"/>
      <c r="AO109" s="414"/>
      <c r="AP109" s="414"/>
      <c r="AQ109" s="414"/>
      <c r="AR109" s="415"/>
      <c r="AS109" s="400"/>
      <c r="AT109" s="401"/>
      <c r="AU109" s="401"/>
      <c r="AV109" s="401"/>
      <c r="AW109" s="401"/>
      <c r="AX109" s="401"/>
      <c r="AY109" s="401"/>
      <c r="AZ109" s="401"/>
      <c r="BA109" s="401"/>
      <c r="BB109" s="402"/>
      <c r="BC109" s="416"/>
      <c r="BD109" s="417"/>
      <c r="BE109" s="417"/>
      <c r="BF109" s="417"/>
      <c r="BG109" s="417"/>
      <c r="BH109" s="417"/>
      <c r="BI109" s="417"/>
      <c r="BJ109" s="417"/>
      <c r="BK109" s="417"/>
      <c r="BL109" s="417"/>
      <c r="BM109" s="418"/>
      <c r="BN109" s="364">
        <f t="shared" si="0"/>
        <v>0</v>
      </c>
      <c r="BO109" s="365"/>
      <c r="BP109" s="365"/>
      <c r="BQ109" s="365"/>
      <c r="BR109" s="365"/>
      <c r="BS109" s="365"/>
      <c r="BT109" s="365"/>
      <c r="BU109" s="365"/>
      <c r="BV109" s="365"/>
      <c r="BW109" s="365"/>
      <c r="BX109" s="365"/>
      <c r="BY109" s="365"/>
      <c r="BZ109" s="365"/>
      <c r="CA109" s="365"/>
      <c r="CB109" s="366"/>
    </row>
    <row r="110" spans="1:89" hidden="1" x14ac:dyDescent="0.2">
      <c r="A110" s="395"/>
      <c r="B110" s="151"/>
      <c r="C110" s="151"/>
      <c r="D110" s="396"/>
      <c r="E110" s="413"/>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4"/>
      <c r="AN110" s="414"/>
      <c r="AO110" s="414"/>
      <c r="AP110" s="414"/>
      <c r="AQ110" s="414"/>
      <c r="AR110" s="415"/>
      <c r="AS110" s="392"/>
      <c r="AT110" s="393"/>
      <c r="AU110" s="393"/>
      <c r="AV110" s="393"/>
      <c r="AW110" s="393"/>
      <c r="AX110" s="393"/>
      <c r="AY110" s="393"/>
      <c r="AZ110" s="393"/>
      <c r="BA110" s="393"/>
      <c r="BB110" s="394"/>
      <c r="BC110" s="416"/>
      <c r="BD110" s="417"/>
      <c r="BE110" s="417"/>
      <c r="BF110" s="417"/>
      <c r="BG110" s="417"/>
      <c r="BH110" s="417"/>
      <c r="BI110" s="417"/>
      <c r="BJ110" s="417"/>
      <c r="BK110" s="417"/>
      <c r="BL110" s="417"/>
      <c r="BM110" s="418"/>
      <c r="BN110" s="364">
        <f t="shared" si="0"/>
        <v>0</v>
      </c>
      <c r="BO110" s="365"/>
      <c r="BP110" s="365"/>
      <c r="BQ110" s="365"/>
      <c r="BR110" s="365"/>
      <c r="BS110" s="365"/>
      <c r="BT110" s="365"/>
      <c r="BU110" s="365"/>
      <c r="BV110" s="365"/>
      <c r="BW110" s="365"/>
      <c r="BX110" s="365"/>
      <c r="BY110" s="365"/>
      <c r="BZ110" s="365"/>
      <c r="CA110" s="365"/>
      <c r="CB110" s="366"/>
    </row>
    <row r="111" spans="1:89" x14ac:dyDescent="0.2">
      <c r="A111" s="377"/>
      <c r="B111" s="378"/>
      <c r="C111" s="378"/>
      <c r="D111" s="379"/>
      <c r="E111" s="380" t="s">
        <v>421</v>
      </c>
      <c r="F111" s="381"/>
      <c r="G111" s="381"/>
      <c r="H111" s="381"/>
      <c r="I111" s="381"/>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c r="AG111" s="381"/>
      <c r="AH111" s="381"/>
      <c r="AI111" s="381"/>
      <c r="AJ111" s="381"/>
      <c r="AK111" s="381"/>
      <c r="AL111" s="381"/>
      <c r="AM111" s="381"/>
      <c r="AN111" s="381"/>
      <c r="AO111" s="381"/>
      <c r="AP111" s="381"/>
      <c r="AQ111" s="381"/>
      <c r="AR111" s="382"/>
      <c r="AS111" s="383" t="s">
        <v>52</v>
      </c>
      <c r="AT111" s="384"/>
      <c r="AU111" s="384"/>
      <c r="AV111" s="384"/>
      <c r="AW111" s="384"/>
      <c r="AX111" s="384"/>
      <c r="AY111" s="384"/>
      <c r="AZ111" s="384"/>
      <c r="BA111" s="384"/>
      <c r="BB111" s="385"/>
      <c r="BC111" s="386" t="s">
        <v>52</v>
      </c>
      <c r="BD111" s="387"/>
      <c r="BE111" s="387"/>
      <c r="BF111" s="387"/>
      <c r="BG111" s="387"/>
      <c r="BH111" s="387"/>
      <c r="BI111" s="387"/>
      <c r="BJ111" s="387"/>
      <c r="BK111" s="387"/>
      <c r="BL111" s="387"/>
      <c r="BM111" s="388"/>
      <c r="BN111" s="389">
        <f>SUM(BN76:CB110)</f>
        <v>295000</v>
      </c>
      <c r="BO111" s="390"/>
      <c r="BP111" s="390"/>
      <c r="BQ111" s="390"/>
      <c r="BR111" s="390"/>
      <c r="BS111" s="390"/>
      <c r="BT111" s="390"/>
      <c r="BU111" s="390"/>
      <c r="BV111" s="390"/>
      <c r="BW111" s="390"/>
      <c r="BX111" s="390"/>
      <c r="BY111" s="390"/>
      <c r="BZ111" s="390"/>
      <c r="CA111" s="390"/>
      <c r="CB111" s="391"/>
      <c r="CC111" s="412"/>
      <c r="CD111" s="153"/>
      <c r="CE111" s="153"/>
      <c r="CF111" s="153"/>
      <c r="CG111" s="153"/>
      <c r="CH111" s="153"/>
      <c r="CI111" s="153"/>
      <c r="CJ111" s="153"/>
      <c r="CK111" s="153"/>
    </row>
    <row r="112" spans="1:89" ht="15.75" x14ac:dyDescent="0.25">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0"/>
      <c r="AT112" s="130"/>
      <c r="AU112" s="130"/>
      <c r="AV112" s="130"/>
      <c r="AW112" s="130"/>
      <c r="AX112" s="130"/>
      <c r="AY112" s="130"/>
      <c r="AZ112" s="130"/>
      <c r="BA112" s="130"/>
      <c r="BB112" s="130"/>
      <c r="BC112" s="86"/>
      <c r="BD112" s="86"/>
      <c r="BE112" s="86"/>
      <c r="BF112" s="86"/>
      <c r="BG112" s="86"/>
      <c r="BH112" s="86"/>
      <c r="BI112" s="86"/>
      <c r="BJ112" s="86"/>
      <c r="BK112" s="86"/>
      <c r="BL112" s="86"/>
      <c r="BM112" s="86"/>
      <c r="BN112" s="86"/>
      <c r="BO112" s="86"/>
      <c r="BP112" s="86"/>
      <c r="BQ112" s="131"/>
      <c r="BR112" s="131"/>
      <c r="BS112" s="131"/>
      <c r="BT112" s="131"/>
      <c r="BU112" s="131"/>
      <c r="BV112" s="131"/>
      <c r="BW112" s="131"/>
      <c r="BX112" s="131"/>
      <c r="BY112" s="131"/>
      <c r="BZ112" s="131"/>
      <c r="CA112" s="131"/>
      <c r="CB112" s="131"/>
      <c r="CK112" s="80"/>
    </row>
    <row r="113" spans="1:89" ht="15.75" x14ac:dyDescent="0.25">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410" t="s">
        <v>511</v>
      </c>
      <c r="AT113" s="410"/>
      <c r="AU113" s="410"/>
      <c r="AV113" s="410"/>
      <c r="AW113" s="410"/>
      <c r="AX113" s="410"/>
      <c r="AY113" s="410"/>
      <c r="AZ113" s="410"/>
      <c r="BA113" s="410"/>
      <c r="BB113" s="410"/>
      <c r="BC113" s="411" t="s">
        <v>368</v>
      </c>
      <c r="BD113" s="411"/>
      <c r="BE113" s="411"/>
      <c r="BF113" s="411"/>
      <c r="BG113" s="411"/>
      <c r="BH113" s="411"/>
      <c r="BI113" s="411"/>
      <c r="BJ113" s="411"/>
      <c r="BK113" s="411"/>
      <c r="BL113" s="411"/>
      <c r="BM113" s="411"/>
      <c r="BN113" s="411"/>
      <c r="BO113" s="411"/>
      <c r="BP113" s="411"/>
      <c r="BQ113" s="131"/>
      <c r="BR113" s="131"/>
      <c r="BS113" s="131"/>
      <c r="BT113" s="131"/>
      <c r="BU113" s="131"/>
      <c r="BV113" s="131"/>
      <c r="BW113" s="131"/>
      <c r="BX113" s="131"/>
      <c r="BY113" s="131"/>
      <c r="BZ113" s="131"/>
      <c r="CA113" s="131"/>
      <c r="CB113" s="131"/>
    </row>
    <row r="114" spans="1:89" ht="15.75" x14ac:dyDescent="0.25">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0"/>
      <c r="AT114" s="130"/>
      <c r="AU114" s="130"/>
      <c r="AV114" s="130"/>
      <c r="AW114" s="130"/>
      <c r="AX114" s="130"/>
      <c r="AY114" s="130"/>
      <c r="AZ114" s="130"/>
      <c r="BA114" s="130"/>
      <c r="BB114" s="130"/>
      <c r="BC114" s="86"/>
      <c r="BD114" s="86"/>
      <c r="BE114" s="86"/>
      <c r="BF114" s="86"/>
      <c r="BG114" s="86"/>
      <c r="BH114" s="86"/>
      <c r="BI114" s="86"/>
      <c r="BJ114" s="86"/>
      <c r="BK114" s="86"/>
      <c r="BL114" s="86"/>
      <c r="BM114" s="86"/>
      <c r="BN114" s="86"/>
      <c r="BO114" s="86"/>
      <c r="BP114" s="86"/>
      <c r="BQ114" s="131"/>
      <c r="BR114" s="131"/>
      <c r="BS114" s="131"/>
      <c r="BT114" s="131"/>
      <c r="BU114" s="131"/>
      <c r="BV114" s="131"/>
      <c r="BW114" s="131"/>
      <c r="BX114" s="131"/>
      <c r="BY114" s="131"/>
      <c r="BZ114" s="131"/>
      <c r="CA114" s="131"/>
      <c r="CB114" s="131"/>
    </row>
    <row r="115" spans="1:89" x14ac:dyDescent="0.2">
      <c r="A115" s="157" t="s">
        <v>142</v>
      </c>
      <c r="B115" s="158"/>
      <c r="C115" s="158"/>
      <c r="D115" s="159"/>
      <c r="E115" s="157" t="s">
        <v>422</v>
      </c>
      <c r="F115" s="158"/>
      <c r="G115" s="158"/>
      <c r="H115" s="158"/>
      <c r="I115" s="158"/>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9"/>
      <c r="AS115" s="157" t="s">
        <v>424</v>
      </c>
      <c r="AT115" s="158"/>
      <c r="AU115" s="158"/>
      <c r="AV115" s="158"/>
      <c r="AW115" s="158"/>
      <c r="AX115" s="158"/>
      <c r="AY115" s="158"/>
      <c r="AZ115" s="158"/>
      <c r="BA115" s="158"/>
      <c r="BB115" s="159"/>
      <c r="BC115" s="157" t="s">
        <v>505</v>
      </c>
      <c r="BD115" s="158"/>
      <c r="BE115" s="158"/>
      <c r="BF115" s="158"/>
      <c r="BG115" s="158"/>
      <c r="BH115" s="158"/>
      <c r="BI115" s="158"/>
      <c r="BJ115" s="158"/>
      <c r="BK115" s="158"/>
      <c r="BL115" s="158"/>
      <c r="BM115" s="159"/>
      <c r="BN115" s="157" t="s">
        <v>425</v>
      </c>
      <c r="BO115" s="158"/>
      <c r="BP115" s="158"/>
      <c r="BQ115" s="158"/>
      <c r="BR115" s="158"/>
      <c r="BS115" s="158"/>
      <c r="BT115" s="158"/>
      <c r="BU115" s="158"/>
      <c r="BV115" s="158"/>
      <c r="BW115" s="158"/>
      <c r="BX115" s="158"/>
      <c r="BY115" s="158"/>
      <c r="BZ115" s="158"/>
      <c r="CA115" s="158"/>
      <c r="CB115" s="159"/>
    </row>
    <row r="116" spans="1:89" x14ac:dyDescent="0.2">
      <c r="A116" s="407" t="s">
        <v>143</v>
      </c>
      <c r="B116" s="408"/>
      <c r="C116" s="408"/>
      <c r="D116" s="409"/>
      <c r="E116" s="407"/>
      <c r="F116" s="408"/>
      <c r="G116" s="408"/>
      <c r="H116" s="408"/>
      <c r="I116" s="408"/>
      <c r="J116" s="408"/>
      <c r="K116" s="408"/>
      <c r="L116" s="408"/>
      <c r="M116" s="408"/>
      <c r="N116" s="408"/>
      <c r="O116" s="408"/>
      <c r="P116" s="408"/>
      <c r="Q116" s="408"/>
      <c r="R116" s="408"/>
      <c r="S116" s="408"/>
      <c r="T116" s="408"/>
      <c r="U116" s="408"/>
      <c r="V116" s="408"/>
      <c r="W116" s="408"/>
      <c r="X116" s="408"/>
      <c r="Y116" s="408"/>
      <c r="Z116" s="408"/>
      <c r="AA116" s="408"/>
      <c r="AB116" s="408"/>
      <c r="AC116" s="408"/>
      <c r="AD116" s="408"/>
      <c r="AE116" s="408"/>
      <c r="AF116" s="408"/>
      <c r="AG116" s="408"/>
      <c r="AH116" s="408"/>
      <c r="AI116" s="408"/>
      <c r="AJ116" s="408"/>
      <c r="AK116" s="408"/>
      <c r="AL116" s="408"/>
      <c r="AM116" s="408"/>
      <c r="AN116" s="408"/>
      <c r="AO116" s="408"/>
      <c r="AP116" s="408"/>
      <c r="AQ116" s="408"/>
      <c r="AR116" s="409"/>
      <c r="AS116" s="407"/>
      <c r="AT116" s="408"/>
      <c r="AU116" s="408"/>
      <c r="AV116" s="408"/>
      <c r="AW116" s="408"/>
      <c r="AX116" s="408"/>
      <c r="AY116" s="408"/>
      <c r="AZ116" s="408"/>
      <c r="BA116" s="408"/>
      <c r="BB116" s="409"/>
      <c r="BC116" s="407" t="s">
        <v>506</v>
      </c>
      <c r="BD116" s="408"/>
      <c r="BE116" s="408"/>
      <c r="BF116" s="408"/>
      <c r="BG116" s="408"/>
      <c r="BH116" s="408"/>
      <c r="BI116" s="408"/>
      <c r="BJ116" s="408"/>
      <c r="BK116" s="408"/>
      <c r="BL116" s="408"/>
      <c r="BM116" s="409"/>
      <c r="BN116" s="407" t="s">
        <v>439</v>
      </c>
      <c r="BO116" s="408"/>
      <c r="BP116" s="408"/>
      <c r="BQ116" s="408"/>
      <c r="BR116" s="408"/>
      <c r="BS116" s="408"/>
      <c r="BT116" s="408"/>
      <c r="BU116" s="408"/>
      <c r="BV116" s="408"/>
      <c r="BW116" s="408"/>
      <c r="BX116" s="408"/>
      <c r="BY116" s="408"/>
      <c r="BZ116" s="408"/>
      <c r="CA116" s="408"/>
      <c r="CB116" s="409"/>
    </row>
    <row r="117" spans="1:89" x14ac:dyDescent="0.2">
      <c r="A117" s="407"/>
      <c r="B117" s="408"/>
      <c r="C117" s="408"/>
      <c r="D117" s="409"/>
      <c r="E117" s="407"/>
      <c r="F117" s="408"/>
      <c r="G117" s="408"/>
      <c r="H117" s="408"/>
      <c r="I117" s="408"/>
      <c r="J117" s="408"/>
      <c r="K117" s="408"/>
      <c r="L117" s="408"/>
      <c r="M117" s="408"/>
      <c r="N117" s="408"/>
      <c r="O117" s="408"/>
      <c r="P117" s="408"/>
      <c r="Q117" s="408"/>
      <c r="R117" s="408"/>
      <c r="S117" s="408"/>
      <c r="T117" s="408"/>
      <c r="U117" s="408"/>
      <c r="V117" s="408"/>
      <c r="W117" s="408"/>
      <c r="X117" s="408"/>
      <c r="Y117" s="408"/>
      <c r="Z117" s="408"/>
      <c r="AA117" s="408"/>
      <c r="AB117" s="408"/>
      <c r="AC117" s="408"/>
      <c r="AD117" s="408"/>
      <c r="AE117" s="408"/>
      <c r="AF117" s="408"/>
      <c r="AG117" s="408"/>
      <c r="AH117" s="408"/>
      <c r="AI117" s="408"/>
      <c r="AJ117" s="408"/>
      <c r="AK117" s="408"/>
      <c r="AL117" s="408"/>
      <c r="AM117" s="408"/>
      <c r="AN117" s="408"/>
      <c r="AO117" s="408"/>
      <c r="AP117" s="408"/>
      <c r="AQ117" s="408"/>
      <c r="AR117" s="409"/>
      <c r="AS117" s="407"/>
      <c r="AT117" s="408"/>
      <c r="AU117" s="408"/>
      <c r="AV117" s="408"/>
      <c r="AW117" s="408"/>
      <c r="AX117" s="408"/>
      <c r="AY117" s="408"/>
      <c r="AZ117" s="408"/>
      <c r="BA117" s="408"/>
      <c r="BB117" s="409"/>
      <c r="BC117" s="407" t="s">
        <v>432</v>
      </c>
      <c r="BD117" s="408"/>
      <c r="BE117" s="408"/>
      <c r="BF117" s="408"/>
      <c r="BG117" s="408"/>
      <c r="BH117" s="408"/>
      <c r="BI117" s="408"/>
      <c r="BJ117" s="408"/>
      <c r="BK117" s="408"/>
      <c r="BL117" s="408"/>
      <c r="BM117" s="409"/>
      <c r="BN117" s="407"/>
      <c r="BO117" s="408"/>
      <c r="BP117" s="408"/>
      <c r="BQ117" s="408"/>
      <c r="BR117" s="408"/>
      <c r="BS117" s="408"/>
      <c r="BT117" s="408"/>
      <c r="BU117" s="408"/>
      <c r="BV117" s="408"/>
      <c r="BW117" s="408"/>
      <c r="BX117" s="408"/>
      <c r="BY117" s="408"/>
      <c r="BZ117" s="408"/>
      <c r="CA117" s="408"/>
      <c r="CB117" s="409"/>
    </row>
    <row r="118" spans="1:89" x14ac:dyDescent="0.2">
      <c r="A118" s="400">
        <v>1</v>
      </c>
      <c r="B118" s="401"/>
      <c r="C118" s="401"/>
      <c r="D118" s="402"/>
      <c r="E118" s="400">
        <v>2</v>
      </c>
      <c r="F118" s="401"/>
      <c r="G118" s="401"/>
      <c r="H118" s="401"/>
      <c r="I118" s="401"/>
      <c r="J118" s="401"/>
      <c r="K118" s="401"/>
      <c r="L118" s="401"/>
      <c r="M118" s="401"/>
      <c r="N118" s="401"/>
      <c r="O118" s="401"/>
      <c r="P118" s="401"/>
      <c r="Q118" s="401"/>
      <c r="R118" s="401"/>
      <c r="S118" s="401"/>
      <c r="T118" s="401"/>
      <c r="U118" s="401"/>
      <c r="V118" s="401"/>
      <c r="W118" s="401"/>
      <c r="X118" s="401"/>
      <c r="Y118" s="401"/>
      <c r="Z118" s="401"/>
      <c r="AA118" s="401"/>
      <c r="AB118" s="401"/>
      <c r="AC118" s="401"/>
      <c r="AD118" s="401"/>
      <c r="AE118" s="401"/>
      <c r="AF118" s="401"/>
      <c r="AG118" s="401"/>
      <c r="AH118" s="401"/>
      <c r="AI118" s="401"/>
      <c r="AJ118" s="401"/>
      <c r="AK118" s="401"/>
      <c r="AL118" s="401"/>
      <c r="AM118" s="401"/>
      <c r="AN118" s="401"/>
      <c r="AO118" s="401"/>
      <c r="AP118" s="401"/>
      <c r="AQ118" s="401"/>
      <c r="AR118" s="402"/>
      <c r="AS118" s="400">
        <v>3</v>
      </c>
      <c r="AT118" s="401"/>
      <c r="AU118" s="401"/>
      <c r="AV118" s="401"/>
      <c r="AW118" s="401"/>
      <c r="AX118" s="401"/>
      <c r="AY118" s="401"/>
      <c r="AZ118" s="401"/>
      <c r="BA118" s="401"/>
      <c r="BB118" s="402"/>
      <c r="BC118" s="400">
        <v>4</v>
      </c>
      <c r="BD118" s="401"/>
      <c r="BE118" s="401"/>
      <c r="BF118" s="401"/>
      <c r="BG118" s="401"/>
      <c r="BH118" s="401"/>
      <c r="BI118" s="401"/>
      <c r="BJ118" s="401"/>
      <c r="BK118" s="401"/>
      <c r="BL118" s="401"/>
      <c r="BM118" s="402"/>
      <c r="BN118" s="400">
        <v>5</v>
      </c>
      <c r="BO118" s="401"/>
      <c r="BP118" s="401"/>
      <c r="BQ118" s="401"/>
      <c r="BR118" s="401"/>
      <c r="BS118" s="401"/>
      <c r="BT118" s="401"/>
      <c r="BU118" s="401"/>
      <c r="BV118" s="401"/>
      <c r="BW118" s="401"/>
      <c r="BX118" s="401"/>
      <c r="BY118" s="401"/>
      <c r="BZ118" s="401"/>
      <c r="CA118" s="401"/>
      <c r="CB118" s="402"/>
    </row>
    <row r="119" spans="1:89" ht="28.5" customHeight="1" x14ac:dyDescent="0.2">
      <c r="A119" s="400">
        <v>1</v>
      </c>
      <c r="B119" s="401"/>
      <c r="C119" s="401"/>
      <c r="D119" s="402"/>
      <c r="E119" s="280" t="s">
        <v>679</v>
      </c>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403"/>
      <c r="AS119" s="364">
        <v>250</v>
      </c>
      <c r="AT119" s="365"/>
      <c r="AU119" s="365"/>
      <c r="AV119" s="365"/>
      <c r="AW119" s="365"/>
      <c r="AX119" s="365"/>
      <c r="AY119" s="365"/>
      <c r="AZ119" s="365"/>
      <c r="BA119" s="365"/>
      <c r="BB119" s="366"/>
      <c r="BC119" s="364">
        <v>362</v>
      </c>
      <c r="BD119" s="365"/>
      <c r="BE119" s="365"/>
      <c r="BF119" s="365"/>
      <c r="BG119" s="365"/>
      <c r="BH119" s="365"/>
      <c r="BI119" s="365"/>
      <c r="BJ119" s="365"/>
      <c r="BK119" s="365"/>
      <c r="BL119" s="365"/>
      <c r="BM119" s="366"/>
      <c r="BN119" s="404">
        <f>ROUND(AS119*BC119,2)</f>
        <v>90500</v>
      </c>
      <c r="BO119" s="405"/>
      <c r="BP119" s="405"/>
      <c r="BQ119" s="405"/>
      <c r="BR119" s="405"/>
      <c r="BS119" s="405"/>
      <c r="BT119" s="405"/>
      <c r="BU119" s="405"/>
      <c r="BV119" s="405"/>
      <c r="BW119" s="405"/>
      <c r="BX119" s="405"/>
      <c r="BY119" s="405"/>
      <c r="BZ119" s="405"/>
      <c r="CA119" s="405"/>
      <c r="CB119" s="406"/>
    </row>
    <row r="120" spans="1:89" x14ac:dyDescent="0.2">
      <c r="A120" s="377"/>
      <c r="B120" s="378"/>
      <c r="C120" s="378"/>
      <c r="D120" s="379"/>
      <c r="E120" s="380" t="s">
        <v>421</v>
      </c>
      <c r="F120" s="381"/>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L120" s="381"/>
      <c r="AM120" s="381"/>
      <c r="AN120" s="381"/>
      <c r="AO120" s="381"/>
      <c r="AP120" s="381"/>
      <c r="AQ120" s="381"/>
      <c r="AR120" s="382"/>
      <c r="AS120" s="383" t="s">
        <v>52</v>
      </c>
      <c r="AT120" s="384"/>
      <c r="AU120" s="384"/>
      <c r="AV120" s="384"/>
      <c r="AW120" s="384"/>
      <c r="AX120" s="384"/>
      <c r="AY120" s="384"/>
      <c r="AZ120" s="384"/>
      <c r="BA120" s="384"/>
      <c r="BB120" s="385"/>
      <c r="BC120" s="386" t="s">
        <v>52</v>
      </c>
      <c r="BD120" s="387"/>
      <c r="BE120" s="387"/>
      <c r="BF120" s="387"/>
      <c r="BG120" s="387"/>
      <c r="BH120" s="387"/>
      <c r="BI120" s="387"/>
      <c r="BJ120" s="387"/>
      <c r="BK120" s="387"/>
      <c r="BL120" s="387"/>
      <c r="BM120" s="388"/>
      <c r="BN120" s="389">
        <f>SUM(BN119:CB119)</f>
        <v>90500</v>
      </c>
      <c r="BO120" s="390"/>
      <c r="BP120" s="390"/>
      <c r="BQ120" s="390"/>
      <c r="BR120" s="390"/>
      <c r="BS120" s="390"/>
      <c r="BT120" s="390"/>
      <c r="BU120" s="390"/>
      <c r="BV120" s="390"/>
      <c r="BW120" s="390"/>
      <c r="BX120" s="390"/>
      <c r="BY120" s="390"/>
      <c r="BZ120" s="390"/>
      <c r="CA120" s="390"/>
      <c r="CB120" s="391"/>
    </row>
    <row r="121" spans="1:89" ht="15.75" x14ac:dyDescent="0.25">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0"/>
      <c r="AT121" s="130"/>
      <c r="AU121" s="130"/>
      <c r="AV121" s="130"/>
      <c r="AW121" s="130"/>
      <c r="AX121" s="130"/>
      <c r="AY121" s="130"/>
      <c r="AZ121" s="130"/>
      <c r="BA121" s="130"/>
      <c r="BB121" s="130"/>
      <c r="BC121" s="86"/>
      <c r="BD121" s="86"/>
      <c r="BE121" s="86"/>
      <c r="BF121" s="86"/>
      <c r="BG121" s="86"/>
      <c r="BH121" s="86"/>
      <c r="BI121" s="86"/>
      <c r="BJ121" s="86"/>
      <c r="BK121" s="86"/>
      <c r="BL121" s="86"/>
      <c r="BM121" s="86"/>
      <c r="BN121" s="86"/>
      <c r="BO121" s="86"/>
      <c r="BP121" s="86"/>
      <c r="BQ121" s="131"/>
      <c r="BR121" s="131"/>
      <c r="BS121" s="131"/>
      <c r="BT121" s="131"/>
      <c r="BU121" s="131"/>
      <c r="BV121" s="131"/>
      <c r="BW121" s="131"/>
      <c r="BX121" s="131"/>
      <c r="BY121" s="131"/>
      <c r="BZ121" s="131"/>
      <c r="CA121" s="131"/>
      <c r="CB121" s="131"/>
    </row>
    <row r="122" spans="1:89" x14ac:dyDescent="0.2">
      <c r="CK122" s="80"/>
    </row>
    <row r="123" spans="1:89" ht="15.75" x14ac:dyDescent="0.25">
      <c r="A123" s="72" t="s">
        <v>419</v>
      </c>
      <c r="B123" s="129"/>
      <c r="C123" s="129"/>
      <c r="D123" s="129"/>
      <c r="E123" s="129"/>
      <c r="F123" s="129"/>
      <c r="G123" s="129"/>
      <c r="H123" s="129"/>
      <c r="I123" s="129"/>
      <c r="J123" s="129"/>
      <c r="X123" s="87"/>
      <c r="Y123" s="376"/>
      <c r="Z123" s="376"/>
      <c r="AA123" s="376"/>
      <c r="AB123" s="376"/>
      <c r="AC123" s="376"/>
      <c r="AD123" s="376"/>
      <c r="AE123" s="376"/>
      <c r="AF123" s="376"/>
      <c r="AG123" s="376"/>
      <c r="AH123" s="376"/>
      <c r="AI123" s="376"/>
      <c r="AJ123" s="376"/>
      <c r="AK123" s="87"/>
      <c r="AL123" s="369" t="s">
        <v>554</v>
      </c>
      <c r="AM123" s="369"/>
      <c r="AN123" s="369"/>
      <c r="AO123" s="369"/>
      <c r="AP123" s="369"/>
      <c r="AQ123" s="369"/>
      <c r="AR123" s="369"/>
      <c r="AS123" s="369"/>
      <c r="AT123" s="369"/>
      <c r="AU123" s="369"/>
      <c r="AV123" s="369"/>
      <c r="AW123" s="369"/>
      <c r="AX123" s="369"/>
      <c r="AY123" s="369"/>
      <c r="AZ123" s="369"/>
      <c r="BA123" s="369"/>
      <c r="BB123" s="369"/>
      <c r="BC123" s="369"/>
      <c r="BD123" s="369"/>
      <c r="BE123" s="369"/>
      <c r="BF123" s="369"/>
      <c r="BG123" s="369"/>
      <c r="BH123" s="369"/>
      <c r="BI123" s="369"/>
      <c r="BJ123" s="369"/>
      <c r="BK123" s="369"/>
      <c r="BL123" s="369"/>
      <c r="BM123" s="369"/>
      <c r="BN123" s="87"/>
      <c r="BO123" s="87"/>
      <c r="BP123" s="87"/>
      <c r="BQ123" s="87"/>
      <c r="BR123" s="87"/>
      <c r="BS123" s="87"/>
      <c r="CK123" s="80"/>
    </row>
    <row r="124" spans="1:89" x14ac:dyDescent="0.2">
      <c r="A124" s="88"/>
      <c r="B124" s="88"/>
      <c r="C124" s="88"/>
      <c r="D124" s="88"/>
      <c r="E124" s="88"/>
      <c r="F124" s="88"/>
      <c r="G124" s="88"/>
      <c r="H124" s="88"/>
      <c r="I124" s="88"/>
      <c r="J124" s="88"/>
      <c r="X124" s="88"/>
      <c r="Y124" s="375" t="s">
        <v>10</v>
      </c>
      <c r="Z124" s="375"/>
      <c r="AA124" s="375"/>
      <c r="AB124" s="375"/>
      <c r="AC124" s="375"/>
      <c r="AD124" s="375"/>
      <c r="AE124" s="375"/>
      <c r="AF124" s="375"/>
      <c r="AG124" s="375"/>
      <c r="AH124" s="375"/>
      <c r="AI124" s="375"/>
      <c r="AJ124" s="375"/>
      <c r="AK124" s="88"/>
      <c r="AL124" s="375" t="s">
        <v>11</v>
      </c>
      <c r="AM124" s="375"/>
      <c r="AN124" s="375"/>
      <c r="AO124" s="375"/>
      <c r="AP124" s="375"/>
      <c r="AQ124" s="375"/>
      <c r="AR124" s="375"/>
      <c r="AS124" s="375"/>
      <c r="AT124" s="375"/>
      <c r="AU124" s="375"/>
      <c r="AV124" s="375"/>
      <c r="AW124" s="375"/>
      <c r="AX124" s="375"/>
      <c r="AY124" s="375"/>
      <c r="AZ124" s="375"/>
      <c r="BA124" s="375"/>
      <c r="BB124" s="375"/>
      <c r="BC124" s="375"/>
      <c r="BD124" s="375"/>
      <c r="BE124" s="375"/>
      <c r="BF124" s="375"/>
      <c r="BG124" s="375"/>
      <c r="BH124" s="375"/>
      <c r="BI124" s="375"/>
      <c r="BJ124" s="375"/>
      <c r="BK124" s="375"/>
      <c r="BL124" s="375"/>
      <c r="BM124" s="375"/>
      <c r="BN124" s="87"/>
      <c r="BO124" s="87"/>
      <c r="BP124" s="87"/>
      <c r="BQ124" s="87"/>
      <c r="BR124" s="87"/>
      <c r="BS124" s="87"/>
      <c r="CK124" s="89"/>
    </row>
    <row r="125" spans="1:89" x14ac:dyDescent="0.2">
      <c r="A125" s="1"/>
      <c r="B125" s="87"/>
      <c r="C125" s="87"/>
      <c r="D125" s="87"/>
      <c r="E125" s="87"/>
      <c r="F125" s="87"/>
      <c r="G125" s="87"/>
      <c r="H125" s="87"/>
      <c r="I125" s="87"/>
      <c r="J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8"/>
      <c r="BO125" s="88"/>
      <c r="BP125" s="88"/>
      <c r="BQ125" s="88"/>
      <c r="BR125" s="88"/>
      <c r="BS125" s="88"/>
    </row>
    <row r="126" spans="1:89" ht="15.75" x14ac:dyDescent="0.25">
      <c r="A126" s="72" t="s">
        <v>420</v>
      </c>
      <c r="B126" s="129"/>
      <c r="C126" s="129"/>
      <c r="D126" s="129"/>
      <c r="E126" s="129"/>
      <c r="F126" s="129"/>
      <c r="G126" s="129"/>
      <c r="H126" s="129"/>
      <c r="I126" s="129"/>
      <c r="J126" s="129"/>
      <c r="X126" s="87"/>
      <c r="Y126" s="376"/>
      <c r="Z126" s="376"/>
      <c r="AA126" s="376"/>
      <c r="AB126" s="376"/>
      <c r="AC126" s="376"/>
      <c r="AD126" s="376"/>
      <c r="AE126" s="376"/>
      <c r="AF126" s="376"/>
      <c r="AG126" s="376"/>
      <c r="AH126" s="376"/>
      <c r="AI126" s="376"/>
      <c r="AJ126" s="376"/>
      <c r="AK126" s="87"/>
      <c r="AL126" s="369" t="s">
        <v>568</v>
      </c>
      <c r="AM126" s="369"/>
      <c r="AN126" s="369"/>
      <c r="AO126" s="369"/>
      <c r="AP126" s="369"/>
      <c r="AQ126" s="369"/>
      <c r="AR126" s="369"/>
      <c r="AS126" s="369"/>
      <c r="AT126" s="369"/>
      <c r="AU126" s="369"/>
      <c r="AV126" s="369"/>
      <c r="AW126" s="369"/>
      <c r="AX126" s="369"/>
      <c r="AY126" s="369"/>
      <c r="AZ126" s="369"/>
      <c r="BA126" s="369"/>
      <c r="BB126" s="369"/>
      <c r="BC126" s="369"/>
      <c r="BD126" s="369"/>
      <c r="BE126" s="369"/>
      <c r="BF126" s="369"/>
      <c r="BG126" s="369"/>
      <c r="BH126" s="369"/>
      <c r="BI126" s="369"/>
      <c r="BJ126" s="369"/>
      <c r="BK126" s="369"/>
      <c r="BL126" s="369"/>
      <c r="BM126" s="369"/>
      <c r="BN126" s="87"/>
      <c r="BO126" s="87"/>
      <c r="BP126" s="87"/>
      <c r="BQ126" s="87"/>
      <c r="BR126" s="87"/>
      <c r="BS126" s="87"/>
    </row>
    <row r="127" spans="1:89" x14ac:dyDescent="0.2">
      <c r="A127" s="87"/>
      <c r="B127" s="87"/>
      <c r="C127" s="87"/>
      <c r="D127" s="87"/>
      <c r="E127" s="87"/>
      <c r="F127" s="87"/>
      <c r="G127" s="87"/>
      <c r="H127" s="87"/>
      <c r="I127" s="87"/>
      <c r="J127" s="87"/>
      <c r="X127" s="87"/>
      <c r="Y127" s="148" t="s">
        <v>10</v>
      </c>
      <c r="Z127" s="148"/>
      <c r="AA127" s="148"/>
      <c r="AB127" s="148"/>
      <c r="AC127" s="148"/>
      <c r="AD127" s="148"/>
      <c r="AE127" s="148"/>
      <c r="AF127" s="148"/>
      <c r="AG127" s="148"/>
      <c r="AH127" s="148"/>
      <c r="AI127" s="148"/>
      <c r="AJ127" s="148"/>
      <c r="AK127" s="88"/>
      <c r="AL127" s="148" t="s">
        <v>11</v>
      </c>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87"/>
      <c r="BO127" s="87"/>
      <c r="BP127" s="87"/>
      <c r="BQ127" s="87"/>
      <c r="BR127" s="87"/>
      <c r="BS127" s="87"/>
    </row>
    <row r="128" spans="1:89" ht="15.6" customHeight="1" x14ac:dyDescent="0.25">
      <c r="A128" s="72" t="s">
        <v>507</v>
      </c>
      <c r="B128" s="90"/>
      <c r="C128" s="129"/>
      <c r="D128" s="129"/>
      <c r="E128" s="129"/>
      <c r="F128" s="129"/>
      <c r="G128" s="129"/>
      <c r="H128" s="129"/>
      <c r="I128" s="129"/>
      <c r="J128" s="129"/>
      <c r="O128" s="155" t="s">
        <v>567</v>
      </c>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Q128" s="132"/>
      <c r="AR128" s="132"/>
      <c r="AS128" s="132"/>
      <c r="AT128" s="132"/>
      <c r="AU128" s="132"/>
      <c r="AV128" s="132"/>
      <c r="AW128" s="132"/>
      <c r="AX128" s="132"/>
      <c r="AY128" s="132"/>
      <c r="AZ128" s="87"/>
      <c r="BA128" s="369" t="s">
        <v>568</v>
      </c>
      <c r="BB128" s="369"/>
      <c r="BC128" s="369"/>
      <c r="BD128" s="369"/>
      <c r="BE128" s="369"/>
      <c r="BF128" s="369"/>
      <c r="BG128" s="369"/>
      <c r="BH128" s="369"/>
      <c r="BI128" s="369"/>
      <c r="BJ128" s="369"/>
      <c r="BK128" s="369"/>
      <c r="BL128" s="369"/>
      <c r="BM128" s="369"/>
      <c r="BN128" s="369"/>
      <c r="BO128" s="369"/>
      <c r="BP128" s="369"/>
      <c r="BQ128" s="369"/>
      <c r="BR128" s="369"/>
      <c r="BS128" s="369"/>
      <c r="BT128" s="369"/>
      <c r="BU128" s="369"/>
      <c r="BV128" s="369"/>
      <c r="BZ128" s="5"/>
      <c r="CA128" s="92"/>
      <c r="CB128" s="5"/>
    </row>
    <row r="129" spans="1:80" ht="15.75" x14ac:dyDescent="0.25">
      <c r="A129" s="72" t="s">
        <v>508</v>
      </c>
      <c r="B129" s="90"/>
      <c r="C129" s="129"/>
      <c r="D129" s="129"/>
      <c r="E129" s="129"/>
      <c r="F129" s="129"/>
      <c r="G129" s="129"/>
      <c r="H129" s="129"/>
      <c r="I129" s="129"/>
      <c r="J129" s="129"/>
      <c r="O129" s="148" t="s">
        <v>12</v>
      </c>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Q129" s="148" t="s">
        <v>10</v>
      </c>
      <c r="AR129" s="148"/>
      <c r="AS129" s="148"/>
      <c r="AT129" s="148"/>
      <c r="AU129" s="148"/>
      <c r="AV129" s="148"/>
      <c r="AW129" s="148"/>
      <c r="AX129" s="148"/>
      <c r="AY129" s="148"/>
      <c r="AZ129" s="88"/>
      <c r="BA129" s="148" t="s">
        <v>11</v>
      </c>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Z129" s="5"/>
      <c r="CA129" s="93"/>
      <c r="CB129" s="5"/>
    </row>
    <row r="130" spans="1:80" s="72" customFormat="1" ht="15.75" x14ac:dyDescent="0.25">
      <c r="A130" s="370" t="s">
        <v>9</v>
      </c>
      <c r="B130" s="370"/>
      <c r="C130" s="371" t="s">
        <v>555</v>
      </c>
      <c r="D130" s="371"/>
      <c r="E130" s="371"/>
      <c r="F130" s="372" t="s">
        <v>5</v>
      </c>
      <c r="G130" s="372"/>
      <c r="H130" s="373" t="s">
        <v>556</v>
      </c>
      <c r="I130" s="373"/>
      <c r="J130" s="373"/>
      <c r="K130" s="373"/>
      <c r="L130" s="373"/>
      <c r="M130" s="373"/>
      <c r="N130" s="373"/>
      <c r="O130" s="373"/>
      <c r="P130" s="373"/>
      <c r="Q130" s="373"/>
      <c r="R130" s="373"/>
      <c r="S130" s="373"/>
      <c r="T130" s="373"/>
      <c r="U130" s="373"/>
      <c r="V130" s="373"/>
      <c r="W130" s="373"/>
      <c r="X130" s="373"/>
      <c r="Y130" s="374">
        <v>20</v>
      </c>
      <c r="Z130" s="374"/>
      <c r="AA130" s="374"/>
      <c r="AB130" s="367" t="s">
        <v>557</v>
      </c>
      <c r="AC130" s="367"/>
      <c r="AD130" s="367"/>
      <c r="AE130" s="90"/>
      <c r="AF130" s="72" t="s">
        <v>509</v>
      </c>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row>
  </sheetData>
  <mergeCells count="432">
    <mergeCell ref="A130:B130"/>
    <mergeCell ref="C130:E130"/>
    <mergeCell ref="F130:G130"/>
    <mergeCell ref="H130:X130"/>
    <mergeCell ref="Y130:AA130"/>
    <mergeCell ref="Y124:AJ124"/>
    <mergeCell ref="AL124:BM124"/>
    <mergeCell ref="Y126:AJ126"/>
    <mergeCell ref="AL126:BM126"/>
    <mergeCell ref="Y127:AJ127"/>
    <mergeCell ref="AL127:BM127"/>
    <mergeCell ref="AB130:AD130"/>
    <mergeCell ref="O128:AN128"/>
    <mergeCell ref="BA128:BV128"/>
    <mergeCell ref="O129:AN129"/>
    <mergeCell ref="AQ129:AY129"/>
    <mergeCell ref="BA129:BV129"/>
    <mergeCell ref="A120:D120"/>
    <mergeCell ref="E120:AR120"/>
    <mergeCell ref="AS120:BB120"/>
    <mergeCell ref="BC120:BM120"/>
    <mergeCell ref="BN120:CB120"/>
    <mergeCell ref="Y123:AJ123"/>
    <mergeCell ref="AL123:BM123"/>
    <mergeCell ref="A118:D118"/>
    <mergeCell ref="E118:AR118"/>
    <mergeCell ref="AS118:BB118"/>
    <mergeCell ref="BC118:BM118"/>
    <mergeCell ref="BN118:CB118"/>
    <mergeCell ref="A119:D119"/>
    <mergeCell ref="E119:AR119"/>
    <mergeCell ref="AS119:BB119"/>
    <mergeCell ref="BC119:BM119"/>
    <mergeCell ref="BN119:CB119"/>
    <mergeCell ref="A116:D116"/>
    <mergeCell ref="E116:AR116"/>
    <mergeCell ref="AS116:BB116"/>
    <mergeCell ref="BC116:BM116"/>
    <mergeCell ref="BN116:CB116"/>
    <mergeCell ref="A117:D117"/>
    <mergeCell ref="E117:AR117"/>
    <mergeCell ref="AS117:BB117"/>
    <mergeCell ref="BC117:BM117"/>
    <mergeCell ref="BN117:CB117"/>
    <mergeCell ref="A115:D115"/>
    <mergeCell ref="E115:AR115"/>
    <mergeCell ref="AS115:BB115"/>
    <mergeCell ref="BC115:BM115"/>
    <mergeCell ref="BN115:CB115"/>
    <mergeCell ref="A111:D111"/>
    <mergeCell ref="E111:AR111"/>
    <mergeCell ref="AS111:BB111"/>
    <mergeCell ref="BC111:BM111"/>
    <mergeCell ref="BN111:CB111"/>
    <mergeCell ref="AS113:BB113"/>
    <mergeCell ref="BC113:BP113"/>
    <mergeCell ref="CC111:CK111"/>
    <mergeCell ref="A109:D109"/>
    <mergeCell ref="E109:AR109"/>
    <mergeCell ref="AS109:BB109"/>
    <mergeCell ref="BC109:BM109"/>
    <mergeCell ref="BN109:CB109"/>
    <mergeCell ref="A110:D110"/>
    <mergeCell ref="E110:AR110"/>
    <mergeCell ref="AS110:BB110"/>
    <mergeCell ref="BC110:BM110"/>
    <mergeCell ref="BN110:CB110"/>
    <mergeCell ref="A107:D107"/>
    <mergeCell ref="E107:AR107"/>
    <mergeCell ref="AS107:BB107"/>
    <mergeCell ref="BC107:BM107"/>
    <mergeCell ref="BN107:CB107"/>
    <mergeCell ref="A108:D108"/>
    <mergeCell ref="E108:AR108"/>
    <mergeCell ref="AS108:BB108"/>
    <mergeCell ref="BC108:BM108"/>
    <mergeCell ref="BN108:CB108"/>
    <mergeCell ref="A105:D105"/>
    <mergeCell ref="E105:AR105"/>
    <mergeCell ref="AS105:BB105"/>
    <mergeCell ref="BC105:BM105"/>
    <mergeCell ref="BN105:CB105"/>
    <mergeCell ref="A106:D106"/>
    <mergeCell ref="E106:AR106"/>
    <mergeCell ref="AS106:BB106"/>
    <mergeCell ref="BC106:BM106"/>
    <mergeCell ref="BN106:CB106"/>
    <mergeCell ref="A103:D103"/>
    <mergeCell ref="E103:AR103"/>
    <mergeCell ref="AS103:BB103"/>
    <mergeCell ref="BC103:BM103"/>
    <mergeCell ref="BN103:CB103"/>
    <mergeCell ref="A104:D104"/>
    <mergeCell ref="E104:AR104"/>
    <mergeCell ref="AS104:BB104"/>
    <mergeCell ref="BC104:BM104"/>
    <mergeCell ref="BN104:CB104"/>
    <mergeCell ref="A101:D101"/>
    <mergeCell ref="E101:AR101"/>
    <mergeCell ref="AS101:BB101"/>
    <mergeCell ref="BC101:BM101"/>
    <mergeCell ref="BN101:CB101"/>
    <mergeCell ref="A102:D102"/>
    <mergeCell ref="E102:AR102"/>
    <mergeCell ref="AS102:BB102"/>
    <mergeCell ref="BC102:BM102"/>
    <mergeCell ref="BN102:CB102"/>
    <mergeCell ref="A99:D99"/>
    <mergeCell ref="E99:AR99"/>
    <mergeCell ref="AS99:BB99"/>
    <mergeCell ref="BC99:BM99"/>
    <mergeCell ref="BN99:CB99"/>
    <mergeCell ref="A100:D100"/>
    <mergeCell ref="E100:AR100"/>
    <mergeCell ref="AS100:BB100"/>
    <mergeCell ref="BC100:BM100"/>
    <mergeCell ref="BN100:CB100"/>
    <mergeCell ref="A97:D97"/>
    <mergeCell ref="E97:AR97"/>
    <mergeCell ref="AS97:BB97"/>
    <mergeCell ref="BC97:BM97"/>
    <mergeCell ref="BN97:CB97"/>
    <mergeCell ref="A98:D98"/>
    <mergeCell ref="E98:AR98"/>
    <mergeCell ref="AS98:BB98"/>
    <mergeCell ref="BC98:BM98"/>
    <mergeCell ref="BN98:CB98"/>
    <mergeCell ref="A95:D95"/>
    <mergeCell ref="E95:AR95"/>
    <mergeCell ref="AS95:BB95"/>
    <mergeCell ref="BC95:BM95"/>
    <mergeCell ref="BN95:CB95"/>
    <mergeCell ref="A96:D96"/>
    <mergeCell ref="E96:AR96"/>
    <mergeCell ref="AS96:BB96"/>
    <mergeCell ref="BC96:BM96"/>
    <mergeCell ref="BN96:CB96"/>
    <mergeCell ref="A93:D93"/>
    <mergeCell ref="E93:AR93"/>
    <mergeCell ref="AS93:BB93"/>
    <mergeCell ref="BC93:BM93"/>
    <mergeCell ref="BN93:CB93"/>
    <mergeCell ref="A94:D94"/>
    <mergeCell ref="E94:AR94"/>
    <mergeCell ref="AS94:BB94"/>
    <mergeCell ref="BC94:BM94"/>
    <mergeCell ref="BN94:CB94"/>
    <mergeCell ref="A91:D91"/>
    <mergeCell ref="E91:AR91"/>
    <mergeCell ref="AS91:BB91"/>
    <mergeCell ref="BC91:BM91"/>
    <mergeCell ref="BN91:CB91"/>
    <mergeCell ref="A92:D92"/>
    <mergeCell ref="E92:AR92"/>
    <mergeCell ref="AS92:BB92"/>
    <mergeCell ref="BC92:BM92"/>
    <mergeCell ref="BN92:CB92"/>
    <mergeCell ref="A89:D89"/>
    <mergeCell ref="E89:AR89"/>
    <mergeCell ref="AS89:BB89"/>
    <mergeCell ref="BC89:BM89"/>
    <mergeCell ref="BN89:CB89"/>
    <mergeCell ref="A90:D90"/>
    <mergeCell ref="E90:AR90"/>
    <mergeCell ref="AS90:BB90"/>
    <mergeCell ref="BC90:BM90"/>
    <mergeCell ref="BN90:CB90"/>
    <mergeCell ref="A87:D87"/>
    <mergeCell ref="E87:AR87"/>
    <mergeCell ref="AS87:BB87"/>
    <mergeCell ref="BC87:BM87"/>
    <mergeCell ref="BN87:CB87"/>
    <mergeCell ref="A88:D88"/>
    <mergeCell ref="E88:AR88"/>
    <mergeCell ref="AS88:BB88"/>
    <mergeCell ref="BC88:BM88"/>
    <mergeCell ref="BN88:CB88"/>
    <mergeCell ref="A85:D85"/>
    <mergeCell ref="E85:AR85"/>
    <mergeCell ref="AS85:BB85"/>
    <mergeCell ref="BC85:BM85"/>
    <mergeCell ref="BN85:CB85"/>
    <mergeCell ref="A86:D86"/>
    <mergeCell ref="E86:AR86"/>
    <mergeCell ref="AS86:BB86"/>
    <mergeCell ref="BC86:BM86"/>
    <mergeCell ref="BN86:CB86"/>
    <mergeCell ref="A83:D83"/>
    <mergeCell ref="E83:AR83"/>
    <mergeCell ref="AS83:BB83"/>
    <mergeCell ref="BC83:BM83"/>
    <mergeCell ref="BN83:CB83"/>
    <mergeCell ref="A84:D84"/>
    <mergeCell ref="E84:AR84"/>
    <mergeCell ref="AS84:BB84"/>
    <mergeCell ref="BC84:BM84"/>
    <mergeCell ref="BN84:CB84"/>
    <mergeCell ref="A81:D81"/>
    <mergeCell ref="E81:AR81"/>
    <mergeCell ref="AS81:BB81"/>
    <mergeCell ref="BC81:BM81"/>
    <mergeCell ref="BN81:CB81"/>
    <mergeCell ref="A82:D82"/>
    <mergeCell ref="E82:AR82"/>
    <mergeCell ref="AS82:BB82"/>
    <mergeCell ref="BC82:BM82"/>
    <mergeCell ref="BN82:CB82"/>
    <mergeCell ref="A79:D79"/>
    <mergeCell ref="E79:AR79"/>
    <mergeCell ref="AS79:BB79"/>
    <mergeCell ref="BC79:BM79"/>
    <mergeCell ref="BN79:CB79"/>
    <mergeCell ref="A80:D80"/>
    <mergeCell ref="E80:AR80"/>
    <mergeCell ref="AS80:BB80"/>
    <mergeCell ref="BC80:BM80"/>
    <mergeCell ref="BN80:CB80"/>
    <mergeCell ref="A77:D77"/>
    <mergeCell ref="E77:AR77"/>
    <mergeCell ref="AS77:BB77"/>
    <mergeCell ref="BC77:BM77"/>
    <mergeCell ref="BN77:CB77"/>
    <mergeCell ref="A78:D78"/>
    <mergeCell ref="E78:AR78"/>
    <mergeCell ref="AS78:BB78"/>
    <mergeCell ref="BC78:BM78"/>
    <mergeCell ref="BN78:CB78"/>
    <mergeCell ref="A75:D75"/>
    <mergeCell ref="E75:AR75"/>
    <mergeCell ref="AS75:BB75"/>
    <mergeCell ref="BC75:BM75"/>
    <mergeCell ref="BN75:CB75"/>
    <mergeCell ref="A76:D76"/>
    <mergeCell ref="E76:AR76"/>
    <mergeCell ref="AS76:BB76"/>
    <mergeCell ref="BC76:BM76"/>
    <mergeCell ref="BN76:CB76"/>
    <mergeCell ref="A73:D73"/>
    <mergeCell ref="E73:AR73"/>
    <mergeCell ref="AS73:BB73"/>
    <mergeCell ref="BC73:BM73"/>
    <mergeCell ref="BN73:CB73"/>
    <mergeCell ref="A74:D74"/>
    <mergeCell ref="E74:AR74"/>
    <mergeCell ref="AS74:BB74"/>
    <mergeCell ref="BC74:BM74"/>
    <mergeCell ref="BN74:CB74"/>
    <mergeCell ref="A72:D72"/>
    <mergeCell ref="E72:AR72"/>
    <mergeCell ref="AS72:BB72"/>
    <mergeCell ref="BC72:BM72"/>
    <mergeCell ref="BN72:CB72"/>
    <mergeCell ref="A68:D68"/>
    <mergeCell ref="E68:AR68"/>
    <mergeCell ref="AS68:BB68"/>
    <mergeCell ref="BC68:BM68"/>
    <mergeCell ref="BN68:CB68"/>
    <mergeCell ref="AS70:BB70"/>
    <mergeCell ref="BC70:BP70"/>
    <mergeCell ref="A66:D66"/>
    <mergeCell ref="E66:AR66"/>
    <mergeCell ref="AS66:BB66"/>
    <mergeCell ref="BC66:BM66"/>
    <mergeCell ref="BN66:CB66"/>
    <mergeCell ref="A67:D67"/>
    <mergeCell ref="E67:AR67"/>
    <mergeCell ref="AS67:BB67"/>
    <mergeCell ref="BC67:BM67"/>
    <mergeCell ref="BN67:CB67"/>
    <mergeCell ref="A64:D64"/>
    <mergeCell ref="E64:AR64"/>
    <mergeCell ref="AS64:BB64"/>
    <mergeCell ref="BC64:BM64"/>
    <mergeCell ref="BN64:CB64"/>
    <mergeCell ref="A65:D65"/>
    <mergeCell ref="E65:AR65"/>
    <mergeCell ref="AS65:BB65"/>
    <mergeCell ref="BC65:BM65"/>
    <mergeCell ref="BN65:CB65"/>
    <mergeCell ref="A63:D63"/>
    <mergeCell ref="E63:AR63"/>
    <mergeCell ref="AS63:BB63"/>
    <mergeCell ref="BC63:BM63"/>
    <mergeCell ref="BN63:CB63"/>
    <mergeCell ref="A59:CB59"/>
    <mergeCell ref="A52:D52"/>
    <mergeCell ref="E52:BC52"/>
    <mergeCell ref="BD52:BM52"/>
    <mergeCell ref="BN52:CB52"/>
    <mergeCell ref="A57:D57"/>
    <mergeCell ref="E57:BC57"/>
    <mergeCell ref="BD57:BM57"/>
    <mergeCell ref="BN57:CB57"/>
    <mergeCell ref="E53:BC53"/>
    <mergeCell ref="BD53:BM53"/>
    <mergeCell ref="E54:BC54"/>
    <mergeCell ref="BD54:BM54"/>
    <mergeCell ref="E55:BC55"/>
    <mergeCell ref="BD55:BM55"/>
    <mergeCell ref="E56:BC56"/>
    <mergeCell ref="BD56:BM56"/>
    <mergeCell ref="AS61:BB61"/>
    <mergeCell ref="BC61:BP61"/>
    <mergeCell ref="A50:D50"/>
    <mergeCell ref="E50:BC50"/>
    <mergeCell ref="BD50:BM50"/>
    <mergeCell ref="BN50:CB50"/>
    <mergeCell ref="A51:D51"/>
    <mergeCell ref="E51:BC51"/>
    <mergeCell ref="BD51:BM51"/>
    <mergeCell ref="BN51:CB51"/>
    <mergeCell ref="A48:D48"/>
    <mergeCell ref="E48:BC48"/>
    <mergeCell ref="BD48:BM48"/>
    <mergeCell ref="BN48:CB48"/>
    <mergeCell ref="A49:D49"/>
    <mergeCell ref="E49:BC49"/>
    <mergeCell ref="BD49:BM49"/>
    <mergeCell ref="BN49:CB49"/>
    <mergeCell ref="BD41:BM41"/>
    <mergeCell ref="BN41:CB41"/>
    <mergeCell ref="A46:D46"/>
    <mergeCell ref="E46:BC46"/>
    <mergeCell ref="BD46:BM46"/>
    <mergeCell ref="BN46:CB46"/>
    <mergeCell ref="A47:D47"/>
    <mergeCell ref="E47:BC47"/>
    <mergeCell ref="BD47:BM47"/>
    <mergeCell ref="BN47:CB47"/>
    <mergeCell ref="A44:D44"/>
    <mergeCell ref="E44:BC44"/>
    <mergeCell ref="BD44:BM44"/>
    <mergeCell ref="BN44:CB44"/>
    <mergeCell ref="A45:D45"/>
    <mergeCell ref="E45:BC45"/>
    <mergeCell ref="BD45:BM45"/>
    <mergeCell ref="BN45:CB45"/>
    <mergeCell ref="A36:CB36"/>
    <mergeCell ref="AS37:BB37"/>
    <mergeCell ref="BC37:BP37"/>
    <mergeCell ref="A39:D39"/>
    <mergeCell ref="E39:BC39"/>
    <mergeCell ref="BD39:BM39"/>
    <mergeCell ref="BN39:CB39"/>
    <mergeCell ref="A56:D56"/>
    <mergeCell ref="A54:D54"/>
    <mergeCell ref="A53:D53"/>
    <mergeCell ref="A42:D42"/>
    <mergeCell ref="E42:BC42"/>
    <mergeCell ref="BD42:BM42"/>
    <mergeCell ref="BN42:CB42"/>
    <mergeCell ref="A43:D43"/>
    <mergeCell ref="E43:BC43"/>
    <mergeCell ref="BD43:BM43"/>
    <mergeCell ref="BN43:CB43"/>
    <mergeCell ref="A40:D40"/>
    <mergeCell ref="E40:BC40"/>
    <mergeCell ref="BD40:BM40"/>
    <mergeCell ref="BN40:CB40"/>
    <mergeCell ref="A41:D41"/>
    <mergeCell ref="E41:BC41"/>
    <mergeCell ref="A31:D31"/>
    <mergeCell ref="E31:AM31"/>
    <mergeCell ref="AN31:AV31"/>
    <mergeCell ref="AW31:BI31"/>
    <mergeCell ref="BJ31:CB31"/>
    <mergeCell ref="A34:D34"/>
    <mergeCell ref="E34:AM34"/>
    <mergeCell ref="AN34:AV34"/>
    <mergeCell ref="AW34:BI34"/>
    <mergeCell ref="BJ34:CB34"/>
    <mergeCell ref="A32:D32"/>
    <mergeCell ref="E32:AM32"/>
    <mergeCell ref="AN32:AV32"/>
    <mergeCell ref="AW32:BI32"/>
    <mergeCell ref="BJ32:CB32"/>
    <mergeCell ref="A33:D33"/>
    <mergeCell ref="E33:AM33"/>
    <mergeCell ref="AN33:AV33"/>
    <mergeCell ref="AW33:BI33"/>
    <mergeCell ref="BJ33:CB33"/>
    <mergeCell ref="A22:CB22"/>
    <mergeCell ref="A55:D55"/>
    <mergeCell ref="BN55:CB55"/>
    <mergeCell ref="BN56:CB56"/>
    <mergeCell ref="BN53:CB53"/>
    <mergeCell ref="BN54:CB54"/>
    <mergeCell ref="A20:D20"/>
    <mergeCell ref="E20:BA20"/>
    <mergeCell ref="BB20:BM20"/>
    <mergeCell ref="BN20:CB20"/>
    <mergeCell ref="A26:CB26"/>
    <mergeCell ref="AS27:BB27"/>
    <mergeCell ref="BC27:BP27"/>
    <mergeCell ref="A29:D29"/>
    <mergeCell ref="E29:AM29"/>
    <mergeCell ref="AN29:AV29"/>
    <mergeCell ref="AW29:BI29"/>
    <mergeCell ref="BJ29:CB29"/>
    <mergeCell ref="S24:CB24"/>
    <mergeCell ref="A30:D30"/>
    <mergeCell ref="E30:AM30"/>
    <mergeCell ref="AN30:AV30"/>
    <mergeCell ref="AW30:BI30"/>
    <mergeCell ref="BJ30:CB30"/>
    <mergeCell ref="A18:D18"/>
    <mergeCell ref="E18:BA18"/>
    <mergeCell ref="BB18:BM18"/>
    <mergeCell ref="BN18:CB18"/>
    <mergeCell ref="A19:D19"/>
    <mergeCell ref="E19:BA19"/>
    <mergeCell ref="BB19:BM19"/>
    <mergeCell ref="BN19:CB19"/>
    <mergeCell ref="A16:D16"/>
    <mergeCell ref="E16:BA16"/>
    <mergeCell ref="BB16:BM16"/>
    <mergeCell ref="BN16:CB16"/>
    <mergeCell ref="A17:D17"/>
    <mergeCell ref="BB17:BM17"/>
    <mergeCell ref="BN17:CB17"/>
    <mergeCell ref="A13:CB13"/>
    <mergeCell ref="A15:D15"/>
    <mergeCell ref="E15:BA15"/>
    <mergeCell ref="BB15:BM15"/>
    <mergeCell ref="BN15:CB15"/>
    <mergeCell ref="AV2:CB2"/>
    <mergeCell ref="A4:CB4"/>
    <mergeCell ref="A6:CB6"/>
    <mergeCell ref="A7:CB7"/>
    <mergeCell ref="A9:CB9"/>
    <mergeCell ref="A11:AG11"/>
    <mergeCell ref="AH11:CB11"/>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O78"/>
  <sheetViews>
    <sheetView view="pageBreakPreview" topLeftCell="A31" zoomScaleSheetLayoutView="100" workbookViewId="0">
      <selection activeCell="BN55" sqref="BN55:CB55"/>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1" width="1.140625" style="4"/>
    <col min="92" max="92" width="3.5703125" style="4" bestFit="1" customWidth="1"/>
    <col min="93" max="93" width="12.5703125" style="4" bestFit="1" customWidth="1"/>
    <col min="94" max="16384" width="1.140625" style="4"/>
  </cols>
  <sheetData>
    <row r="1" spans="1:93"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3"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3"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3"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3" ht="7.5" customHeight="1" x14ac:dyDescent="0.2"/>
    <row r="6" spans="1:93"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3"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3" ht="12" customHeight="1" x14ac:dyDescent="0.2">
      <c r="CN8" s="4">
        <v>244</v>
      </c>
      <c r="CO8" s="80">
        <f>BJ34+BN57+BN68</f>
        <v>2700000</v>
      </c>
    </row>
    <row r="9" spans="1:93"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3" ht="12" customHeight="1" x14ac:dyDescent="0.2"/>
    <row r="11" spans="1:93" ht="97.5" customHeight="1" x14ac:dyDescent="0.25">
      <c r="A11" s="614" t="s">
        <v>405</v>
      </c>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548" t="s">
        <v>746</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93" ht="12" customHeight="1" x14ac:dyDescent="0.2"/>
    <row r="13" spans="1:93"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3" ht="12" customHeight="1" x14ac:dyDescent="0.2"/>
    <row r="15" spans="1:93"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93"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80" ht="81.75" customHeight="1" x14ac:dyDescent="0.2">
      <c r="A19" s="413">
        <v>1</v>
      </c>
      <c r="B19" s="414"/>
      <c r="C19" s="414"/>
      <c r="D19" s="415"/>
      <c r="E19" s="589" t="s">
        <v>747</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237">
        <v>916205</v>
      </c>
      <c r="BC19" s="238"/>
      <c r="BD19" s="238"/>
      <c r="BE19" s="238"/>
      <c r="BF19" s="238"/>
      <c r="BG19" s="238"/>
      <c r="BH19" s="238"/>
      <c r="BI19" s="238"/>
      <c r="BJ19" s="238"/>
      <c r="BK19" s="238"/>
      <c r="BL19" s="238"/>
      <c r="BM19" s="278"/>
      <c r="BN19" s="237">
        <v>2700000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2700000</v>
      </c>
      <c r="BO20" s="546"/>
      <c r="BP20" s="546"/>
      <c r="BQ20" s="546"/>
      <c r="BR20" s="546"/>
      <c r="BS20" s="546"/>
      <c r="BT20" s="546"/>
      <c r="BU20" s="546"/>
      <c r="BV20" s="546"/>
      <c r="BW20" s="546"/>
      <c r="BX20" s="546"/>
      <c r="BY20" s="546"/>
      <c r="BZ20" s="546"/>
      <c r="CA20" s="546"/>
      <c r="CB20" s="547"/>
    </row>
    <row r="21" spans="1:80" ht="12" customHeight="1" x14ac:dyDescent="0.2"/>
    <row r="22" spans="1:80" ht="15.75" x14ac:dyDescent="0.25">
      <c r="A22" s="428" t="s">
        <v>539</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row>
    <row r="24" spans="1:80" ht="15.75" x14ac:dyDescent="0.25">
      <c r="A24" s="7" t="s">
        <v>406</v>
      </c>
      <c r="B24" s="131"/>
      <c r="C24" s="131"/>
      <c r="D24" s="131"/>
      <c r="E24" s="131"/>
      <c r="F24" s="131"/>
      <c r="G24" s="131"/>
      <c r="H24" s="131"/>
      <c r="I24" s="131"/>
      <c r="J24" s="131"/>
      <c r="K24" s="131"/>
      <c r="L24" s="131"/>
      <c r="M24" s="131"/>
      <c r="N24" s="131"/>
      <c r="O24" s="131"/>
      <c r="P24" s="131"/>
      <c r="Q24" s="131"/>
      <c r="R24" s="131"/>
      <c r="S24" s="434" t="s">
        <v>129</v>
      </c>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row>
    <row r="25" spans="1:80" ht="10.5" customHeight="1" x14ac:dyDescent="0.25">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row>
    <row r="26" spans="1:80" ht="15.75" x14ac:dyDescent="0.25">
      <c r="A26" s="428" t="s">
        <v>541</v>
      </c>
      <c r="B26" s="428"/>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row>
    <row r="27" spans="1:80" ht="15.75" x14ac:dyDescent="0.25">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410" t="s">
        <v>511</v>
      </c>
      <c r="AT27" s="410"/>
      <c r="AU27" s="410"/>
      <c r="AV27" s="410"/>
      <c r="AW27" s="410"/>
      <c r="AX27" s="410"/>
      <c r="AY27" s="410"/>
      <c r="AZ27" s="410"/>
      <c r="BA27" s="410"/>
      <c r="BB27" s="410"/>
      <c r="BC27" s="434" t="s">
        <v>280</v>
      </c>
      <c r="BD27" s="434"/>
      <c r="BE27" s="434"/>
      <c r="BF27" s="434"/>
      <c r="BG27" s="434"/>
      <c r="BH27" s="434"/>
      <c r="BI27" s="434"/>
      <c r="BJ27" s="434"/>
      <c r="BK27" s="434"/>
      <c r="BL27" s="434"/>
      <c r="BM27" s="434"/>
      <c r="BN27" s="434"/>
      <c r="BO27" s="434"/>
      <c r="BP27" s="434"/>
      <c r="BQ27" s="131"/>
      <c r="BR27" s="131"/>
      <c r="BS27" s="131"/>
      <c r="BT27" s="131"/>
      <c r="BU27" s="131"/>
      <c r="BV27" s="131"/>
      <c r="BW27" s="131"/>
      <c r="BX27" s="131"/>
      <c r="BY27" s="131"/>
      <c r="BZ27" s="131"/>
      <c r="CA27" s="131"/>
      <c r="CB27" s="131"/>
    </row>
    <row r="29" spans="1:80" x14ac:dyDescent="0.2">
      <c r="A29" s="157" t="s">
        <v>142</v>
      </c>
      <c r="B29" s="158"/>
      <c r="C29" s="158"/>
      <c r="D29" s="159"/>
      <c r="E29" s="157" t="s">
        <v>422</v>
      </c>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9"/>
      <c r="AN29" s="157" t="s">
        <v>424</v>
      </c>
      <c r="AO29" s="158"/>
      <c r="AP29" s="158"/>
      <c r="AQ29" s="158"/>
      <c r="AR29" s="158"/>
      <c r="AS29" s="158"/>
      <c r="AT29" s="158"/>
      <c r="AU29" s="158"/>
      <c r="AV29" s="159"/>
      <c r="AW29" s="157" t="s">
        <v>482</v>
      </c>
      <c r="AX29" s="158"/>
      <c r="AY29" s="158"/>
      <c r="AZ29" s="158"/>
      <c r="BA29" s="158"/>
      <c r="BB29" s="158"/>
      <c r="BC29" s="158"/>
      <c r="BD29" s="158"/>
      <c r="BE29" s="158"/>
      <c r="BF29" s="158"/>
      <c r="BG29" s="158"/>
      <c r="BH29" s="158"/>
      <c r="BI29" s="159"/>
      <c r="BJ29" s="157" t="s">
        <v>425</v>
      </c>
      <c r="BK29" s="158"/>
      <c r="BL29" s="158"/>
      <c r="BM29" s="158"/>
      <c r="BN29" s="158"/>
      <c r="BO29" s="158"/>
      <c r="BP29" s="158"/>
      <c r="BQ29" s="158"/>
      <c r="BR29" s="158"/>
      <c r="BS29" s="158"/>
      <c r="BT29" s="158"/>
      <c r="BU29" s="158"/>
      <c r="BV29" s="158"/>
      <c r="BW29" s="158"/>
      <c r="BX29" s="158"/>
      <c r="BY29" s="158"/>
      <c r="BZ29" s="158"/>
      <c r="CA29" s="158"/>
      <c r="CB29" s="159"/>
    </row>
    <row r="30" spans="1:80" x14ac:dyDescent="0.2">
      <c r="A30" s="407" t="s">
        <v>143</v>
      </c>
      <c r="B30" s="408"/>
      <c r="C30" s="408"/>
      <c r="D30" s="409"/>
      <c r="E30" s="407"/>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9"/>
      <c r="AN30" s="407" t="s">
        <v>483</v>
      </c>
      <c r="AO30" s="408"/>
      <c r="AP30" s="408"/>
      <c r="AQ30" s="408"/>
      <c r="AR30" s="408"/>
      <c r="AS30" s="408"/>
      <c r="AT30" s="408"/>
      <c r="AU30" s="408"/>
      <c r="AV30" s="409"/>
      <c r="AW30" s="407" t="s">
        <v>484</v>
      </c>
      <c r="AX30" s="408"/>
      <c r="AY30" s="408"/>
      <c r="AZ30" s="408"/>
      <c r="BA30" s="408"/>
      <c r="BB30" s="408"/>
      <c r="BC30" s="408"/>
      <c r="BD30" s="408"/>
      <c r="BE30" s="408"/>
      <c r="BF30" s="408"/>
      <c r="BG30" s="408"/>
      <c r="BH30" s="408"/>
      <c r="BI30" s="409"/>
      <c r="BJ30" s="407" t="s">
        <v>439</v>
      </c>
      <c r="BK30" s="408"/>
      <c r="BL30" s="408"/>
      <c r="BM30" s="408"/>
      <c r="BN30" s="408"/>
      <c r="BO30" s="408"/>
      <c r="BP30" s="408"/>
      <c r="BQ30" s="408"/>
      <c r="BR30" s="408"/>
      <c r="BS30" s="408"/>
      <c r="BT30" s="408"/>
      <c r="BU30" s="408"/>
      <c r="BV30" s="408"/>
      <c r="BW30" s="408"/>
      <c r="BX30" s="408"/>
      <c r="BY30" s="408"/>
      <c r="BZ30" s="408"/>
      <c r="CA30" s="408"/>
      <c r="CB30" s="409"/>
    </row>
    <row r="31" spans="1:80" x14ac:dyDescent="0.2">
      <c r="A31" s="407"/>
      <c r="B31" s="408"/>
      <c r="C31" s="408"/>
      <c r="D31" s="409"/>
      <c r="E31" s="407"/>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c r="AN31" s="407" t="s">
        <v>485</v>
      </c>
      <c r="AO31" s="408"/>
      <c r="AP31" s="408"/>
      <c r="AQ31" s="408"/>
      <c r="AR31" s="408"/>
      <c r="AS31" s="408"/>
      <c r="AT31" s="408"/>
      <c r="AU31" s="408"/>
      <c r="AV31" s="409"/>
      <c r="AW31" s="407" t="s">
        <v>432</v>
      </c>
      <c r="AX31" s="408"/>
      <c r="AY31" s="408"/>
      <c r="AZ31" s="408"/>
      <c r="BA31" s="408"/>
      <c r="BB31" s="408"/>
      <c r="BC31" s="408"/>
      <c r="BD31" s="408"/>
      <c r="BE31" s="408"/>
      <c r="BF31" s="408"/>
      <c r="BG31" s="408"/>
      <c r="BH31" s="408"/>
      <c r="BI31" s="409"/>
      <c r="BJ31" s="407"/>
      <c r="BK31" s="408"/>
      <c r="BL31" s="408"/>
      <c r="BM31" s="408"/>
      <c r="BN31" s="408"/>
      <c r="BO31" s="408"/>
      <c r="BP31" s="408"/>
      <c r="BQ31" s="408"/>
      <c r="BR31" s="408"/>
      <c r="BS31" s="408"/>
      <c r="BT31" s="408"/>
      <c r="BU31" s="408"/>
      <c r="BV31" s="408"/>
      <c r="BW31" s="408"/>
      <c r="BX31" s="408"/>
      <c r="BY31" s="408"/>
      <c r="BZ31" s="408"/>
      <c r="CA31" s="408"/>
      <c r="CB31" s="409"/>
    </row>
    <row r="32" spans="1:80" x14ac:dyDescent="0.2">
      <c r="A32" s="400">
        <v>1</v>
      </c>
      <c r="B32" s="401"/>
      <c r="C32" s="401"/>
      <c r="D32" s="402"/>
      <c r="E32" s="400">
        <v>2</v>
      </c>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2"/>
      <c r="AN32" s="400">
        <v>3</v>
      </c>
      <c r="AO32" s="401"/>
      <c r="AP32" s="401"/>
      <c r="AQ32" s="401"/>
      <c r="AR32" s="401"/>
      <c r="AS32" s="401"/>
      <c r="AT32" s="401"/>
      <c r="AU32" s="401"/>
      <c r="AV32" s="402"/>
      <c r="AW32" s="400">
        <v>4</v>
      </c>
      <c r="AX32" s="401"/>
      <c r="AY32" s="401"/>
      <c r="AZ32" s="401"/>
      <c r="BA32" s="401"/>
      <c r="BB32" s="401"/>
      <c r="BC32" s="401"/>
      <c r="BD32" s="401"/>
      <c r="BE32" s="401"/>
      <c r="BF32" s="401"/>
      <c r="BG32" s="401"/>
      <c r="BH32" s="401"/>
      <c r="BI32" s="402"/>
      <c r="BJ32" s="400">
        <v>5</v>
      </c>
      <c r="BK32" s="401"/>
      <c r="BL32" s="401"/>
      <c r="BM32" s="401"/>
      <c r="BN32" s="401"/>
      <c r="BO32" s="401"/>
      <c r="BP32" s="401"/>
      <c r="BQ32" s="401"/>
      <c r="BR32" s="401"/>
      <c r="BS32" s="401"/>
      <c r="BT32" s="401"/>
      <c r="BU32" s="401"/>
      <c r="BV32" s="401"/>
      <c r="BW32" s="401"/>
      <c r="BX32" s="401"/>
      <c r="BY32" s="401"/>
      <c r="BZ32" s="401"/>
      <c r="CA32" s="401"/>
      <c r="CB32" s="402"/>
    </row>
    <row r="33" spans="1:80" ht="27" customHeight="1" x14ac:dyDescent="0.2">
      <c r="A33" s="413">
        <v>1</v>
      </c>
      <c r="B33" s="414"/>
      <c r="C33" s="414"/>
      <c r="D33" s="415"/>
      <c r="E33" s="227" t="s">
        <v>739</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435"/>
      <c r="AN33" s="416">
        <v>126</v>
      </c>
      <c r="AO33" s="417"/>
      <c r="AP33" s="417"/>
      <c r="AQ33" s="417"/>
      <c r="AR33" s="417"/>
      <c r="AS33" s="417"/>
      <c r="AT33" s="417"/>
      <c r="AU33" s="417"/>
      <c r="AV33" s="418"/>
      <c r="AW33" s="392">
        <v>12300</v>
      </c>
      <c r="AX33" s="393"/>
      <c r="AY33" s="393"/>
      <c r="AZ33" s="393"/>
      <c r="BA33" s="393"/>
      <c r="BB33" s="393"/>
      <c r="BC33" s="393"/>
      <c r="BD33" s="393"/>
      <c r="BE33" s="393"/>
      <c r="BF33" s="393"/>
      <c r="BG33" s="393"/>
      <c r="BH33" s="393"/>
      <c r="BI33" s="394"/>
      <c r="BJ33" s="392">
        <f>ROUND(AN33*AW33,2)</f>
        <v>1549800</v>
      </c>
      <c r="BK33" s="393"/>
      <c r="BL33" s="393"/>
      <c r="BM33" s="393"/>
      <c r="BN33" s="393"/>
      <c r="BO33" s="393"/>
      <c r="BP33" s="393"/>
      <c r="BQ33" s="393"/>
      <c r="BR33" s="393"/>
      <c r="BS33" s="393"/>
      <c r="BT33" s="393"/>
      <c r="BU33" s="393"/>
      <c r="BV33" s="393"/>
      <c r="BW33" s="393"/>
      <c r="BX33" s="393"/>
      <c r="BY33" s="393"/>
      <c r="BZ33" s="393"/>
      <c r="CA33" s="393"/>
      <c r="CB33" s="394"/>
    </row>
    <row r="34" spans="1:80" x14ac:dyDescent="0.2">
      <c r="A34" s="377"/>
      <c r="B34" s="378"/>
      <c r="C34" s="378"/>
      <c r="D34" s="379"/>
      <c r="E34" s="380" t="s">
        <v>421</v>
      </c>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2"/>
      <c r="AN34" s="386" t="s">
        <v>52</v>
      </c>
      <c r="AO34" s="387"/>
      <c r="AP34" s="387"/>
      <c r="AQ34" s="387"/>
      <c r="AR34" s="387"/>
      <c r="AS34" s="387"/>
      <c r="AT34" s="387"/>
      <c r="AU34" s="387"/>
      <c r="AV34" s="388"/>
      <c r="AW34" s="386" t="s">
        <v>52</v>
      </c>
      <c r="AX34" s="387"/>
      <c r="AY34" s="387"/>
      <c r="AZ34" s="387"/>
      <c r="BA34" s="387"/>
      <c r="BB34" s="387"/>
      <c r="BC34" s="387"/>
      <c r="BD34" s="387"/>
      <c r="BE34" s="387"/>
      <c r="BF34" s="387"/>
      <c r="BG34" s="387"/>
      <c r="BH34" s="387"/>
      <c r="BI34" s="388"/>
      <c r="BJ34" s="389">
        <f>SUM(BJ33:CB33)</f>
        <v>1549800</v>
      </c>
      <c r="BK34" s="390"/>
      <c r="BL34" s="390"/>
      <c r="BM34" s="390"/>
      <c r="BN34" s="390"/>
      <c r="BO34" s="390"/>
      <c r="BP34" s="390"/>
      <c r="BQ34" s="390"/>
      <c r="BR34" s="390"/>
      <c r="BS34" s="390"/>
      <c r="BT34" s="390"/>
      <c r="BU34" s="390"/>
      <c r="BV34" s="390"/>
      <c r="BW34" s="390"/>
      <c r="BX34" s="390"/>
      <c r="BY34" s="390"/>
      <c r="BZ34" s="390"/>
      <c r="CA34" s="390"/>
      <c r="CB34" s="391"/>
    </row>
    <row r="35" spans="1:80" ht="14.25" customHeight="1" x14ac:dyDescent="0.25">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row>
    <row r="36" spans="1:80" ht="15.75" x14ac:dyDescent="0.25">
      <c r="A36" s="428" t="s">
        <v>545</v>
      </c>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row>
    <row r="37" spans="1:80" ht="15.75" x14ac:dyDescent="0.25">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410" t="s">
        <v>511</v>
      </c>
      <c r="AT37" s="410"/>
      <c r="AU37" s="410"/>
      <c r="AV37" s="410"/>
      <c r="AW37" s="410"/>
      <c r="AX37" s="410"/>
      <c r="AY37" s="410"/>
      <c r="AZ37" s="410"/>
      <c r="BA37" s="410"/>
      <c r="BB37" s="410"/>
      <c r="BC37" s="434" t="s">
        <v>281</v>
      </c>
      <c r="BD37" s="434"/>
      <c r="BE37" s="434"/>
      <c r="BF37" s="434"/>
      <c r="BG37" s="434"/>
      <c r="BH37" s="434"/>
      <c r="BI37" s="434"/>
      <c r="BJ37" s="434"/>
      <c r="BK37" s="434"/>
      <c r="BL37" s="434"/>
      <c r="BM37" s="434"/>
      <c r="BN37" s="434"/>
      <c r="BO37" s="434"/>
      <c r="BP37" s="434"/>
      <c r="BQ37" s="131"/>
      <c r="BR37" s="131"/>
      <c r="BS37" s="131"/>
      <c r="BT37" s="131"/>
      <c r="BU37" s="131"/>
      <c r="BV37" s="131"/>
      <c r="BW37" s="131"/>
      <c r="BX37" s="131"/>
      <c r="BY37" s="131"/>
      <c r="BZ37" s="131"/>
      <c r="CA37" s="131"/>
      <c r="CB37" s="131"/>
    </row>
    <row r="38" spans="1:80" x14ac:dyDescent="0.2">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row>
    <row r="39" spans="1:80" x14ac:dyDescent="0.2">
      <c r="A39" s="157" t="s">
        <v>142</v>
      </c>
      <c r="B39" s="158"/>
      <c r="C39" s="158"/>
      <c r="D39" s="159"/>
      <c r="E39" s="157" t="s">
        <v>422</v>
      </c>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9"/>
      <c r="BD39" s="157" t="s">
        <v>424</v>
      </c>
      <c r="BE39" s="158"/>
      <c r="BF39" s="158"/>
      <c r="BG39" s="158"/>
      <c r="BH39" s="158"/>
      <c r="BI39" s="158"/>
      <c r="BJ39" s="158"/>
      <c r="BK39" s="158"/>
      <c r="BL39" s="158"/>
      <c r="BM39" s="159"/>
      <c r="BN39" s="157" t="s">
        <v>477</v>
      </c>
      <c r="BO39" s="158"/>
      <c r="BP39" s="158"/>
      <c r="BQ39" s="158"/>
      <c r="BR39" s="158"/>
      <c r="BS39" s="158"/>
      <c r="BT39" s="158"/>
      <c r="BU39" s="158"/>
      <c r="BV39" s="158"/>
      <c r="BW39" s="158"/>
      <c r="BX39" s="158"/>
      <c r="BY39" s="158"/>
      <c r="BZ39" s="158"/>
      <c r="CA39" s="158"/>
      <c r="CB39" s="159"/>
    </row>
    <row r="40" spans="1:80" x14ac:dyDescent="0.2">
      <c r="A40" s="407" t="s">
        <v>143</v>
      </c>
      <c r="B40" s="408"/>
      <c r="C40" s="408"/>
      <c r="D40" s="409"/>
      <c r="E40" s="407"/>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9"/>
      <c r="BD40" s="407" t="s">
        <v>503</v>
      </c>
      <c r="BE40" s="408"/>
      <c r="BF40" s="408"/>
      <c r="BG40" s="408"/>
      <c r="BH40" s="408"/>
      <c r="BI40" s="408"/>
      <c r="BJ40" s="408"/>
      <c r="BK40" s="408"/>
      <c r="BL40" s="408"/>
      <c r="BM40" s="409"/>
      <c r="BN40" s="407" t="s">
        <v>504</v>
      </c>
      <c r="BO40" s="408"/>
      <c r="BP40" s="408"/>
      <c r="BQ40" s="408"/>
      <c r="BR40" s="408"/>
      <c r="BS40" s="408"/>
      <c r="BT40" s="408"/>
      <c r="BU40" s="408"/>
      <c r="BV40" s="408"/>
      <c r="BW40" s="408"/>
      <c r="BX40" s="408"/>
      <c r="BY40" s="408"/>
      <c r="BZ40" s="408"/>
      <c r="CA40" s="408"/>
      <c r="CB40" s="409"/>
    </row>
    <row r="41" spans="1:80" x14ac:dyDescent="0.2">
      <c r="A41" s="400">
        <v>1</v>
      </c>
      <c r="B41" s="401"/>
      <c r="C41" s="401"/>
      <c r="D41" s="402"/>
      <c r="E41" s="400">
        <v>2</v>
      </c>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2"/>
      <c r="BD41" s="400">
        <v>3</v>
      </c>
      <c r="BE41" s="401"/>
      <c r="BF41" s="401"/>
      <c r="BG41" s="401"/>
      <c r="BH41" s="401"/>
      <c r="BI41" s="401"/>
      <c r="BJ41" s="401"/>
      <c r="BK41" s="401"/>
      <c r="BL41" s="401"/>
      <c r="BM41" s="402"/>
      <c r="BN41" s="400">
        <v>4</v>
      </c>
      <c r="BO41" s="401"/>
      <c r="BP41" s="401"/>
      <c r="BQ41" s="401"/>
      <c r="BR41" s="401"/>
      <c r="BS41" s="401"/>
      <c r="BT41" s="401"/>
      <c r="BU41" s="401"/>
      <c r="BV41" s="401"/>
      <c r="BW41" s="401"/>
      <c r="BX41" s="401"/>
      <c r="BY41" s="401"/>
      <c r="BZ41" s="401"/>
      <c r="CA41" s="401"/>
      <c r="CB41" s="402"/>
    </row>
    <row r="42" spans="1:80" x14ac:dyDescent="0.2">
      <c r="A42" s="395" t="s">
        <v>155</v>
      </c>
      <c r="B42" s="151"/>
      <c r="C42" s="151"/>
      <c r="D42" s="396"/>
      <c r="E42" s="361" t="s">
        <v>740</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3"/>
      <c r="BD42" s="416">
        <v>6</v>
      </c>
      <c r="BE42" s="417"/>
      <c r="BF42" s="417"/>
      <c r="BG42" s="417"/>
      <c r="BH42" s="417"/>
      <c r="BI42" s="417"/>
      <c r="BJ42" s="417"/>
      <c r="BK42" s="417"/>
      <c r="BL42" s="417"/>
      <c r="BM42" s="418"/>
      <c r="BN42" s="392">
        <v>283500</v>
      </c>
      <c r="BO42" s="393"/>
      <c r="BP42" s="393"/>
      <c r="BQ42" s="393"/>
      <c r="BR42" s="393"/>
      <c r="BS42" s="393"/>
      <c r="BT42" s="393"/>
      <c r="BU42" s="393"/>
      <c r="BV42" s="393"/>
      <c r="BW42" s="393"/>
      <c r="BX42" s="393"/>
      <c r="BY42" s="393"/>
      <c r="BZ42" s="393"/>
      <c r="CA42" s="393"/>
      <c r="CB42" s="394"/>
    </row>
    <row r="43" spans="1:80" x14ac:dyDescent="0.2">
      <c r="A43" s="395" t="s">
        <v>583</v>
      </c>
      <c r="B43" s="151"/>
      <c r="C43" s="151"/>
      <c r="D43" s="396"/>
      <c r="E43" s="361" t="s">
        <v>741</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3"/>
      <c r="BD43" s="364">
        <v>6</v>
      </c>
      <c r="BE43" s="365"/>
      <c r="BF43" s="365"/>
      <c r="BG43" s="365"/>
      <c r="BH43" s="365"/>
      <c r="BI43" s="365"/>
      <c r="BJ43" s="365"/>
      <c r="BK43" s="365"/>
      <c r="BL43" s="365"/>
      <c r="BM43" s="366"/>
      <c r="BN43" s="364">
        <v>535500</v>
      </c>
      <c r="BO43" s="365"/>
      <c r="BP43" s="365"/>
      <c r="BQ43" s="365"/>
      <c r="BR43" s="365"/>
      <c r="BS43" s="365"/>
      <c r="BT43" s="365"/>
      <c r="BU43" s="365"/>
      <c r="BV43" s="365"/>
      <c r="BW43" s="365"/>
      <c r="BX43" s="365"/>
      <c r="BY43" s="365"/>
      <c r="BZ43" s="365"/>
      <c r="CA43" s="365"/>
      <c r="CB43" s="366"/>
    </row>
    <row r="44" spans="1:80" ht="39" customHeight="1" x14ac:dyDescent="0.2">
      <c r="A44" s="395" t="s">
        <v>605</v>
      </c>
      <c r="B44" s="151"/>
      <c r="C44" s="151"/>
      <c r="D44" s="396"/>
      <c r="E44" s="227" t="s">
        <v>674</v>
      </c>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435"/>
      <c r="BD44" s="364">
        <v>110</v>
      </c>
      <c r="BE44" s="365"/>
      <c r="BF44" s="365"/>
      <c r="BG44" s="365"/>
      <c r="BH44" s="365"/>
      <c r="BI44" s="365"/>
      <c r="BJ44" s="365"/>
      <c r="BK44" s="365"/>
      <c r="BL44" s="365"/>
      <c r="BM44" s="366"/>
      <c r="BN44" s="364">
        <v>99700</v>
      </c>
      <c r="BO44" s="365"/>
      <c r="BP44" s="365"/>
      <c r="BQ44" s="365"/>
      <c r="BR44" s="365"/>
      <c r="BS44" s="365"/>
      <c r="BT44" s="365"/>
      <c r="BU44" s="365"/>
      <c r="BV44" s="365"/>
      <c r="BW44" s="365"/>
      <c r="BX44" s="365"/>
      <c r="BY44" s="365"/>
      <c r="BZ44" s="365"/>
      <c r="CA44" s="365"/>
      <c r="CB44" s="366"/>
    </row>
    <row r="45" spans="1:80" hidden="1" x14ac:dyDescent="0.2">
      <c r="A45" s="395"/>
      <c r="B45" s="151"/>
      <c r="C45" s="151"/>
      <c r="D45" s="396"/>
      <c r="E45" s="361"/>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3"/>
      <c r="BD45" s="364"/>
      <c r="BE45" s="365"/>
      <c r="BF45" s="365"/>
      <c r="BG45" s="365"/>
      <c r="BH45" s="365"/>
      <c r="BI45" s="365"/>
      <c r="BJ45" s="365"/>
      <c r="BK45" s="365"/>
      <c r="BL45" s="365"/>
      <c r="BM45" s="366"/>
      <c r="BN45" s="442"/>
      <c r="BO45" s="443"/>
      <c r="BP45" s="443"/>
      <c r="BQ45" s="443"/>
      <c r="BR45" s="443"/>
      <c r="BS45" s="443"/>
      <c r="BT45" s="443"/>
      <c r="BU45" s="443"/>
      <c r="BV45" s="443"/>
      <c r="BW45" s="443"/>
      <c r="BX45" s="443"/>
      <c r="BY45" s="443"/>
      <c r="BZ45" s="443"/>
      <c r="CA45" s="443"/>
      <c r="CB45" s="444"/>
    </row>
    <row r="46" spans="1:80" hidden="1" x14ac:dyDescent="0.2">
      <c r="A46" s="439"/>
      <c r="B46" s="440"/>
      <c r="C46" s="440"/>
      <c r="D46" s="441"/>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3"/>
      <c r="BD46" s="364"/>
      <c r="BE46" s="365"/>
      <c r="BF46" s="365"/>
      <c r="BG46" s="365"/>
      <c r="BH46" s="365"/>
      <c r="BI46" s="365"/>
      <c r="BJ46" s="365"/>
      <c r="BK46" s="365"/>
      <c r="BL46" s="365"/>
      <c r="BM46" s="366"/>
      <c r="BN46" s="442"/>
      <c r="BO46" s="443"/>
      <c r="BP46" s="443"/>
      <c r="BQ46" s="443"/>
      <c r="BR46" s="443"/>
      <c r="BS46" s="443"/>
      <c r="BT46" s="443"/>
      <c r="BU46" s="443"/>
      <c r="BV46" s="443"/>
      <c r="BW46" s="443"/>
      <c r="BX46" s="443"/>
      <c r="BY46" s="443"/>
      <c r="BZ46" s="443"/>
      <c r="CA46" s="443"/>
      <c r="CB46" s="444"/>
    </row>
    <row r="47" spans="1:80" hidden="1" x14ac:dyDescent="0.2">
      <c r="A47" s="439"/>
      <c r="B47" s="440"/>
      <c r="C47" s="440"/>
      <c r="D47" s="441"/>
      <c r="E47" s="361"/>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3"/>
      <c r="BD47" s="364"/>
      <c r="BE47" s="365"/>
      <c r="BF47" s="365"/>
      <c r="BG47" s="365"/>
      <c r="BH47" s="365"/>
      <c r="BI47" s="365"/>
      <c r="BJ47" s="365"/>
      <c r="BK47" s="365"/>
      <c r="BL47" s="365"/>
      <c r="BM47" s="366"/>
      <c r="BN47" s="442"/>
      <c r="BO47" s="443"/>
      <c r="BP47" s="443"/>
      <c r="BQ47" s="443"/>
      <c r="BR47" s="443"/>
      <c r="BS47" s="443"/>
      <c r="BT47" s="443"/>
      <c r="BU47" s="443"/>
      <c r="BV47" s="443"/>
      <c r="BW47" s="443"/>
      <c r="BX47" s="443"/>
      <c r="BY47" s="443"/>
      <c r="BZ47" s="443"/>
      <c r="CA47" s="443"/>
      <c r="CB47" s="444"/>
    </row>
    <row r="48" spans="1:80" hidden="1" x14ac:dyDescent="0.2">
      <c r="A48" s="439"/>
      <c r="B48" s="440"/>
      <c r="C48" s="440"/>
      <c r="D48" s="441"/>
      <c r="E48" s="397"/>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9"/>
      <c r="BD48" s="442"/>
      <c r="BE48" s="443"/>
      <c r="BF48" s="443"/>
      <c r="BG48" s="443"/>
      <c r="BH48" s="443"/>
      <c r="BI48" s="443"/>
      <c r="BJ48" s="443"/>
      <c r="BK48" s="443"/>
      <c r="BL48" s="443"/>
      <c r="BM48" s="444"/>
      <c r="BN48" s="442"/>
      <c r="BO48" s="443"/>
      <c r="BP48" s="443"/>
      <c r="BQ48" s="443"/>
      <c r="BR48" s="443"/>
      <c r="BS48" s="443"/>
      <c r="BT48" s="443"/>
      <c r="BU48" s="443"/>
      <c r="BV48" s="443"/>
      <c r="BW48" s="443"/>
      <c r="BX48" s="443"/>
      <c r="BY48" s="443"/>
      <c r="BZ48" s="443"/>
      <c r="CA48" s="443"/>
      <c r="CB48" s="444"/>
    </row>
    <row r="49" spans="1:80" hidden="1" x14ac:dyDescent="0.2">
      <c r="A49" s="439"/>
      <c r="B49" s="440"/>
      <c r="C49" s="440"/>
      <c r="D49" s="441"/>
      <c r="E49" s="397"/>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9"/>
      <c r="BD49" s="442"/>
      <c r="BE49" s="443"/>
      <c r="BF49" s="443"/>
      <c r="BG49" s="443"/>
      <c r="BH49" s="443"/>
      <c r="BI49" s="443"/>
      <c r="BJ49" s="443"/>
      <c r="BK49" s="443"/>
      <c r="BL49" s="443"/>
      <c r="BM49" s="444"/>
      <c r="BN49" s="442"/>
      <c r="BO49" s="443"/>
      <c r="BP49" s="443"/>
      <c r="BQ49" s="443"/>
      <c r="BR49" s="443"/>
      <c r="BS49" s="443"/>
      <c r="BT49" s="443"/>
      <c r="BU49" s="443"/>
      <c r="BV49" s="443"/>
      <c r="BW49" s="443"/>
      <c r="BX49" s="443"/>
      <c r="BY49" s="443"/>
      <c r="BZ49" s="443"/>
      <c r="CA49" s="443"/>
      <c r="CB49" s="444"/>
    </row>
    <row r="50" spans="1:80" hidden="1" x14ac:dyDescent="0.2">
      <c r="A50" s="439"/>
      <c r="B50" s="440"/>
      <c r="C50" s="440"/>
      <c r="D50" s="441"/>
      <c r="E50" s="397"/>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9"/>
      <c r="BD50" s="442"/>
      <c r="BE50" s="443"/>
      <c r="BF50" s="443"/>
      <c r="BG50" s="443"/>
      <c r="BH50" s="443"/>
      <c r="BI50" s="443"/>
      <c r="BJ50" s="443"/>
      <c r="BK50" s="443"/>
      <c r="BL50" s="443"/>
      <c r="BM50" s="444"/>
      <c r="BN50" s="442"/>
      <c r="BO50" s="443"/>
      <c r="BP50" s="443"/>
      <c r="BQ50" s="443"/>
      <c r="BR50" s="443"/>
      <c r="BS50" s="443"/>
      <c r="BT50" s="443"/>
      <c r="BU50" s="443"/>
      <c r="BV50" s="443"/>
      <c r="BW50" s="443"/>
      <c r="BX50" s="443"/>
      <c r="BY50" s="443"/>
      <c r="BZ50" s="443"/>
      <c r="CA50" s="443"/>
      <c r="CB50" s="444"/>
    </row>
    <row r="51" spans="1:80" hidden="1" x14ac:dyDescent="0.2">
      <c r="A51" s="439"/>
      <c r="B51" s="440"/>
      <c r="C51" s="440"/>
      <c r="D51" s="441"/>
      <c r="E51" s="397"/>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9"/>
      <c r="BD51" s="442"/>
      <c r="BE51" s="443"/>
      <c r="BF51" s="443"/>
      <c r="BG51" s="443"/>
      <c r="BH51" s="443"/>
      <c r="BI51" s="443"/>
      <c r="BJ51" s="443"/>
      <c r="BK51" s="443"/>
      <c r="BL51" s="443"/>
      <c r="BM51" s="444"/>
      <c r="BN51" s="442"/>
      <c r="BO51" s="443"/>
      <c r="BP51" s="443"/>
      <c r="BQ51" s="443"/>
      <c r="BR51" s="443"/>
      <c r="BS51" s="443"/>
      <c r="BT51" s="443"/>
      <c r="BU51" s="443"/>
      <c r="BV51" s="443"/>
      <c r="BW51" s="443"/>
      <c r="BX51" s="443"/>
      <c r="BY51" s="443"/>
      <c r="BZ51" s="443"/>
      <c r="CA51" s="443"/>
      <c r="CB51" s="444"/>
    </row>
    <row r="52" spans="1:80" hidden="1" x14ac:dyDescent="0.2">
      <c r="A52" s="395"/>
      <c r="B52" s="151"/>
      <c r="C52" s="151"/>
      <c r="D52" s="396"/>
      <c r="E52" s="397"/>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9"/>
      <c r="BD52" s="442"/>
      <c r="BE52" s="443"/>
      <c r="BF52" s="443"/>
      <c r="BG52" s="443"/>
      <c r="BH52" s="443"/>
      <c r="BI52" s="443"/>
      <c r="BJ52" s="443"/>
      <c r="BK52" s="443"/>
      <c r="BL52" s="443"/>
      <c r="BM52" s="444"/>
      <c r="BN52" s="442"/>
      <c r="BO52" s="443"/>
      <c r="BP52" s="443"/>
      <c r="BQ52" s="443"/>
      <c r="BR52" s="443"/>
      <c r="BS52" s="443"/>
      <c r="BT52" s="443"/>
      <c r="BU52" s="443"/>
      <c r="BV52" s="443"/>
      <c r="BW52" s="443"/>
      <c r="BX52" s="443"/>
      <c r="BY52" s="443"/>
      <c r="BZ52" s="443"/>
      <c r="CA52" s="443"/>
      <c r="CB52" s="444"/>
    </row>
    <row r="53" spans="1:80" x14ac:dyDescent="0.2">
      <c r="A53" s="395" t="s">
        <v>606</v>
      </c>
      <c r="B53" s="151"/>
      <c r="C53" s="151"/>
      <c r="D53" s="396"/>
      <c r="E53" s="361" t="s">
        <v>742</v>
      </c>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3"/>
      <c r="BD53" s="416">
        <v>1</v>
      </c>
      <c r="BE53" s="417"/>
      <c r="BF53" s="417"/>
      <c r="BG53" s="417"/>
      <c r="BH53" s="417"/>
      <c r="BI53" s="417"/>
      <c r="BJ53" s="417"/>
      <c r="BK53" s="417"/>
      <c r="BL53" s="417"/>
      <c r="BM53" s="418"/>
      <c r="BN53" s="392">
        <v>19820</v>
      </c>
      <c r="BO53" s="393"/>
      <c r="BP53" s="393"/>
      <c r="BQ53" s="393"/>
      <c r="BR53" s="393"/>
      <c r="BS53" s="393"/>
      <c r="BT53" s="393"/>
      <c r="BU53" s="393"/>
      <c r="BV53" s="393"/>
      <c r="BW53" s="393"/>
      <c r="BX53" s="393"/>
      <c r="BY53" s="393"/>
      <c r="BZ53" s="393"/>
      <c r="CA53" s="393"/>
      <c r="CB53" s="394"/>
    </row>
    <row r="54" spans="1:80" x14ac:dyDescent="0.2">
      <c r="A54" s="395" t="s">
        <v>607</v>
      </c>
      <c r="B54" s="151"/>
      <c r="C54" s="151"/>
      <c r="D54" s="396"/>
      <c r="E54" s="361" t="s">
        <v>743</v>
      </c>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3"/>
      <c r="BD54" s="364">
        <v>1</v>
      </c>
      <c r="BE54" s="365"/>
      <c r="BF54" s="365"/>
      <c r="BG54" s="365"/>
      <c r="BH54" s="365"/>
      <c r="BI54" s="365"/>
      <c r="BJ54" s="365"/>
      <c r="BK54" s="365"/>
      <c r="BL54" s="365"/>
      <c r="BM54" s="366"/>
      <c r="BN54" s="364">
        <v>20000</v>
      </c>
      <c r="BO54" s="365"/>
      <c r="BP54" s="365"/>
      <c r="BQ54" s="365"/>
      <c r="BR54" s="365"/>
      <c r="BS54" s="365"/>
      <c r="BT54" s="365"/>
      <c r="BU54" s="365"/>
      <c r="BV54" s="365"/>
      <c r="BW54" s="365"/>
      <c r="BX54" s="365"/>
      <c r="BY54" s="365"/>
      <c r="BZ54" s="365"/>
      <c r="CA54" s="365"/>
      <c r="CB54" s="366"/>
    </row>
    <row r="55" spans="1:80" x14ac:dyDescent="0.2">
      <c r="A55" s="395" t="s">
        <v>608</v>
      </c>
      <c r="B55" s="151"/>
      <c r="C55" s="151"/>
      <c r="D55" s="396"/>
      <c r="E55" s="361" t="s">
        <v>804</v>
      </c>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3"/>
      <c r="BD55" s="416">
        <v>1</v>
      </c>
      <c r="BE55" s="417"/>
      <c r="BF55" s="417"/>
      <c r="BG55" s="417"/>
      <c r="BH55" s="417"/>
      <c r="BI55" s="417"/>
      <c r="BJ55" s="417"/>
      <c r="BK55" s="417"/>
      <c r="BL55" s="417"/>
      <c r="BM55" s="418"/>
      <c r="BN55" s="392">
        <v>25000</v>
      </c>
      <c r="BO55" s="393"/>
      <c r="BP55" s="393"/>
      <c r="BQ55" s="393"/>
      <c r="BR55" s="393"/>
      <c r="BS55" s="393"/>
      <c r="BT55" s="393"/>
      <c r="BU55" s="393"/>
      <c r="BV55" s="393"/>
      <c r="BW55" s="393"/>
      <c r="BX55" s="393"/>
      <c r="BY55" s="393"/>
      <c r="BZ55" s="393"/>
      <c r="CA55" s="393"/>
      <c r="CB55" s="394"/>
    </row>
    <row r="56" spans="1:80" x14ac:dyDescent="0.2">
      <c r="A56" s="395" t="s">
        <v>609</v>
      </c>
      <c r="B56" s="151"/>
      <c r="C56" s="151"/>
      <c r="D56" s="396"/>
      <c r="E56" s="361" t="s">
        <v>805</v>
      </c>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3"/>
      <c r="BD56" s="364">
        <v>1</v>
      </c>
      <c r="BE56" s="365"/>
      <c r="BF56" s="365"/>
      <c r="BG56" s="365"/>
      <c r="BH56" s="365"/>
      <c r="BI56" s="365"/>
      <c r="BJ56" s="365"/>
      <c r="BK56" s="365"/>
      <c r="BL56" s="365"/>
      <c r="BM56" s="366"/>
      <c r="BN56" s="364">
        <v>43200</v>
      </c>
      <c r="BO56" s="365"/>
      <c r="BP56" s="365"/>
      <c r="BQ56" s="365"/>
      <c r="BR56" s="365"/>
      <c r="BS56" s="365"/>
      <c r="BT56" s="365"/>
      <c r="BU56" s="365"/>
      <c r="BV56" s="365"/>
      <c r="BW56" s="365"/>
      <c r="BX56" s="365"/>
      <c r="BY56" s="365"/>
      <c r="BZ56" s="365"/>
      <c r="CA56" s="365"/>
      <c r="CB56" s="366"/>
    </row>
    <row r="57" spans="1:80" x14ac:dyDescent="0.2">
      <c r="A57" s="395"/>
      <c r="B57" s="151"/>
      <c r="C57" s="151"/>
      <c r="D57" s="396"/>
      <c r="E57" s="380" t="s">
        <v>421</v>
      </c>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2"/>
      <c r="BD57" s="386" t="s">
        <v>52</v>
      </c>
      <c r="BE57" s="387"/>
      <c r="BF57" s="387"/>
      <c r="BG57" s="387"/>
      <c r="BH57" s="387"/>
      <c r="BI57" s="387"/>
      <c r="BJ57" s="387"/>
      <c r="BK57" s="387"/>
      <c r="BL57" s="387"/>
      <c r="BM57" s="388"/>
      <c r="BN57" s="445">
        <f>SUM(BN42:BN56)</f>
        <v>1026720</v>
      </c>
      <c r="BO57" s="446"/>
      <c r="BP57" s="446"/>
      <c r="BQ57" s="446"/>
      <c r="BR57" s="446"/>
      <c r="BS57" s="446"/>
      <c r="BT57" s="446"/>
      <c r="BU57" s="446"/>
      <c r="BV57" s="446"/>
      <c r="BW57" s="446"/>
      <c r="BX57" s="446"/>
      <c r="BY57" s="446"/>
      <c r="BZ57" s="446"/>
      <c r="CA57" s="446"/>
      <c r="CB57" s="447"/>
    </row>
    <row r="58" spans="1:80" ht="12.75" customHeight="1" x14ac:dyDescent="0.25">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row>
    <row r="59" spans="1:80" ht="15.75" x14ac:dyDescent="0.25">
      <c r="A59" s="428" t="s">
        <v>549</v>
      </c>
      <c r="B59" s="42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row>
    <row r="60" spans="1:80" ht="12.75" customHeight="1" x14ac:dyDescent="0.25">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row>
    <row r="61" spans="1:80" ht="15.75" x14ac:dyDescent="0.25">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410" t="s">
        <v>511</v>
      </c>
      <c r="AT61" s="410"/>
      <c r="AU61" s="410"/>
      <c r="AV61" s="410"/>
      <c r="AW61" s="410"/>
      <c r="AX61" s="410"/>
      <c r="AY61" s="410"/>
      <c r="AZ61" s="410"/>
      <c r="BA61" s="410"/>
      <c r="BB61" s="410"/>
      <c r="BC61" s="411" t="s">
        <v>368</v>
      </c>
      <c r="BD61" s="411"/>
      <c r="BE61" s="411"/>
      <c r="BF61" s="411"/>
      <c r="BG61" s="411"/>
      <c r="BH61" s="411"/>
      <c r="BI61" s="411"/>
      <c r="BJ61" s="411"/>
      <c r="BK61" s="411"/>
      <c r="BL61" s="411"/>
      <c r="BM61" s="411"/>
      <c r="BN61" s="411"/>
      <c r="BO61" s="411"/>
      <c r="BP61" s="411"/>
      <c r="BQ61" s="131"/>
      <c r="BR61" s="131"/>
      <c r="BS61" s="131"/>
      <c r="BT61" s="131"/>
      <c r="BU61" s="131"/>
      <c r="BV61" s="131"/>
      <c r="BW61" s="131"/>
      <c r="BX61" s="131"/>
      <c r="BY61" s="131"/>
      <c r="BZ61" s="131"/>
      <c r="CA61" s="131"/>
      <c r="CB61" s="131"/>
    </row>
    <row r="62" spans="1:80" ht="15.75" x14ac:dyDescent="0.25">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0"/>
      <c r="AT62" s="130"/>
      <c r="AU62" s="130"/>
      <c r="AV62" s="130"/>
      <c r="AW62" s="130"/>
      <c r="AX62" s="130"/>
      <c r="AY62" s="130"/>
      <c r="AZ62" s="130"/>
      <c r="BA62" s="130"/>
      <c r="BB62" s="130"/>
      <c r="BC62" s="86"/>
      <c r="BD62" s="86"/>
      <c r="BE62" s="86"/>
      <c r="BF62" s="86"/>
      <c r="BG62" s="86"/>
      <c r="BH62" s="86"/>
      <c r="BI62" s="86"/>
      <c r="BJ62" s="86"/>
      <c r="BK62" s="86"/>
      <c r="BL62" s="86"/>
      <c r="BM62" s="86"/>
      <c r="BN62" s="86"/>
      <c r="BO62" s="86"/>
      <c r="BP62" s="86"/>
      <c r="BQ62" s="131"/>
      <c r="BR62" s="131"/>
      <c r="BS62" s="131"/>
      <c r="BT62" s="131"/>
      <c r="BU62" s="131"/>
      <c r="BV62" s="131"/>
      <c r="BW62" s="131"/>
      <c r="BX62" s="131"/>
      <c r="BY62" s="131"/>
      <c r="BZ62" s="131"/>
      <c r="CA62" s="131"/>
      <c r="CB62" s="131"/>
    </row>
    <row r="63" spans="1:80" x14ac:dyDescent="0.2">
      <c r="A63" s="157" t="s">
        <v>142</v>
      </c>
      <c r="B63" s="158"/>
      <c r="C63" s="158"/>
      <c r="D63" s="159"/>
      <c r="E63" s="157" t="s">
        <v>422</v>
      </c>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9"/>
      <c r="AS63" s="157" t="s">
        <v>424</v>
      </c>
      <c r="AT63" s="158"/>
      <c r="AU63" s="158"/>
      <c r="AV63" s="158"/>
      <c r="AW63" s="158"/>
      <c r="AX63" s="158"/>
      <c r="AY63" s="158"/>
      <c r="AZ63" s="158"/>
      <c r="BA63" s="158"/>
      <c r="BB63" s="159"/>
      <c r="BC63" s="157" t="s">
        <v>505</v>
      </c>
      <c r="BD63" s="158"/>
      <c r="BE63" s="158"/>
      <c r="BF63" s="158"/>
      <c r="BG63" s="158"/>
      <c r="BH63" s="158"/>
      <c r="BI63" s="158"/>
      <c r="BJ63" s="158"/>
      <c r="BK63" s="158"/>
      <c r="BL63" s="158"/>
      <c r="BM63" s="159"/>
      <c r="BN63" s="157" t="s">
        <v>425</v>
      </c>
      <c r="BO63" s="158"/>
      <c r="BP63" s="158"/>
      <c r="BQ63" s="158"/>
      <c r="BR63" s="158"/>
      <c r="BS63" s="158"/>
      <c r="BT63" s="158"/>
      <c r="BU63" s="158"/>
      <c r="BV63" s="158"/>
      <c r="BW63" s="158"/>
      <c r="BX63" s="158"/>
      <c r="BY63" s="158"/>
      <c r="BZ63" s="158"/>
      <c r="CA63" s="158"/>
      <c r="CB63" s="159"/>
    </row>
    <row r="64" spans="1:80" x14ac:dyDescent="0.2">
      <c r="A64" s="407" t="s">
        <v>143</v>
      </c>
      <c r="B64" s="408"/>
      <c r="C64" s="408"/>
      <c r="D64" s="409"/>
      <c r="E64" s="407"/>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9"/>
      <c r="AS64" s="407"/>
      <c r="AT64" s="408"/>
      <c r="AU64" s="408"/>
      <c r="AV64" s="408"/>
      <c r="AW64" s="408"/>
      <c r="AX64" s="408"/>
      <c r="AY64" s="408"/>
      <c r="AZ64" s="408"/>
      <c r="BA64" s="408"/>
      <c r="BB64" s="409"/>
      <c r="BC64" s="407" t="s">
        <v>506</v>
      </c>
      <c r="BD64" s="408"/>
      <c r="BE64" s="408"/>
      <c r="BF64" s="408"/>
      <c r="BG64" s="408"/>
      <c r="BH64" s="408"/>
      <c r="BI64" s="408"/>
      <c r="BJ64" s="408"/>
      <c r="BK64" s="408"/>
      <c r="BL64" s="408"/>
      <c r="BM64" s="409"/>
      <c r="BN64" s="407" t="s">
        <v>439</v>
      </c>
      <c r="BO64" s="408"/>
      <c r="BP64" s="408"/>
      <c r="BQ64" s="408"/>
      <c r="BR64" s="408"/>
      <c r="BS64" s="408"/>
      <c r="BT64" s="408"/>
      <c r="BU64" s="408"/>
      <c r="BV64" s="408"/>
      <c r="BW64" s="408"/>
      <c r="BX64" s="408"/>
      <c r="BY64" s="408"/>
      <c r="BZ64" s="408"/>
      <c r="CA64" s="408"/>
      <c r="CB64" s="409"/>
    </row>
    <row r="65" spans="1:89" x14ac:dyDescent="0.2">
      <c r="A65" s="407"/>
      <c r="B65" s="408"/>
      <c r="C65" s="408"/>
      <c r="D65" s="409"/>
      <c r="E65" s="407"/>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c r="AG65" s="408"/>
      <c r="AH65" s="408"/>
      <c r="AI65" s="408"/>
      <c r="AJ65" s="408"/>
      <c r="AK65" s="408"/>
      <c r="AL65" s="408"/>
      <c r="AM65" s="408"/>
      <c r="AN65" s="408"/>
      <c r="AO65" s="408"/>
      <c r="AP65" s="408"/>
      <c r="AQ65" s="408"/>
      <c r="AR65" s="409"/>
      <c r="AS65" s="407"/>
      <c r="AT65" s="408"/>
      <c r="AU65" s="408"/>
      <c r="AV65" s="408"/>
      <c r="AW65" s="408"/>
      <c r="AX65" s="408"/>
      <c r="AY65" s="408"/>
      <c r="AZ65" s="408"/>
      <c r="BA65" s="408"/>
      <c r="BB65" s="409"/>
      <c r="BC65" s="407" t="s">
        <v>432</v>
      </c>
      <c r="BD65" s="408"/>
      <c r="BE65" s="408"/>
      <c r="BF65" s="408"/>
      <c r="BG65" s="408"/>
      <c r="BH65" s="408"/>
      <c r="BI65" s="408"/>
      <c r="BJ65" s="408"/>
      <c r="BK65" s="408"/>
      <c r="BL65" s="408"/>
      <c r="BM65" s="409"/>
      <c r="BN65" s="407"/>
      <c r="BO65" s="408"/>
      <c r="BP65" s="408"/>
      <c r="BQ65" s="408"/>
      <c r="BR65" s="408"/>
      <c r="BS65" s="408"/>
      <c r="BT65" s="408"/>
      <c r="BU65" s="408"/>
      <c r="BV65" s="408"/>
      <c r="BW65" s="408"/>
      <c r="BX65" s="408"/>
      <c r="BY65" s="408"/>
      <c r="BZ65" s="408"/>
      <c r="CA65" s="408"/>
      <c r="CB65" s="409"/>
    </row>
    <row r="66" spans="1:89" x14ac:dyDescent="0.2">
      <c r="A66" s="400">
        <v>1</v>
      </c>
      <c r="B66" s="401"/>
      <c r="C66" s="401"/>
      <c r="D66" s="402"/>
      <c r="E66" s="400">
        <v>2</v>
      </c>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2"/>
      <c r="AS66" s="400">
        <v>3</v>
      </c>
      <c r="AT66" s="401"/>
      <c r="AU66" s="401"/>
      <c r="AV66" s="401"/>
      <c r="AW66" s="401"/>
      <c r="AX66" s="401"/>
      <c r="AY66" s="401"/>
      <c r="AZ66" s="401"/>
      <c r="BA66" s="401"/>
      <c r="BB66" s="402"/>
      <c r="BC66" s="400">
        <v>4</v>
      </c>
      <c r="BD66" s="401"/>
      <c r="BE66" s="401"/>
      <c r="BF66" s="401"/>
      <c r="BG66" s="401"/>
      <c r="BH66" s="401"/>
      <c r="BI66" s="401"/>
      <c r="BJ66" s="401"/>
      <c r="BK66" s="401"/>
      <c r="BL66" s="401"/>
      <c r="BM66" s="402"/>
      <c r="BN66" s="400">
        <v>5</v>
      </c>
      <c r="BO66" s="401"/>
      <c r="BP66" s="401"/>
      <c r="BQ66" s="401"/>
      <c r="BR66" s="401"/>
      <c r="BS66" s="401"/>
      <c r="BT66" s="401"/>
      <c r="BU66" s="401"/>
      <c r="BV66" s="401"/>
      <c r="BW66" s="401"/>
      <c r="BX66" s="401"/>
      <c r="BY66" s="401"/>
      <c r="BZ66" s="401"/>
      <c r="CA66" s="401"/>
      <c r="CB66" s="402"/>
    </row>
    <row r="67" spans="1:89" ht="28.5" customHeight="1" x14ac:dyDescent="0.2">
      <c r="A67" s="400">
        <v>1</v>
      </c>
      <c r="B67" s="401"/>
      <c r="C67" s="401"/>
      <c r="D67" s="402"/>
      <c r="E67" s="280" t="s">
        <v>679</v>
      </c>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403"/>
      <c r="AS67" s="364">
        <v>469</v>
      </c>
      <c r="AT67" s="365"/>
      <c r="AU67" s="365"/>
      <c r="AV67" s="365"/>
      <c r="AW67" s="365"/>
      <c r="AX67" s="365"/>
      <c r="AY67" s="365"/>
      <c r="AZ67" s="365"/>
      <c r="BA67" s="365"/>
      <c r="BB67" s="366"/>
      <c r="BC67" s="364">
        <v>263.28357999999997</v>
      </c>
      <c r="BD67" s="365"/>
      <c r="BE67" s="365"/>
      <c r="BF67" s="365"/>
      <c r="BG67" s="365"/>
      <c r="BH67" s="365"/>
      <c r="BI67" s="365"/>
      <c r="BJ67" s="365"/>
      <c r="BK67" s="365"/>
      <c r="BL67" s="365"/>
      <c r="BM67" s="366"/>
      <c r="BN67" s="404">
        <f>ROUND(AS67*BC67,2)</f>
        <v>123480</v>
      </c>
      <c r="BO67" s="405"/>
      <c r="BP67" s="405"/>
      <c r="BQ67" s="405"/>
      <c r="BR67" s="405"/>
      <c r="BS67" s="405"/>
      <c r="BT67" s="405"/>
      <c r="BU67" s="405"/>
      <c r="BV67" s="405"/>
      <c r="BW67" s="405"/>
      <c r="BX67" s="405"/>
      <c r="BY67" s="405"/>
      <c r="BZ67" s="405"/>
      <c r="CA67" s="405"/>
      <c r="CB67" s="406"/>
    </row>
    <row r="68" spans="1:89" x14ac:dyDescent="0.2">
      <c r="A68" s="377"/>
      <c r="B68" s="378"/>
      <c r="C68" s="378"/>
      <c r="D68" s="379"/>
      <c r="E68" s="380" t="s">
        <v>421</v>
      </c>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2"/>
      <c r="AS68" s="383" t="s">
        <v>52</v>
      </c>
      <c r="AT68" s="384"/>
      <c r="AU68" s="384"/>
      <c r="AV68" s="384"/>
      <c r="AW68" s="384"/>
      <c r="AX68" s="384"/>
      <c r="AY68" s="384"/>
      <c r="AZ68" s="384"/>
      <c r="BA68" s="384"/>
      <c r="BB68" s="385"/>
      <c r="BC68" s="386" t="s">
        <v>52</v>
      </c>
      <c r="BD68" s="387"/>
      <c r="BE68" s="387"/>
      <c r="BF68" s="387"/>
      <c r="BG68" s="387"/>
      <c r="BH68" s="387"/>
      <c r="BI68" s="387"/>
      <c r="BJ68" s="387"/>
      <c r="BK68" s="387"/>
      <c r="BL68" s="387"/>
      <c r="BM68" s="388"/>
      <c r="BN68" s="389">
        <f>SUM(BN67:CB67)</f>
        <v>123480</v>
      </c>
      <c r="BO68" s="390"/>
      <c r="BP68" s="390"/>
      <c r="BQ68" s="390"/>
      <c r="BR68" s="390"/>
      <c r="BS68" s="390"/>
      <c r="BT68" s="390"/>
      <c r="BU68" s="390"/>
      <c r="BV68" s="390"/>
      <c r="BW68" s="390"/>
      <c r="BX68" s="390"/>
      <c r="BY68" s="390"/>
      <c r="BZ68" s="390"/>
      <c r="CA68" s="390"/>
      <c r="CB68" s="391"/>
    </row>
    <row r="69" spans="1:89" ht="15.75" x14ac:dyDescent="0.25">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0"/>
      <c r="AT69" s="130"/>
      <c r="AU69" s="130"/>
      <c r="AV69" s="130"/>
      <c r="AW69" s="130"/>
      <c r="AX69" s="130"/>
      <c r="AY69" s="130"/>
      <c r="AZ69" s="130"/>
      <c r="BA69" s="130"/>
      <c r="BB69" s="130"/>
      <c r="BC69" s="86"/>
      <c r="BD69" s="86"/>
      <c r="BE69" s="86"/>
      <c r="BF69" s="86"/>
      <c r="BG69" s="86"/>
      <c r="BH69" s="86"/>
      <c r="BI69" s="86"/>
      <c r="BJ69" s="86"/>
      <c r="BK69" s="86"/>
      <c r="BL69" s="86"/>
      <c r="BM69" s="86"/>
      <c r="BN69" s="86"/>
      <c r="BO69" s="86"/>
      <c r="BP69" s="86"/>
      <c r="BQ69" s="131"/>
      <c r="BR69" s="131"/>
      <c r="BS69" s="131"/>
      <c r="BT69" s="131"/>
      <c r="BU69" s="131"/>
      <c r="BV69" s="131"/>
      <c r="BW69" s="131"/>
      <c r="BX69" s="131"/>
      <c r="BY69" s="131"/>
      <c r="BZ69" s="131"/>
      <c r="CA69" s="131"/>
      <c r="CB69" s="131"/>
    </row>
    <row r="70" spans="1:89" x14ac:dyDescent="0.2">
      <c r="CK70" s="80"/>
    </row>
    <row r="71" spans="1:89" ht="15.75" x14ac:dyDescent="0.25">
      <c r="A71" s="72" t="s">
        <v>419</v>
      </c>
      <c r="B71" s="129"/>
      <c r="C71" s="129"/>
      <c r="D71" s="129"/>
      <c r="E71" s="129"/>
      <c r="F71" s="129"/>
      <c r="G71" s="129"/>
      <c r="H71" s="129"/>
      <c r="I71" s="129"/>
      <c r="J71" s="129"/>
      <c r="X71" s="87"/>
      <c r="Y71" s="376"/>
      <c r="Z71" s="376"/>
      <c r="AA71" s="376"/>
      <c r="AB71" s="376"/>
      <c r="AC71" s="376"/>
      <c r="AD71" s="376"/>
      <c r="AE71" s="376"/>
      <c r="AF71" s="376"/>
      <c r="AG71" s="376"/>
      <c r="AH71" s="376"/>
      <c r="AI71" s="376"/>
      <c r="AJ71" s="376"/>
      <c r="AK71" s="87"/>
      <c r="AL71" s="369" t="s">
        <v>554</v>
      </c>
      <c r="AM71" s="369"/>
      <c r="AN71" s="369"/>
      <c r="AO71" s="369"/>
      <c r="AP71" s="369"/>
      <c r="AQ71" s="369"/>
      <c r="AR71" s="369"/>
      <c r="AS71" s="369"/>
      <c r="AT71" s="369"/>
      <c r="AU71" s="369"/>
      <c r="AV71" s="369"/>
      <c r="AW71" s="369"/>
      <c r="AX71" s="369"/>
      <c r="AY71" s="369"/>
      <c r="AZ71" s="369"/>
      <c r="BA71" s="369"/>
      <c r="BB71" s="369"/>
      <c r="BC71" s="369"/>
      <c r="BD71" s="369"/>
      <c r="BE71" s="369"/>
      <c r="BF71" s="369"/>
      <c r="BG71" s="369"/>
      <c r="BH71" s="369"/>
      <c r="BI71" s="369"/>
      <c r="BJ71" s="369"/>
      <c r="BK71" s="369"/>
      <c r="BL71" s="369"/>
      <c r="BM71" s="369"/>
      <c r="BN71" s="87"/>
      <c r="BO71" s="87"/>
      <c r="BP71" s="87"/>
      <c r="BQ71" s="87"/>
      <c r="BR71" s="87"/>
      <c r="BS71" s="87"/>
      <c r="CK71" s="80"/>
    </row>
    <row r="72" spans="1:89" x14ac:dyDescent="0.2">
      <c r="A72" s="88"/>
      <c r="B72" s="88"/>
      <c r="C72" s="88"/>
      <c r="D72" s="88"/>
      <c r="E72" s="88"/>
      <c r="F72" s="88"/>
      <c r="G72" s="88"/>
      <c r="H72" s="88"/>
      <c r="I72" s="88"/>
      <c r="J72" s="88"/>
      <c r="X72" s="88"/>
      <c r="Y72" s="375" t="s">
        <v>10</v>
      </c>
      <c r="Z72" s="375"/>
      <c r="AA72" s="375"/>
      <c r="AB72" s="375"/>
      <c r="AC72" s="375"/>
      <c r="AD72" s="375"/>
      <c r="AE72" s="375"/>
      <c r="AF72" s="375"/>
      <c r="AG72" s="375"/>
      <c r="AH72" s="375"/>
      <c r="AI72" s="375"/>
      <c r="AJ72" s="375"/>
      <c r="AK72" s="88"/>
      <c r="AL72" s="375" t="s">
        <v>11</v>
      </c>
      <c r="AM72" s="375"/>
      <c r="AN72" s="375"/>
      <c r="AO72" s="375"/>
      <c r="AP72" s="375"/>
      <c r="AQ72" s="375"/>
      <c r="AR72" s="375"/>
      <c r="AS72" s="375"/>
      <c r="AT72" s="375"/>
      <c r="AU72" s="375"/>
      <c r="AV72" s="375"/>
      <c r="AW72" s="375"/>
      <c r="AX72" s="375"/>
      <c r="AY72" s="375"/>
      <c r="AZ72" s="375"/>
      <c r="BA72" s="375"/>
      <c r="BB72" s="375"/>
      <c r="BC72" s="375"/>
      <c r="BD72" s="375"/>
      <c r="BE72" s="375"/>
      <c r="BF72" s="375"/>
      <c r="BG72" s="375"/>
      <c r="BH72" s="375"/>
      <c r="BI72" s="375"/>
      <c r="BJ72" s="375"/>
      <c r="BK72" s="375"/>
      <c r="BL72" s="375"/>
      <c r="BM72" s="375"/>
      <c r="BN72" s="87"/>
      <c r="BO72" s="87"/>
      <c r="BP72" s="87"/>
      <c r="BQ72" s="87"/>
      <c r="BR72" s="87"/>
      <c r="BS72" s="87"/>
      <c r="CK72" s="89"/>
    </row>
    <row r="73" spans="1:89" x14ac:dyDescent="0.2">
      <c r="A73" s="1"/>
      <c r="B73" s="87"/>
      <c r="C73" s="87"/>
      <c r="D73" s="87"/>
      <c r="E73" s="87"/>
      <c r="F73" s="87"/>
      <c r="G73" s="87"/>
      <c r="H73" s="87"/>
      <c r="I73" s="87"/>
      <c r="J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8"/>
      <c r="BO73" s="88"/>
      <c r="BP73" s="88"/>
      <c r="BQ73" s="88"/>
      <c r="BR73" s="88"/>
      <c r="BS73" s="88"/>
    </row>
    <row r="74" spans="1:89" ht="15.75" x14ac:dyDescent="0.25">
      <c r="A74" s="72" t="s">
        <v>420</v>
      </c>
      <c r="B74" s="129"/>
      <c r="C74" s="129"/>
      <c r="D74" s="129"/>
      <c r="E74" s="129"/>
      <c r="F74" s="129"/>
      <c r="G74" s="129"/>
      <c r="H74" s="129"/>
      <c r="I74" s="129"/>
      <c r="J74" s="129"/>
      <c r="X74" s="87"/>
      <c r="Y74" s="376"/>
      <c r="Z74" s="376"/>
      <c r="AA74" s="376"/>
      <c r="AB74" s="376"/>
      <c r="AC74" s="376"/>
      <c r="AD74" s="376"/>
      <c r="AE74" s="376"/>
      <c r="AF74" s="376"/>
      <c r="AG74" s="376"/>
      <c r="AH74" s="376"/>
      <c r="AI74" s="376"/>
      <c r="AJ74" s="376"/>
      <c r="AK74" s="87"/>
      <c r="AL74" s="369" t="s">
        <v>568</v>
      </c>
      <c r="AM74" s="369"/>
      <c r="AN74" s="369"/>
      <c r="AO74" s="369"/>
      <c r="AP74" s="369"/>
      <c r="AQ74" s="369"/>
      <c r="AR74" s="369"/>
      <c r="AS74" s="369"/>
      <c r="AT74" s="369"/>
      <c r="AU74" s="369"/>
      <c r="AV74" s="369"/>
      <c r="AW74" s="369"/>
      <c r="AX74" s="369"/>
      <c r="AY74" s="369"/>
      <c r="AZ74" s="369"/>
      <c r="BA74" s="369"/>
      <c r="BB74" s="369"/>
      <c r="BC74" s="369"/>
      <c r="BD74" s="369"/>
      <c r="BE74" s="369"/>
      <c r="BF74" s="369"/>
      <c r="BG74" s="369"/>
      <c r="BH74" s="369"/>
      <c r="BI74" s="369"/>
      <c r="BJ74" s="369"/>
      <c r="BK74" s="369"/>
      <c r="BL74" s="369"/>
      <c r="BM74" s="369"/>
      <c r="BN74" s="87"/>
      <c r="BO74" s="87"/>
      <c r="BP74" s="87"/>
      <c r="BQ74" s="87"/>
      <c r="BR74" s="87"/>
      <c r="BS74" s="87"/>
    </row>
    <row r="75" spans="1:89" x14ac:dyDescent="0.2">
      <c r="A75" s="87"/>
      <c r="B75" s="87"/>
      <c r="C75" s="87"/>
      <c r="D75" s="87"/>
      <c r="E75" s="87"/>
      <c r="F75" s="87"/>
      <c r="G75" s="87"/>
      <c r="H75" s="87"/>
      <c r="I75" s="87"/>
      <c r="J75" s="87"/>
      <c r="X75" s="87"/>
      <c r="Y75" s="148" t="s">
        <v>10</v>
      </c>
      <c r="Z75" s="148"/>
      <c r="AA75" s="148"/>
      <c r="AB75" s="148"/>
      <c r="AC75" s="148"/>
      <c r="AD75" s="148"/>
      <c r="AE75" s="148"/>
      <c r="AF75" s="148"/>
      <c r="AG75" s="148"/>
      <c r="AH75" s="148"/>
      <c r="AI75" s="148"/>
      <c r="AJ75" s="148"/>
      <c r="AK75" s="88"/>
      <c r="AL75" s="148" t="s">
        <v>11</v>
      </c>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87"/>
      <c r="BO75" s="87"/>
      <c r="BP75" s="87"/>
      <c r="BQ75" s="87"/>
      <c r="BR75" s="87"/>
      <c r="BS75" s="87"/>
    </row>
    <row r="76" spans="1:89" ht="15.6" customHeight="1" x14ac:dyDescent="0.25">
      <c r="A76" s="72" t="s">
        <v>507</v>
      </c>
      <c r="B76" s="90"/>
      <c r="C76" s="129"/>
      <c r="D76" s="129"/>
      <c r="E76" s="129"/>
      <c r="F76" s="129"/>
      <c r="G76" s="129"/>
      <c r="H76" s="129"/>
      <c r="I76" s="129"/>
      <c r="J76" s="129"/>
      <c r="O76" s="155" t="s">
        <v>567</v>
      </c>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Q76" s="132"/>
      <c r="AR76" s="132"/>
      <c r="AS76" s="132"/>
      <c r="AT76" s="132"/>
      <c r="AU76" s="132"/>
      <c r="AV76" s="132"/>
      <c r="AW76" s="132"/>
      <c r="AX76" s="132"/>
      <c r="AY76" s="132"/>
      <c r="AZ76" s="87"/>
      <c r="BA76" s="369" t="s">
        <v>568</v>
      </c>
      <c r="BB76" s="369"/>
      <c r="BC76" s="369"/>
      <c r="BD76" s="369"/>
      <c r="BE76" s="369"/>
      <c r="BF76" s="369"/>
      <c r="BG76" s="369"/>
      <c r="BH76" s="369"/>
      <c r="BI76" s="369"/>
      <c r="BJ76" s="369"/>
      <c r="BK76" s="369"/>
      <c r="BL76" s="369"/>
      <c r="BM76" s="369"/>
      <c r="BN76" s="369"/>
      <c r="BO76" s="369"/>
      <c r="BP76" s="369"/>
      <c r="BQ76" s="369"/>
      <c r="BR76" s="369"/>
      <c r="BS76" s="369"/>
      <c r="BT76" s="369"/>
      <c r="BU76" s="369"/>
      <c r="BV76" s="369"/>
      <c r="BZ76" s="5"/>
      <c r="CA76" s="92"/>
      <c r="CB76" s="5"/>
    </row>
    <row r="77" spans="1:89" ht="15.75" x14ac:dyDescent="0.25">
      <c r="A77" s="72" t="s">
        <v>508</v>
      </c>
      <c r="B77" s="90"/>
      <c r="C77" s="129"/>
      <c r="D77" s="129"/>
      <c r="E77" s="129"/>
      <c r="F77" s="129"/>
      <c r="G77" s="129"/>
      <c r="H77" s="129"/>
      <c r="I77" s="129"/>
      <c r="J77" s="129"/>
      <c r="O77" s="148" t="s">
        <v>12</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Q77" s="148" t="s">
        <v>10</v>
      </c>
      <c r="AR77" s="148"/>
      <c r="AS77" s="148"/>
      <c r="AT77" s="148"/>
      <c r="AU77" s="148"/>
      <c r="AV77" s="148"/>
      <c r="AW77" s="148"/>
      <c r="AX77" s="148"/>
      <c r="AY77" s="148"/>
      <c r="AZ77" s="88"/>
      <c r="BA77" s="148" t="s">
        <v>11</v>
      </c>
      <c r="BB77" s="148"/>
      <c r="BC77" s="148"/>
      <c r="BD77" s="148"/>
      <c r="BE77" s="148"/>
      <c r="BF77" s="148"/>
      <c r="BG77" s="148"/>
      <c r="BH77" s="148"/>
      <c r="BI77" s="148"/>
      <c r="BJ77" s="148"/>
      <c r="BK77" s="148"/>
      <c r="BL77" s="148"/>
      <c r="BM77" s="148"/>
      <c r="BN77" s="148"/>
      <c r="BO77" s="148"/>
      <c r="BP77" s="148"/>
      <c r="BQ77" s="148"/>
      <c r="BR77" s="148"/>
      <c r="BS77" s="148"/>
      <c r="BT77" s="148"/>
      <c r="BU77" s="148"/>
      <c r="BV77" s="148"/>
      <c r="BZ77" s="5"/>
      <c r="CA77" s="93"/>
      <c r="CB77" s="5"/>
    </row>
    <row r="78" spans="1:89" s="72" customFormat="1" ht="15.75" x14ac:dyDescent="0.25">
      <c r="A78" s="370" t="s">
        <v>9</v>
      </c>
      <c r="B78" s="370"/>
      <c r="C78" s="371" t="s">
        <v>555</v>
      </c>
      <c r="D78" s="371"/>
      <c r="E78" s="371"/>
      <c r="F78" s="372" t="s">
        <v>5</v>
      </c>
      <c r="G78" s="372"/>
      <c r="H78" s="373" t="s">
        <v>556</v>
      </c>
      <c r="I78" s="373"/>
      <c r="J78" s="373"/>
      <c r="K78" s="373"/>
      <c r="L78" s="373"/>
      <c r="M78" s="373"/>
      <c r="N78" s="373"/>
      <c r="O78" s="373"/>
      <c r="P78" s="373"/>
      <c r="Q78" s="373"/>
      <c r="R78" s="373"/>
      <c r="S78" s="373"/>
      <c r="T78" s="373"/>
      <c r="U78" s="373"/>
      <c r="V78" s="373"/>
      <c r="W78" s="373"/>
      <c r="X78" s="373"/>
      <c r="Y78" s="374">
        <v>20</v>
      </c>
      <c r="Z78" s="374"/>
      <c r="AA78" s="374"/>
      <c r="AB78" s="367" t="s">
        <v>557</v>
      </c>
      <c r="AC78" s="367"/>
      <c r="AD78" s="367"/>
      <c r="AE78" s="90"/>
      <c r="AF78" s="72" t="s">
        <v>509</v>
      </c>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row>
  </sheetData>
  <mergeCells count="197">
    <mergeCell ref="AB78:AD78"/>
    <mergeCell ref="O76:AN76"/>
    <mergeCell ref="BA76:BV76"/>
    <mergeCell ref="O77:AN77"/>
    <mergeCell ref="AQ77:AY77"/>
    <mergeCell ref="BA77:BV77"/>
    <mergeCell ref="A78:B78"/>
    <mergeCell ref="C78:E78"/>
    <mergeCell ref="F78:G78"/>
    <mergeCell ref="H78:X78"/>
    <mergeCell ref="Y78:AA78"/>
    <mergeCell ref="Y72:AJ72"/>
    <mergeCell ref="AL72:BM72"/>
    <mergeCell ref="Y74:AJ74"/>
    <mergeCell ref="AL74:BM74"/>
    <mergeCell ref="Y75:AJ75"/>
    <mergeCell ref="AL75:BM75"/>
    <mergeCell ref="A68:D68"/>
    <mergeCell ref="E68:AR68"/>
    <mergeCell ref="AS68:BB68"/>
    <mergeCell ref="BC68:BM68"/>
    <mergeCell ref="BN68:CB68"/>
    <mergeCell ref="Y71:AJ71"/>
    <mergeCell ref="AL71:BM71"/>
    <mergeCell ref="A66:D66"/>
    <mergeCell ref="E66:AR66"/>
    <mergeCell ref="AS66:BB66"/>
    <mergeCell ref="BC66:BM66"/>
    <mergeCell ref="BN66:CB66"/>
    <mergeCell ref="A67:D67"/>
    <mergeCell ref="E67:AR67"/>
    <mergeCell ref="AS67:BB67"/>
    <mergeCell ref="BC67:BM67"/>
    <mergeCell ref="BN67:CB67"/>
    <mergeCell ref="A64:D64"/>
    <mergeCell ref="E64:AR64"/>
    <mergeCell ref="AS64:BB64"/>
    <mergeCell ref="BC64:BM64"/>
    <mergeCell ref="BN64:CB64"/>
    <mergeCell ref="A65:D65"/>
    <mergeCell ref="E65:AR65"/>
    <mergeCell ref="AS65:BB65"/>
    <mergeCell ref="BC65:BM65"/>
    <mergeCell ref="BN65:CB65"/>
    <mergeCell ref="AS61:BB61"/>
    <mergeCell ref="BC61:BP61"/>
    <mergeCell ref="A63:D63"/>
    <mergeCell ref="E63:AR63"/>
    <mergeCell ref="AS63:BB63"/>
    <mergeCell ref="BC63:BM63"/>
    <mergeCell ref="BN63:CB63"/>
    <mergeCell ref="A59:CB59"/>
    <mergeCell ref="A56:D56"/>
    <mergeCell ref="E56:BC56"/>
    <mergeCell ref="BD56:BM56"/>
    <mergeCell ref="BN56:CB56"/>
    <mergeCell ref="A57:D57"/>
    <mergeCell ref="E57:BC57"/>
    <mergeCell ref="BD57:BM57"/>
    <mergeCell ref="BN57:CB57"/>
    <mergeCell ref="A54:D54"/>
    <mergeCell ref="E54:BC54"/>
    <mergeCell ref="BD54:BM54"/>
    <mergeCell ref="BN54:CB54"/>
    <mergeCell ref="A55:D55"/>
    <mergeCell ref="E55:BC55"/>
    <mergeCell ref="BD55:BM55"/>
    <mergeCell ref="BN55:CB55"/>
    <mergeCell ref="A52:D52"/>
    <mergeCell ref="E52:BC52"/>
    <mergeCell ref="BD52:BM52"/>
    <mergeCell ref="BN52:CB52"/>
    <mergeCell ref="A53:D53"/>
    <mergeCell ref="E53:BC53"/>
    <mergeCell ref="BD53:BM53"/>
    <mergeCell ref="BN53:CB53"/>
    <mergeCell ref="A50:D50"/>
    <mergeCell ref="E50:BC50"/>
    <mergeCell ref="BD50:BM50"/>
    <mergeCell ref="BN50:CB50"/>
    <mergeCell ref="A51:D51"/>
    <mergeCell ref="E51:BC51"/>
    <mergeCell ref="BD51:BM51"/>
    <mergeCell ref="BN51:CB51"/>
    <mergeCell ref="A48:D48"/>
    <mergeCell ref="E48:BC48"/>
    <mergeCell ref="BD48:BM48"/>
    <mergeCell ref="BN48:CB48"/>
    <mergeCell ref="A49:D49"/>
    <mergeCell ref="E49:BC49"/>
    <mergeCell ref="BD49:BM49"/>
    <mergeCell ref="BN49:CB49"/>
    <mergeCell ref="A46:D46"/>
    <mergeCell ref="E46:BC46"/>
    <mergeCell ref="BD46:BM46"/>
    <mergeCell ref="BN46:CB46"/>
    <mergeCell ref="A47:D47"/>
    <mergeCell ref="E47:BC47"/>
    <mergeCell ref="BD47:BM47"/>
    <mergeCell ref="BN47:CB47"/>
    <mergeCell ref="A44:D44"/>
    <mergeCell ref="E44:BC44"/>
    <mergeCell ref="BD44:BM44"/>
    <mergeCell ref="BN44:CB44"/>
    <mergeCell ref="A45:D45"/>
    <mergeCell ref="E45:BC45"/>
    <mergeCell ref="BD45:BM45"/>
    <mergeCell ref="BN45:CB45"/>
    <mergeCell ref="A42:D42"/>
    <mergeCell ref="E42:BC42"/>
    <mergeCell ref="BD42:BM42"/>
    <mergeCell ref="BN42:CB42"/>
    <mergeCell ref="A43:D43"/>
    <mergeCell ref="E43:BC43"/>
    <mergeCell ref="BD43:BM43"/>
    <mergeCell ref="BN43:CB43"/>
    <mergeCell ref="A40:D40"/>
    <mergeCell ref="E40:BC40"/>
    <mergeCell ref="BD40:BM40"/>
    <mergeCell ref="BN40:CB40"/>
    <mergeCell ref="A41:D41"/>
    <mergeCell ref="E41:BC41"/>
    <mergeCell ref="BD41:BM41"/>
    <mergeCell ref="BN41:CB41"/>
    <mergeCell ref="AS37:BB37"/>
    <mergeCell ref="BC37:BP37"/>
    <mergeCell ref="A39:D39"/>
    <mergeCell ref="E39:BC39"/>
    <mergeCell ref="BD39:BM39"/>
    <mergeCell ref="BN39:CB39"/>
    <mergeCell ref="A34:D34"/>
    <mergeCell ref="E34:AM34"/>
    <mergeCell ref="AN34:AV34"/>
    <mergeCell ref="AW34:BI34"/>
    <mergeCell ref="BJ34:CB34"/>
    <mergeCell ref="A36:CB36"/>
    <mergeCell ref="A32:D32"/>
    <mergeCell ref="E32:AM32"/>
    <mergeCell ref="AN32:AV32"/>
    <mergeCell ref="AW32:BI32"/>
    <mergeCell ref="BJ32:CB32"/>
    <mergeCell ref="A33:D33"/>
    <mergeCell ref="E33:AM33"/>
    <mergeCell ref="AN33:AV33"/>
    <mergeCell ref="AW33:BI33"/>
    <mergeCell ref="BJ33:CB33"/>
    <mergeCell ref="A30:D30"/>
    <mergeCell ref="E30:AM30"/>
    <mergeCell ref="AN30:AV30"/>
    <mergeCell ref="AW30:BI30"/>
    <mergeCell ref="BJ30:CB30"/>
    <mergeCell ref="A31:D31"/>
    <mergeCell ref="E31:AM31"/>
    <mergeCell ref="AN31:AV31"/>
    <mergeCell ref="AW31:BI31"/>
    <mergeCell ref="BJ31:CB31"/>
    <mergeCell ref="A22:CB22"/>
    <mergeCell ref="S24:CB24"/>
    <mergeCell ref="A26:CB26"/>
    <mergeCell ref="AS27:BB27"/>
    <mergeCell ref="BC27:BP27"/>
    <mergeCell ref="A29:D29"/>
    <mergeCell ref="E29:AM29"/>
    <mergeCell ref="AN29:AV29"/>
    <mergeCell ref="AW29:BI29"/>
    <mergeCell ref="BJ29:CB29"/>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V2:CB2"/>
    <mergeCell ref="A4:CB4"/>
    <mergeCell ref="A6:CB6"/>
    <mergeCell ref="A7:CB7"/>
    <mergeCell ref="A9:CB9"/>
    <mergeCell ref="A11:AG11"/>
    <mergeCell ref="AH11:CB11"/>
    <mergeCell ref="A13:CB13"/>
    <mergeCell ref="A15:D15"/>
    <mergeCell ref="E15:BA15"/>
    <mergeCell ref="BB15:BM15"/>
    <mergeCell ref="BN15:CB15"/>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P62"/>
  <sheetViews>
    <sheetView workbookViewId="0">
      <selection activeCell="DO40" sqref="DO40"/>
    </sheetView>
  </sheetViews>
  <sheetFormatPr defaultColWidth="1.42578125" defaultRowHeight="12.75" x14ac:dyDescent="0.2"/>
  <cols>
    <col min="1" max="45" width="1.42578125" style="4"/>
    <col min="46" max="46" width="0.7109375" style="4" customWidth="1"/>
    <col min="47" max="47" width="1.140625" style="4" hidden="1" customWidth="1"/>
    <col min="48" max="51" width="1.42578125" style="4" hidden="1" customWidth="1"/>
    <col min="52" max="56" width="1.42578125" style="4"/>
    <col min="57" max="57" width="0.42578125" style="4" customWidth="1"/>
    <col min="58" max="61" width="1.42578125" style="4"/>
    <col min="62" max="62" width="0.5703125" style="4" customWidth="1"/>
    <col min="63" max="63" width="1.42578125" style="4" hidden="1" customWidth="1"/>
    <col min="64" max="67" width="1.42578125" style="4"/>
    <col min="68" max="68" width="1.42578125" style="4" customWidth="1"/>
    <col min="69" max="70" width="1.42578125" style="4"/>
    <col min="71" max="71" width="4.85546875" style="4" customWidth="1"/>
    <col min="72" max="78" width="1.42578125" style="4"/>
    <col min="79" max="79" width="5" style="4" customWidth="1"/>
    <col min="80" max="86" width="1.42578125" style="4"/>
    <col min="87" max="87" width="5.85546875" style="4" customWidth="1"/>
    <col min="88" max="93" width="1.42578125" style="4"/>
    <col min="94" max="94" width="7.140625" style="4" customWidth="1"/>
    <col min="95" max="16384" width="1.42578125" style="4"/>
  </cols>
  <sheetData>
    <row r="1" spans="1:94" ht="12.75" customHeight="1" x14ac:dyDescent="0.2">
      <c r="A1" s="169" t="s">
        <v>220</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row>
    <row r="3" spans="1:94" s="3" customFormat="1" ht="12" customHeight="1" x14ac:dyDescent="0.2">
      <c r="A3" s="297" t="s">
        <v>142</v>
      </c>
      <c r="B3" s="298"/>
      <c r="C3" s="298"/>
      <c r="D3" s="298"/>
      <c r="E3" s="299"/>
      <c r="F3" s="298" t="s">
        <v>41</v>
      </c>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9"/>
      <c r="AZ3" s="297" t="s">
        <v>203</v>
      </c>
      <c r="BA3" s="298"/>
      <c r="BB3" s="298"/>
      <c r="BC3" s="298"/>
      <c r="BD3" s="298"/>
      <c r="BE3" s="299"/>
      <c r="BF3" s="297" t="s">
        <v>146</v>
      </c>
      <c r="BG3" s="298"/>
      <c r="BH3" s="298"/>
      <c r="BI3" s="298"/>
      <c r="BJ3" s="298"/>
      <c r="BK3" s="299"/>
      <c r="BL3" s="300" t="s">
        <v>30</v>
      </c>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2"/>
    </row>
    <row r="4" spans="1:94" s="3" customFormat="1" ht="12" customHeight="1" x14ac:dyDescent="0.2">
      <c r="A4" s="303" t="s">
        <v>143</v>
      </c>
      <c r="B4" s="304"/>
      <c r="C4" s="304"/>
      <c r="D4" s="304"/>
      <c r="E4" s="305"/>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5"/>
      <c r="AZ4" s="303" t="s">
        <v>144</v>
      </c>
      <c r="BA4" s="304"/>
      <c r="BB4" s="304"/>
      <c r="BC4" s="304"/>
      <c r="BD4" s="304"/>
      <c r="BE4" s="305"/>
      <c r="BF4" s="303" t="s">
        <v>147</v>
      </c>
      <c r="BG4" s="304"/>
      <c r="BH4" s="304"/>
      <c r="BI4" s="304"/>
      <c r="BJ4" s="304"/>
      <c r="BK4" s="305"/>
      <c r="BL4" s="303" t="s">
        <v>570</v>
      </c>
      <c r="BM4" s="304"/>
      <c r="BN4" s="304"/>
      <c r="BO4" s="304"/>
      <c r="BP4" s="304"/>
      <c r="BQ4" s="304"/>
      <c r="BR4" s="304"/>
      <c r="BS4" s="305"/>
      <c r="BT4" s="303" t="s">
        <v>571</v>
      </c>
      <c r="BU4" s="304"/>
      <c r="BV4" s="304"/>
      <c r="BW4" s="304"/>
      <c r="BX4" s="304"/>
      <c r="BY4" s="304"/>
      <c r="BZ4" s="304"/>
      <c r="CA4" s="305"/>
      <c r="CB4" s="303" t="s">
        <v>572</v>
      </c>
      <c r="CC4" s="304"/>
      <c r="CD4" s="304"/>
      <c r="CE4" s="304"/>
      <c r="CF4" s="304"/>
      <c r="CG4" s="304"/>
      <c r="CH4" s="304"/>
      <c r="CI4" s="305"/>
      <c r="CJ4" s="303" t="s">
        <v>39</v>
      </c>
      <c r="CK4" s="304"/>
      <c r="CL4" s="304"/>
      <c r="CM4" s="304"/>
      <c r="CN4" s="304"/>
      <c r="CO4" s="304"/>
      <c r="CP4" s="305"/>
    </row>
    <row r="5" spans="1:94" s="3" customFormat="1" ht="12" customHeight="1" x14ac:dyDescent="0.2">
      <c r="A5" s="303"/>
      <c r="B5" s="304"/>
      <c r="C5" s="304"/>
      <c r="D5" s="304"/>
      <c r="E5" s="305"/>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5"/>
      <c r="AZ5" s="303"/>
      <c r="BA5" s="304"/>
      <c r="BB5" s="304"/>
      <c r="BC5" s="304"/>
      <c r="BD5" s="304"/>
      <c r="BE5" s="305"/>
      <c r="BF5" s="303" t="s">
        <v>148</v>
      </c>
      <c r="BG5" s="304"/>
      <c r="BH5" s="304"/>
      <c r="BI5" s="304"/>
      <c r="BJ5" s="304"/>
      <c r="BK5" s="305"/>
      <c r="BL5" s="303" t="s">
        <v>149</v>
      </c>
      <c r="BM5" s="304"/>
      <c r="BN5" s="304"/>
      <c r="BO5" s="304"/>
      <c r="BP5" s="304"/>
      <c r="BQ5" s="304"/>
      <c r="BR5" s="304"/>
      <c r="BS5" s="305"/>
      <c r="BT5" s="303" t="s">
        <v>151</v>
      </c>
      <c r="BU5" s="304"/>
      <c r="BV5" s="304"/>
      <c r="BW5" s="304"/>
      <c r="BX5" s="304"/>
      <c r="BY5" s="304"/>
      <c r="BZ5" s="304"/>
      <c r="CA5" s="305"/>
      <c r="CB5" s="303" t="s">
        <v>154</v>
      </c>
      <c r="CC5" s="304"/>
      <c r="CD5" s="304"/>
      <c r="CE5" s="304"/>
      <c r="CF5" s="304"/>
      <c r="CG5" s="304"/>
      <c r="CH5" s="304"/>
      <c r="CI5" s="305"/>
      <c r="CJ5" s="303" t="s">
        <v>40</v>
      </c>
      <c r="CK5" s="304"/>
      <c r="CL5" s="304"/>
      <c r="CM5" s="304"/>
      <c r="CN5" s="304"/>
      <c r="CO5" s="304"/>
      <c r="CP5" s="305"/>
    </row>
    <row r="6" spans="1:94" s="3" customFormat="1" ht="12" customHeight="1" x14ac:dyDescent="0.2">
      <c r="A6" s="303"/>
      <c r="B6" s="304"/>
      <c r="C6" s="304"/>
      <c r="D6" s="304"/>
      <c r="E6" s="305"/>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5"/>
      <c r="AZ6" s="303"/>
      <c r="BA6" s="304"/>
      <c r="BB6" s="304"/>
      <c r="BC6" s="304"/>
      <c r="BD6" s="304"/>
      <c r="BE6" s="305"/>
      <c r="BF6" s="303"/>
      <c r="BG6" s="304"/>
      <c r="BH6" s="304"/>
      <c r="BI6" s="304"/>
      <c r="BJ6" s="304"/>
      <c r="BK6" s="305"/>
      <c r="BL6" s="303" t="s">
        <v>150</v>
      </c>
      <c r="BM6" s="304"/>
      <c r="BN6" s="304"/>
      <c r="BO6" s="304"/>
      <c r="BP6" s="304"/>
      <c r="BQ6" s="304"/>
      <c r="BR6" s="304"/>
      <c r="BS6" s="305"/>
      <c r="BT6" s="303" t="s">
        <v>36</v>
      </c>
      <c r="BU6" s="304"/>
      <c r="BV6" s="304"/>
      <c r="BW6" s="304"/>
      <c r="BX6" s="304"/>
      <c r="BY6" s="304"/>
      <c r="BZ6" s="304"/>
      <c r="CA6" s="305"/>
      <c r="CB6" s="303" t="s">
        <v>36</v>
      </c>
      <c r="CC6" s="304"/>
      <c r="CD6" s="304"/>
      <c r="CE6" s="304"/>
      <c r="CF6" s="304"/>
      <c r="CG6" s="304"/>
      <c r="CH6" s="304"/>
      <c r="CI6" s="305"/>
      <c r="CJ6" s="303" t="s">
        <v>36</v>
      </c>
      <c r="CK6" s="304"/>
      <c r="CL6" s="304"/>
      <c r="CM6" s="304"/>
      <c r="CN6" s="304"/>
      <c r="CO6" s="304"/>
      <c r="CP6" s="305"/>
    </row>
    <row r="7" spans="1:94" s="3" customFormat="1" ht="12" customHeight="1" x14ac:dyDescent="0.2">
      <c r="A7" s="306"/>
      <c r="B7" s="307"/>
      <c r="C7" s="307"/>
      <c r="D7" s="307"/>
      <c r="E7" s="308"/>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5"/>
      <c r="AZ7" s="303"/>
      <c r="BA7" s="304"/>
      <c r="BB7" s="304"/>
      <c r="BC7" s="304"/>
      <c r="BD7" s="304"/>
      <c r="BE7" s="305"/>
      <c r="BF7" s="303"/>
      <c r="BG7" s="304"/>
      <c r="BH7" s="304"/>
      <c r="BI7" s="304"/>
      <c r="BJ7" s="304"/>
      <c r="BK7" s="305"/>
      <c r="BL7" s="303" t="s">
        <v>152</v>
      </c>
      <c r="BM7" s="304"/>
      <c r="BN7" s="304"/>
      <c r="BO7" s="304"/>
      <c r="BP7" s="304"/>
      <c r="BQ7" s="304"/>
      <c r="BR7" s="304"/>
      <c r="BS7" s="305"/>
      <c r="BT7" s="303" t="s">
        <v>153</v>
      </c>
      <c r="BU7" s="304"/>
      <c r="BV7" s="304"/>
      <c r="BW7" s="304"/>
      <c r="BX7" s="304"/>
      <c r="BY7" s="304"/>
      <c r="BZ7" s="304"/>
      <c r="CA7" s="305"/>
      <c r="CB7" s="303" t="s">
        <v>153</v>
      </c>
      <c r="CC7" s="304"/>
      <c r="CD7" s="304"/>
      <c r="CE7" s="304"/>
      <c r="CF7" s="304"/>
      <c r="CG7" s="304"/>
      <c r="CH7" s="304"/>
      <c r="CI7" s="305"/>
      <c r="CJ7" s="303" t="s">
        <v>37</v>
      </c>
      <c r="CK7" s="304"/>
      <c r="CL7" s="304"/>
      <c r="CM7" s="304"/>
      <c r="CN7" s="304"/>
      <c r="CO7" s="304"/>
      <c r="CP7" s="305"/>
    </row>
    <row r="8" spans="1:94" s="3" customFormat="1" ht="12" customHeight="1" thickBot="1" x14ac:dyDescent="0.25">
      <c r="A8" s="300">
        <v>1</v>
      </c>
      <c r="B8" s="301"/>
      <c r="C8" s="301"/>
      <c r="D8" s="301"/>
      <c r="E8" s="302"/>
      <c r="F8" s="302">
        <v>2</v>
      </c>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318">
        <v>3</v>
      </c>
      <c r="BA8" s="318"/>
      <c r="BB8" s="318"/>
      <c r="BC8" s="318"/>
      <c r="BD8" s="318"/>
      <c r="BE8" s="318"/>
      <c r="BF8" s="318">
        <v>4</v>
      </c>
      <c r="BG8" s="318"/>
      <c r="BH8" s="318"/>
      <c r="BI8" s="318"/>
      <c r="BJ8" s="318"/>
      <c r="BK8" s="318"/>
      <c r="BL8" s="183">
        <v>5</v>
      </c>
      <c r="BM8" s="183"/>
      <c r="BN8" s="183"/>
      <c r="BO8" s="183"/>
      <c r="BP8" s="183"/>
      <c r="BQ8" s="183"/>
      <c r="BR8" s="183"/>
      <c r="BS8" s="183"/>
      <c r="BT8" s="183">
        <v>6</v>
      </c>
      <c r="BU8" s="183"/>
      <c r="BV8" s="183"/>
      <c r="BW8" s="183"/>
      <c r="BX8" s="183"/>
      <c r="BY8" s="183"/>
      <c r="BZ8" s="183"/>
      <c r="CA8" s="183"/>
      <c r="CB8" s="183">
        <v>7</v>
      </c>
      <c r="CC8" s="183"/>
      <c r="CD8" s="183"/>
      <c r="CE8" s="183"/>
      <c r="CF8" s="183"/>
      <c r="CG8" s="183"/>
      <c r="CH8" s="183"/>
      <c r="CI8" s="183"/>
      <c r="CJ8" s="183">
        <v>8</v>
      </c>
      <c r="CK8" s="183"/>
      <c r="CL8" s="183"/>
      <c r="CM8" s="183"/>
      <c r="CN8" s="183"/>
      <c r="CO8" s="183"/>
      <c r="CP8" s="183"/>
    </row>
    <row r="9" spans="1:94" ht="15" customHeight="1" x14ac:dyDescent="0.2">
      <c r="A9" s="309" t="s">
        <v>155</v>
      </c>
      <c r="B9" s="310"/>
      <c r="C9" s="310"/>
      <c r="D9" s="310"/>
      <c r="E9" s="311"/>
      <c r="F9" s="312" t="s">
        <v>219</v>
      </c>
      <c r="G9" s="312"/>
      <c r="H9" s="312"/>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3" t="s">
        <v>145</v>
      </c>
      <c r="BA9" s="314"/>
      <c r="BB9" s="314"/>
      <c r="BC9" s="314"/>
      <c r="BD9" s="314"/>
      <c r="BE9" s="314"/>
      <c r="BF9" s="164" t="s">
        <v>52</v>
      </c>
      <c r="BG9" s="164"/>
      <c r="BH9" s="164"/>
      <c r="BI9" s="164"/>
      <c r="BJ9" s="164"/>
      <c r="BK9" s="164"/>
      <c r="BL9" s="315">
        <f>BL36</f>
        <v>58975130</v>
      </c>
      <c r="BM9" s="315"/>
      <c r="BN9" s="315"/>
      <c r="BO9" s="315"/>
      <c r="BP9" s="315"/>
      <c r="BQ9" s="315"/>
      <c r="BR9" s="315"/>
      <c r="BS9" s="315"/>
      <c r="BT9" s="315">
        <f>BT38</f>
        <v>58475130</v>
      </c>
      <c r="BU9" s="315"/>
      <c r="BV9" s="315"/>
      <c r="BW9" s="315"/>
      <c r="BX9" s="315"/>
      <c r="BY9" s="315"/>
      <c r="BZ9" s="315"/>
      <c r="CA9" s="315"/>
      <c r="CB9" s="315">
        <f>CB39</f>
        <v>58475130</v>
      </c>
      <c r="CC9" s="315"/>
      <c r="CD9" s="315"/>
      <c r="CE9" s="315"/>
      <c r="CF9" s="315"/>
      <c r="CG9" s="315"/>
      <c r="CH9" s="315"/>
      <c r="CI9" s="315"/>
      <c r="CJ9" s="316">
        <f>CJ39</f>
        <v>58475130</v>
      </c>
      <c r="CK9" s="316"/>
      <c r="CL9" s="316"/>
      <c r="CM9" s="316"/>
      <c r="CN9" s="316"/>
      <c r="CO9" s="316"/>
      <c r="CP9" s="317"/>
    </row>
    <row r="10" spans="1:94" x14ac:dyDescent="0.2">
      <c r="A10" s="233" t="s">
        <v>157</v>
      </c>
      <c r="B10" s="231"/>
      <c r="C10" s="231"/>
      <c r="D10" s="231"/>
      <c r="E10" s="232"/>
      <c r="F10" s="319" t="s">
        <v>45</v>
      </c>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198"/>
      <c r="AZ10" s="200" t="s">
        <v>158</v>
      </c>
      <c r="BA10" s="201"/>
      <c r="BB10" s="201"/>
      <c r="BC10" s="201"/>
      <c r="BD10" s="201"/>
      <c r="BE10" s="202"/>
      <c r="BF10" s="205" t="s">
        <v>52</v>
      </c>
      <c r="BG10" s="201"/>
      <c r="BH10" s="201"/>
      <c r="BI10" s="201"/>
      <c r="BJ10" s="201"/>
      <c r="BK10" s="202"/>
      <c r="BL10" s="207"/>
      <c r="BM10" s="208"/>
      <c r="BN10" s="208"/>
      <c r="BO10" s="208"/>
      <c r="BP10" s="208"/>
      <c r="BQ10" s="208"/>
      <c r="BR10" s="208"/>
      <c r="BS10" s="209"/>
      <c r="BT10" s="215"/>
      <c r="BU10" s="216"/>
      <c r="BV10" s="216"/>
      <c r="BW10" s="216"/>
      <c r="BX10" s="216"/>
      <c r="BY10" s="216"/>
      <c r="BZ10" s="216"/>
      <c r="CA10" s="217"/>
      <c r="CB10" s="215"/>
      <c r="CC10" s="216"/>
      <c r="CD10" s="216"/>
      <c r="CE10" s="216"/>
      <c r="CF10" s="216"/>
      <c r="CG10" s="216"/>
      <c r="CH10" s="216"/>
      <c r="CI10" s="217"/>
      <c r="CJ10" s="215"/>
      <c r="CK10" s="216"/>
      <c r="CL10" s="216"/>
      <c r="CM10" s="216"/>
      <c r="CN10" s="216"/>
      <c r="CO10" s="216"/>
      <c r="CP10" s="221"/>
    </row>
    <row r="11" spans="1:94" ht="38.25" customHeight="1" x14ac:dyDescent="0.2">
      <c r="A11" s="233"/>
      <c r="B11" s="231"/>
      <c r="C11" s="231"/>
      <c r="D11" s="231"/>
      <c r="E11" s="232"/>
      <c r="F11" s="196" t="s">
        <v>226</v>
      </c>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203"/>
      <c r="BA11" s="149"/>
      <c r="BB11" s="149"/>
      <c r="BC11" s="149"/>
      <c r="BD11" s="149"/>
      <c r="BE11" s="204"/>
      <c r="BF11" s="206"/>
      <c r="BG11" s="149"/>
      <c r="BH11" s="149"/>
      <c r="BI11" s="149"/>
      <c r="BJ11" s="149"/>
      <c r="BK11" s="204"/>
      <c r="BL11" s="210"/>
      <c r="BM11" s="211"/>
      <c r="BN11" s="211"/>
      <c r="BO11" s="211"/>
      <c r="BP11" s="211"/>
      <c r="BQ11" s="211"/>
      <c r="BR11" s="211"/>
      <c r="BS11" s="212"/>
      <c r="BT11" s="218"/>
      <c r="BU11" s="219"/>
      <c r="BV11" s="219"/>
      <c r="BW11" s="219"/>
      <c r="BX11" s="219"/>
      <c r="BY11" s="219"/>
      <c r="BZ11" s="219"/>
      <c r="CA11" s="220"/>
      <c r="CB11" s="218"/>
      <c r="CC11" s="219"/>
      <c r="CD11" s="219"/>
      <c r="CE11" s="219"/>
      <c r="CF11" s="219"/>
      <c r="CG11" s="219"/>
      <c r="CH11" s="219"/>
      <c r="CI11" s="220"/>
      <c r="CJ11" s="218"/>
      <c r="CK11" s="219"/>
      <c r="CL11" s="219"/>
      <c r="CM11" s="219"/>
      <c r="CN11" s="219"/>
      <c r="CO11" s="219"/>
      <c r="CP11" s="222"/>
    </row>
    <row r="12" spans="1:94" ht="38.25" customHeight="1" x14ac:dyDescent="0.2">
      <c r="A12" s="233" t="s">
        <v>156</v>
      </c>
      <c r="B12" s="231"/>
      <c r="C12" s="231"/>
      <c r="D12" s="231"/>
      <c r="E12" s="232"/>
      <c r="F12" s="198" t="s">
        <v>227</v>
      </c>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279"/>
      <c r="AZ12" s="200" t="s">
        <v>122</v>
      </c>
      <c r="BA12" s="201"/>
      <c r="BB12" s="201"/>
      <c r="BC12" s="201"/>
      <c r="BD12" s="201"/>
      <c r="BE12" s="202"/>
      <c r="BF12" s="205" t="s">
        <v>52</v>
      </c>
      <c r="BG12" s="201"/>
      <c r="BH12" s="201"/>
      <c r="BI12" s="201"/>
      <c r="BJ12" s="201"/>
      <c r="BK12" s="202"/>
      <c r="BL12" s="207"/>
      <c r="BM12" s="208"/>
      <c r="BN12" s="208"/>
      <c r="BO12" s="208"/>
      <c r="BP12" s="208"/>
      <c r="BQ12" s="208"/>
      <c r="BR12" s="208"/>
      <c r="BS12" s="209"/>
      <c r="BT12" s="215"/>
      <c r="BU12" s="216"/>
      <c r="BV12" s="216"/>
      <c r="BW12" s="216"/>
      <c r="BX12" s="216"/>
      <c r="BY12" s="216"/>
      <c r="BZ12" s="216"/>
      <c r="CA12" s="217"/>
      <c r="CB12" s="215"/>
      <c r="CC12" s="216"/>
      <c r="CD12" s="216"/>
      <c r="CE12" s="216"/>
      <c r="CF12" s="216"/>
      <c r="CG12" s="216"/>
      <c r="CH12" s="216"/>
      <c r="CI12" s="217"/>
      <c r="CJ12" s="215"/>
      <c r="CK12" s="216"/>
      <c r="CL12" s="216"/>
      <c r="CM12" s="216"/>
      <c r="CN12" s="216"/>
      <c r="CO12" s="216"/>
      <c r="CP12" s="221"/>
    </row>
    <row r="13" spans="1:94" ht="38.25" customHeight="1" x14ac:dyDescent="0.2">
      <c r="A13" s="233" t="s">
        <v>159</v>
      </c>
      <c r="B13" s="231"/>
      <c r="C13" s="231"/>
      <c r="D13" s="231"/>
      <c r="E13" s="232"/>
      <c r="F13" s="198" t="s">
        <v>228</v>
      </c>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279"/>
      <c r="AZ13" s="200" t="s">
        <v>161</v>
      </c>
      <c r="BA13" s="201"/>
      <c r="BB13" s="201"/>
      <c r="BC13" s="201"/>
      <c r="BD13" s="201"/>
      <c r="BE13" s="202"/>
      <c r="BF13" s="205" t="s">
        <v>52</v>
      </c>
      <c r="BG13" s="201"/>
      <c r="BH13" s="201"/>
      <c r="BI13" s="201"/>
      <c r="BJ13" s="201"/>
      <c r="BK13" s="202"/>
      <c r="BL13" s="207"/>
      <c r="BM13" s="208"/>
      <c r="BN13" s="208"/>
      <c r="BO13" s="208"/>
      <c r="BP13" s="208"/>
      <c r="BQ13" s="208"/>
      <c r="BR13" s="208"/>
      <c r="BS13" s="209"/>
      <c r="BT13" s="215"/>
      <c r="BU13" s="216"/>
      <c r="BV13" s="216"/>
      <c r="BW13" s="216"/>
      <c r="BX13" s="216"/>
      <c r="BY13" s="216"/>
      <c r="BZ13" s="216"/>
      <c r="CA13" s="217"/>
      <c r="CB13" s="215"/>
      <c r="CC13" s="216"/>
      <c r="CD13" s="216"/>
      <c r="CE13" s="216"/>
      <c r="CF13" s="216"/>
      <c r="CG13" s="216"/>
      <c r="CH13" s="216"/>
      <c r="CI13" s="217"/>
      <c r="CJ13" s="215"/>
      <c r="CK13" s="216"/>
      <c r="CL13" s="216"/>
      <c r="CM13" s="216"/>
      <c r="CN13" s="216"/>
      <c r="CO13" s="216"/>
      <c r="CP13" s="221"/>
    </row>
    <row r="14" spans="1:94" ht="39.75" customHeight="1" x14ac:dyDescent="0.2">
      <c r="A14" s="233" t="s">
        <v>160</v>
      </c>
      <c r="B14" s="231"/>
      <c r="C14" s="231"/>
      <c r="D14" s="231"/>
      <c r="E14" s="232"/>
      <c r="F14" s="198" t="s">
        <v>229</v>
      </c>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279"/>
      <c r="AZ14" s="200" t="s">
        <v>162</v>
      </c>
      <c r="BA14" s="201"/>
      <c r="BB14" s="201"/>
      <c r="BC14" s="201"/>
      <c r="BD14" s="201"/>
      <c r="BE14" s="202"/>
      <c r="BF14" s="205" t="s">
        <v>52</v>
      </c>
      <c r="BG14" s="201"/>
      <c r="BH14" s="201"/>
      <c r="BI14" s="201"/>
      <c r="BJ14" s="201"/>
      <c r="BK14" s="202"/>
      <c r="BL14" s="207">
        <f>BL15</f>
        <v>58975130</v>
      </c>
      <c r="BM14" s="208"/>
      <c r="BN14" s="208"/>
      <c r="BO14" s="208"/>
      <c r="BP14" s="208"/>
      <c r="BQ14" s="208"/>
      <c r="BR14" s="208"/>
      <c r="BS14" s="209"/>
      <c r="BT14" s="207">
        <f t="shared" ref="BT14" si="0">BT15</f>
        <v>58475130</v>
      </c>
      <c r="BU14" s="208"/>
      <c r="BV14" s="208"/>
      <c r="BW14" s="208"/>
      <c r="BX14" s="208"/>
      <c r="BY14" s="208"/>
      <c r="BZ14" s="208"/>
      <c r="CA14" s="209"/>
      <c r="CB14" s="207">
        <f t="shared" ref="CB14" si="1">CB15</f>
        <v>58475130</v>
      </c>
      <c r="CC14" s="208"/>
      <c r="CD14" s="208"/>
      <c r="CE14" s="208"/>
      <c r="CF14" s="208"/>
      <c r="CG14" s="208"/>
      <c r="CH14" s="208"/>
      <c r="CI14" s="209"/>
      <c r="CJ14" s="215">
        <f>CJ15+CJ20+CJ24+CJ25</f>
        <v>0</v>
      </c>
      <c r="CK14" s="216"/>
      <c r="CL14" s="216"/>
      <c r="CM14" s="216"/>
      <c r="CN14" s="216"/>
      <c r="CO14" s="216"/>
      <c r="CP14" s="221"/>
    </row>
    <row r="15" spans="1:94" ht="12.75" customHeight="1" x14ac:dyDescent="0.2">
      <c r="A15" s="233" t="s">
        <v>163</v>
      </c>
      <c r="B15" s="231"/>
      <c r="C15" s="231"/>
      <c r="D15" s="231"/>
      <c r="E15" s="232"/>
      <c r="F15" s="199" t="s">
        <v>45</v>
      </c>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200" t="s">
        <v>164</v>
      </c>
      <c r="BA15" s="201"/>
      <c r="BB15" s="201"/>
      <c r="BC15" s="201"/>
      <c r="BD15" s="201"/>
      <c r="BE15" s="202"/>
      <c r="BF15" s="205" t="s">
        <v>52</v>
      </c>
      <c r="BG15" s="201"/>
      <c r="BH15" s="201"/>
      <c r="BI15" s="201"/>
      <c r="BJ15" s="201"/>
      <c r="BK15" s="202"/>
      <c r="BL15" s="207">
        <f>BL19</f>
        <v>58975130</v>
      </c>
      <c r="BM15" s="208"/>
      <c r="BN15" s="208"/>
      <c r="BO15" s="208"/>
      <c r="BP15" s="208"/>
      <c r="BQ15" s="208"/>
      <c r="BR15" s="208"/>
      <c r="BS15" s="209"/>
      <c r="BT15" s="207">
        <f t="shared" ref="BT15" si="2">BT19</f>
        <v>58475130</v>
      </c>
      <c r="BU15" s="208"/>
      <c r="BV15" s="208"/>
      <c r="BW15" s="208"/>
      <c r="BX15" s="208"/>
      <c r="BY15" s="208"/>
      <c r="BZ15" s="208"/>
      <c r="CA15" s="209"/>
      <c r="CB15" s="207">
        <f t="shared" ref="CB15" si="3">CB19</f>
        <v>58475130</v>
      </c>
      <c r="CC15" s="208"/>
      <c r="CD15" s="208"/>
      <c r="CE15" s="208"/>
      <c r="CF15" s="208"/>
      <c r="CG15" s="208"/>
      <c r="CH15" s="208"/>
      <c r="CI15" s="209"/>
      <c r="CJ15" s="215">
        <f>SUM(CJ17:CP19)</f>
        <v>0</v>
      </c>
      <c r="CK15" s="216"/>
      <c r="CL15" s="216"/>
      <c r="CM15" s="216"/>
      <c r="CN15" s="216"/>
      <c r="CO15" s="216"/>
      <c r="CP15" s="221"/>
    </row>
    <row r="16" spans="1:94" ht="25.5" customHeight="1" x14ac:dyDescent="0.2">
      <c r="A16" s="233"/>
      <c r="B16" s="231"/>
      <c r="C16" s="231"/>
      <c r="D16" s="231"/>
      <c r="E16" s="232"/>
      <c r="F16" s="263" t="s">
        <v>230</v>
      </c>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46"/>
      <c r="BA16" s="247"/>
      <c r="BB16" s="247"/>
      <c r="BC16" s="247"/>
      <c r="BD16" s="247"/>
      <c r="BE16" s="248"/>
      <c r="BF16" s="249"/>
      <c r="BG16" s="247"/>
      <c r="BH16" s="247"/>
      <c r="BI16" s="247"/>
      <c r="BJ16" s="247"/>
      <c r="BK16" s="248"/>
      <c r="BL16" s="250"/>
      <c r="BM16" s="251"/>
      <c r="BN16" s="251"/>
      <c r="BO16" s="251"/>
      <c r="BP16" s="251"/>
      <c r="BQ16" s="251"/>
      <c r="BR16" s="251"/>
      <c r="BS16" s="252"/>
      <c r="BT16" s="250"/>
      <c r="BU16" s="251"/>
      <c r="BV16" s="251"/>
      <c r="BW16" s="251"/>
      <c r="BX16" s="251"/>
      <c r="BY16" s="251"/>
      <c r="BZ16" s="251"/>
      <c r="CA16" s="252"/>
      <c r="CB16" s="250"/>
      <c r="CC16" s="251"/>
      <c r="CD16" s="251"/>
      <c r="CE16" s="251"/>
      <c r="CF16" s="251"/>
      <c r="CG16" s="251"/>
      <c r="CH16" s="251"/>
      <c r="CI16" s="252"/>
      <c r="CJ16" s="253"/>
      <c r="CK16" s="254"/>
      <c r="CL16" s="254"/>
      <c r="CM16" s="254"/>
      <c r="CN16" s="254"/>
      <c r="CO16" s="254"/>
      <c r="CP16" s="282"/>
    </row>
    <row r="17" spans="1:94" ht="12.75" customHeight="1" x14ac:dyDescent="0.2">
      <c r="A17" s="233" t="s">
        <v>165</v>
      </c>
      <c r="B17" s="231"/>
      <c r="C17" s="231"/>
      <c r="D17" s="231"/>
      <c r="E17" s="232"/>
      <c r="F17" s="199" t="s">
        <v>45</v>
      </c>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200" t="s">
        <v>166</v>
      </c>
      <c r="BA17" s="201"/>
      <c r="BB17" s="201"/>
      <c r="BC17" s="201"/>
      <c r="BD17" s="201"/>
      <c r="BE17" s="202"/>
      <c r="BF17" s="205" t="s">
        <v>52</v>
      </c>
      <c r="BG17" s="201"/>
      <c r="BH17" s="201"/>
      <c r="BI17" s="201"/>
      <c r="BJ17" s="201"/>
      <c r="BK17" s="202"/>
      <c r="BL17" s="207"/>
      <c r="BM17" s="208"/>
      <c r="BN17" s="208"/>
      <c r="BO17" s="208"/>
      <c r="BP17" s="208"/>
      <c r="BQ17" s="208"/>
      <c r="BR17" s="208"/>
      <c r="BS17" s="209"/>
      <c r="BT17" s="215"/>
      <c r="BU17" s="216"/>
      <c r="BV17" s="216"/>
      <c r="BW17" s="216"/>
      <c r="BX17" s="216"/>
      <c r="BY17" s="216"/>
      <c r="BZ17" s="216"/>
      <c r="CA17" s="217"/>
      <c r="CB17" s="215"/>
      <c r="CC17" s="216"/>
      <c r="CD17" s="216"/>
      <c r="CE17" s="216"/>
      <c r="CF17" s="216"/>
      <c r="CG17" s="216"/>
      <c r="CH17" s="216"/>
      <c r="CI17" s="217"/>
      <c r="CJ17" s="215"/>
      <c r="CK17" s="216"/>
      <c r="CL17" s="216"/>
      <c r="CM17" s="216"/>
      <c r="CN17" s="216"/>
      <c r="CO17" s="216"/>
      <c r="CP17" s="221"/>
    </row>
    <row r="18" spans="1:94" ht="12.75" customHeight="1" x14ac:dyDescent="0.2">
      <c r="A18" s="233"/>
      <c r="B18" s="231"/>
      <c r="C18" s="231"/>
      <c r="D18" s="231"/>
      <c r="E18" s="232"/>
      <c r="F18" s="196" t="s">
        <v>169</v>
      </c>
      <c r="G18" s="196"/>
      <c r="H18" s="196"/>
      <c r="I18" s="196"/>
      <c r="J18" s="196"/>
      <c r="K18" s="196"/>
      <c r="L18" s="196"/>
      <c r="M18" s="196"/>
      <c r="N18" s="196"/>
      <c r="O18" s="196"/>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203"/>
      <c r="BA18" s="149"/>
      <c r="BB18" s="149"/>
      <c r="BC18" s="149"/>
      <c r="BD18" s="149"/>
      <c r="BE18" s="204"/>
      <c r="BF18" s="206"/>
      <c r="BG18" s="149"/>
      <c r="BH18" s="149"/>
      <c r="BI18" s="149"/>
      <c r="BJ18" s="149"/>
      <c r="BK18" s="204"/>
      <c r="BL18" s="210"/>
      <c r="BM18" s="211"/>
      <c r="BN18" s="211"/>
      <c r="BO18" s="211"/>
      <c r="BP18" s="211"/>
      <c r="BQ18" s="211"/>
      <c r="BR18" s="211"/>
      <c r="BS18" s="212"/>
      <c r="BT18" s="218"/>
      <c r="BU18" s="219"/>
      <c r="BV18" s="219"/>
      <c r="BW18" s="219"/>
      <c r="BX18" s="219"/>
      <c r="BY18" s="219"/>
      <c r="BZ18" s="219"/>
      <c r="CA18" s="220"/>
      <c r="CB18" s="218"/>
      <c r="CC18" s="219"/>
      <c r="CD18" s="219"/>
      <c r="CE18" s="219"/>
      <c r="CF18" s="219"/>
      <c r="CG18" s="219"/>
      <c r="CH18" s="219"/>
      <c r="CI18" s="220"/>
      <c r="CJ18" s="218"/>
      <c r="CK18" s="219"/>
      <c r="CL18" s="219"/>
      <c r="CM18" s="219"/>
      <c r="CN18" s="219"/>
      <c r="CO18" s="219"/>
      <c r="CP18" s="222"/>
    </row>
    <row r="19" spans="1:94" ht="15" customHeight="1" x14ac:dyDescent="0.2">
      <c r="A19" s="233" t="s">
        <v>167</v>
      </c>
      <c r="B19" s="231"/>
      <c r="C19" s="231"/>
      <c r="D19" s="231"/>
      <c r="E19" s="232"/>
      <c r="F19" s="227" t="s">
        <v>231</v>
      </c>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9"/>
      <c r="AZ19" s="176" t="s">
        <v>168</v>
      </c>
      <c r="BA19" s="177"/>
      <c r="BB19" s="177"/>
      <c r="BC19" s="177"/>
      <c r="BD19" s="177"/>
      <c r="BE19" s="177"/>
      <c r="BF19" s="177" t="s">
        <v>52</v>
      </c>
      <c r="BG19" s="177"/>
      <c r="BH19" s="177"/>
      <c r="BI19" s="177"/>
      <c r="BJ19" s="177"/>
      <c r="BK19" s="177"/>
      <c r="BL19" s="188">
        <v>58975130</v>
      </c>
      <c r="BM19" s="188"/>
      <c r="BN19" s="188"/>
      <c r="BO19" s="188"/>
      <c r="BP19" s="188"/>
      <c r="BQ19" s="188"/>
      <c r="BR19" s="188"/>
      <c r="BS19" s="188"/>
      <c r="BT19" s="189">
        <v>58475130</v>
      </c>
      <c r="BU19" s="189"/>
      <c r="BV19" s="189"/>
      <c r="BW19" s="189"/>
      <c r="BX19" s="189"/>
      <c r="BY19" s="189"/>
      <c r="BZ19" s="189"/>
      <c r="CA19" s="189"/>
      <c r="CB19" s="189">
        <v>58475130</v>
      </c>
      <c r="CC19" s="189"/>
      <c r="CD19" s="189"/>
      <c r="CE19" s="189"/>
      <c r="CF19" s="189"/>
      <c r="CG19" s="189"/>
      <c r="CH19" s="189"/>
      <c r="CI19" s="189"/>
      <c r="CJ19" s="189"/>
      <c r="CK19" s="189"/>
      <c r="CL19" s="189"/>
      <c r="CM19" s="189"/>
      <c r="CN19" s="189"/>
      <c r="CO19" s="189"/>
      <c r="CP19" s="190"/>
    </row>
    <row r="20" spans="1:94" ht="24.75" customHeight="1" x14ac:dyDescent="0.2">
      <c r="A20" s="233" t="s">
        <v>170</v>
      </c>
      <c r="B20" s="231"/>
      <c r="C20" s="231"/>
      <c r="D20" s="231"/>
      <c r="E20" s="232"/>
      <c r="F20" s="199" t="s">
        <v>232</v>
      </c>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200" t="s">
        <v>171</v>
      </c>
      <c r="BA20" s="201"/>
      <c r="BB20" s="201"/>
      <c r="BC20" s="201"/>
      <c r="BD20" s="201"/>
      <c r="BE20" s="202"/>
      <c r="BF20" s="205" t="s">
        <v>52</v>
      </c>
      <c r="BG20" s="201"/>
      <c r="BH20" s="201"/>
      <c r="BI20" s="201"/>
      <c r="BJ20" s="201"/>
      <c r="BK20" s="202"/>
      <c r="BL20" s="207"/>
      <c r="BM20" s="208"/>
      <c r="BN20" s="208"/>
      <c r="BO20" s="208"/>
      <c r="BP20" s="208"/>
      <c r="BQ20" s="208"/>
      <c r="BR20" s="208"/>
      <c r="BS20" s="209"/>
      <c r="BT20" s="207"/>
      <c r="BU20" s="208"/>
      <c r="BV20" s="208"/>
      <c r="BW20" s="208"/>
      <c r="BX20" s="208"/>
      <c r="BY20" s="208"/>
      <c r="BZ20" s="208"/>
      <c r="CA20" s="209"/>
      <c r="CB20" s="207"/>
      <c r="CC20" s="208"/>
      <c r="CD20" s="208"/>
      <c r="CE20" s="208"/>
      <c r="CF20" s="208"/>
      <c r="CG20" s="208"/>
      <c r="CH20" s="208"/>
      <c r="CI20" s="209"/>
      <c r="CJ20" s="215">
        <f>SUM(CJ21:CP23)</f>
        <v>0</v>
      </c>
      <c r="CK20" s="216"/>
      <c r="CL20" s="216"/>
      <c r="CM20" s="216"/>
      <c r="CN20" s="216"/>
      <c r="CO20" s="216"/>
      <c r="CP20" s="221"/>
    </row>
    <row r="21" spans="1:94" ht="12.75" customHeight="1" x14ac:dyDescent="0.2">
      <c r="A21" s="233" t="s">
        <v>172</v>
      </c>
      <c r="B21" s="231"/>
      <c r="C21" s="231"/>
      <c r="D21" s="231"/>
      <c r="E21" s="232"/>
      <c r="F21" s="199" t="s">
        <v>45</v>
      </c>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200" t="s">
        <v>174</v>
      </c>
      <c r="BA21" s="201"/>
      <c r="BB21" s="201"/>
      <c r="BC21" s="201"/>
      <c r="BD21" s="201"/>
      <c r="BE21" s="202"/>
      <c r="BF21" s="205" t="s">
        <v>52</v>
      </c>
      <c r="BG21" s="201"/>
      <c r="BH21" s="201"/>
      <c r="BI21" s="201"/>
      <c r="BJ21" s="201"/>
      <c r="BK21" s="202"/>
      <c r="BL21" s="207"/>
      <c r="BM21" s="208"/>
      <c r="BN21" s="208"/>
      <c r="BO21" s="208"/>
      <c r="BP21" s="208"/>
      <c r="BQ21" s="208"/>
      <c r="BR21" s="208"/>
      <c r="BS21" s="209"/>
      <c r="BT21" s="215"/>
      <c r="BU21" s="216"/>
      <c r="BV21" s="216"/>
      <c r="BW21" s="216"/>
      <c r="BX21" s="216"/>
      <c r="BY21" s="216"/>
      <c r="BZ21" s="216"/>
      <c r="CA21" s="217"/>
      <c r="CB21" s="215"/>
      <c r="CC21" s="216"/>
      <c r="CD21" s="216"/>
      <c r="CE21" s="216"/>
      <c r="CF21" s="216"/>
      <c r="CG21" s="216"/>
      <c r="CH21" s="216"/>
      <c r="CI21" s="217"/>
      <c r="CJ21" s="215"/>
      <c r="CK21" s="216"/>
      <c r="CL21" s="216"/>
      <c r="CM21" s="216"/>
      <c r="CN21" s="216"/>
      <c r="CO21" s="216"/>
      <c r="CP21" s="221"/>
    </row>
    <row r="22" spans="1:94" ht="12.75" customHeight="1" x14ac:dyDescent="0.2">
      <c r="A22" s="233"/>
      <c r="B22" s="231"/>
      <c r="C22" s="231"/>
      <c r="D22" s="231"/>
      <c r="E22" s="232"/>
      <c r="F22" s="196" t="s">
        <v>169</v>
      </c>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203"/>
      <c r="BA22" s="149"/>
      <c r="BB22" s="149"/>
      <c r="BC22" s="149"/>
      <c r="BD22" s="149"/>
      <c r="BE22" s="204"/>
      <c r="BF22" s="206"/>
      <c r="BG22" s="149"/>
      <c r="BH22" s="149"/>
      <c r="BI22" s="149"/>
      <c r="BJ22" s="149"/>
      <c r="BK22" s="204"/>
      <c r="BL22" s="210"/>
      <c r="BM22" s="211"/>
      <c r="BN22" s="211"/>
      <c r="BO22" s="211"/>
      <c r="BP22" s="211"/>
      <c r="BQ22" s="211"/>
      <c r="BR22" s="211"/>
      <c r="BS22" s="212"/>
      <c r="BT22" s="218"/>
      <c r="BU22" s="219"/>
      <c r="BV22" s="219"/>
      <c r="BW22" s="219"/>
      <c r="BX22" s="219"/>
      <c r="BY22" s="219"/>
      <c r="BZ22" s="219"/>
      <c r="CA22" s="220"/>
      <c r="CB22" s="218"/>
      <c r="CC22" s="219"/>
      <c r="CD22" s="219"/>
      <c r="CE22" s="219"/>
      <c r="CF22" s="219"/>
      <c r="CG22" s="219"/>
      <c r="CH22" s="219"/>
      <c r="CI22" s="220"/>
      <c r="CJ22" s="218"/>
      <c r="CK22" s="219"/>
      <c r="CL22" s="219"/>
      <c r="CM22" s="219"/>
      <c r="CN22" s="219"/>
      <c r="CO22" s="219"/>
      <c r="CP22" s="222"/>
    </row>
    <row r="23" spans="1:94" ht="15" customHeight="1" x14ac:dyDescent="0.2">
      <c r="A23" s="233" t="s">
        <v>173</v>
      </c>
      <c r="B23" s="231"/>
      <c r="C23" s="231"/>
      <c r="D23" s="231"/>
      <c r="E23" s="232"/>
      <c r="F23" s="227" t="s">
        <v>185</v>
      </c>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9"/>
      <c r="AZ23" s="176" t="s">
        <v>175</v>
      </c>
      <c r="BA23" s="177"/>
      <c r="BB23" s="177"/>
      <c r="BC23" s="177"/>
      <c r="BD23" s="177"/>
      <c r="BE23" s="177"/>
      <c r="BF23" s="177" t="s">
        <v>52</v>
      </c>
      <c r="BG23" s="177"/>
      <c r="BH23" s="177"/>
      <c r="BI23" s="177"/>
      <c r="BJ23" s="177"/>
      <c r="BK23" s="177"/>
      <c r="BL23" s="188"/>
      <c r="BM23" s="188"/>
      <c r="BN23" s="188"/>
      <c r="BO23" s="188"/>
      <c r="BP23" s="188"/>
      <c r="BQ23" s="188"/>
      <c r="BR23" s="188"/>
      <c r="BS23" s="188"/>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90"/>
    </row>
    <row r="24" spans="1:94" ht="15" customHeight="1" x14ac:dyDescent="0.2">
      <c r="A24" s="233" t="s">
        <v>178</v>
      </c>
      <c r="B24" s="231"/>
      <c r="C24" s="231"/>
      <c r="D24" s="231"/>
      <c r="E24" s="232"/>
      <c r="F24" s="227" t="s">
        <v>233</v>
      </c>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9"/>
      <c r="AZ24" s="176" t="s">
        <v>176</v>
      </c>
      <c r="BA24" s="177"/>
      <c r="BB24" s="177"/>
      <c r="BC24" s="177"/>
      <c r="BD24" s="177"/>
      <c r="BE24" s="177"/>
      <c r="BF24" s="177" t="s">
        <v>52</v>
      </c>
      <c r="BG24" s="177"/>
      <c r="BH24" s="177"/>
      <c r="BI24" s="177"/>
      <c r="BJ24" s="177"/>
      <c r="BK24" s="177"/>
      <c r="BL24" s="188"/>
      <c r="BM24" s="188"/>
      <c r="BN24" s="188"/>
      <c r="BO24" s="188"/>
      <c r="BP24" s="188"/>
      <c r="BQ24" s="188"/>
      <c r="BR24" s="188"/>
      <c r="BS24" s="188"/>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90"/>
    </row>
    <row r="25" spans="1:94" ht="15" customHeight="1" x14ac:dyDescent="0.2">
      <c r="A25" s="233" t="s">
        <v>177</v>
      </c>
      <c r="B25" s="231"/>
      <c r="C25" s="231"/>
      <c r="D25" s="231"/>
      <c r="E25" s="232"/>
      <c r="F25" s="227" t="s">
        <v>184</v>
      </c>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9"/>
      <c r="AZ25" s="176" t="s">
        <v>179</v>
      </c>
      <c r="BA25" s="177"/>
      <c r="BB25" s="177"/>
      <c r="BC25" s="177"/>
      <c r="BD25" s="177"/>
      <c r="BE25" s="177"/>
      <c r="BF25" s="177" t="s">
        <v>52</v>
      </c>
      <c r="BG25" s="177"/>
      <c r="BH25" s="177"/>
      <c r="BI25" s="177"/>
      <c r="BJ25" s="177"/>
      <c r="BK25" s="177"/>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9">
        <f>SUM(CJ26:CP28)</f>
        <v>0</v>
      </c>
      <c r="CK25" s="189"/>
      <c r="CL25" s="189"/>
      <c r="CM25" s="189"/>
      <c r="CN25" s="189"/>
      <c r="CO25" s="189"/>
      <c r="CP25" s="190"/>
    </row>
    <row r="26" spans="1:94" ht="12.75" customHeight="1" x14ac:dyDescent="0.2">
      <c r="A26" s="233" t="s">
        <v>180</v>
      </c>
      <c r="B26" s="231"/>
      <c r="C26" s="231"/>
      <c r="D26" s="231"/>
      <c r="E26" s="232"/>
      <c r="F26" s="199" t="s">
        <v>45</v>
      </c>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200" t="s">
        <v>182</v>
      </c>
      <c r="BA26" s="201"/>
      <c r="BB26" s="201"/>
      <c r="BC26" s="201"/>
      <c r="BD26" s="201"/>
      <c r="BE26" s="202"/>
      <c r="BF26" s="205" t="s">
        <v>52</v>
      </c>
      <c r="BG26" s="201"/>
      <c r="BH26" s="201"/>
      <c r="BI26" s="201"/>
      <c r="BJ26" s="201"/>
      <c r="BK26" s="202"/>
      <c r="BL26" s="207"/>
      <c r="BM26" s="208"/>
      <c r="BN26" s="208"/>
      <c r="BO26" s="208"/>
      <c r="BP26" s="208"/>
      <c r="BQ26" s="208"/>
      <c r="BR26" s="208"/>
      <c r="BS26" s="209"/>
      <c r="BT26" s="215"/>
      <c r="BU26" s="216"/>
      <c r="BV26" s="216"/>
      <c r="BW26" s="216"/>
      <c r="BX26" s="216"/>
      <c r="BY26" s="216"/>
      <c r="BZ26" s="216"/>
      <c r="CA26" s="217"/>
      <c r="CB26" s="215"/>
      <c r="CC26" s="216"/>
      <c r="CD26" s="216"/>
      <c r="CE26" s="216"/>
      <c r="CF26" s="216"/>
      <c r="CG26" s="216"/>
      <c r="CH26" s="216"/>
      <c r="CI26" s="217"/>
      <c r="CJ26" s="215"/>
      <c r="CK26" s="216"/>
      <c r="CL26" s="216"/>
      <c r="CM26" s="216"/>
      <c r="CN26" s="216"/>
      <c r="CO26" s="216"/>
      <c r="CP26" s="221"/>
    </row>
    <row r="27" spans="1:94" ht="12.75" customHeight="1" x14ac:dyDescent="0.2">
      <c r="A27" s="233"/>
      <c r="B27" s="231"/>
      <c r="C27" s="231"/>
      <c r="D27" s="231"/>
      <c r="E27" s="232"/>
      <c r="F27" s="196" t="s">
        <v>169</v>
      </c>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203"/>
      <c r="BA27" s="149"/>
      <c r="BB27" s="149"/>
      <c r="BC27" s="149"/>
      <c r="BD27" s="149"/>
      <c r="BE27" s="204"/>
      <c r="BF27" s="206"/>
      <c r="BG27" s="149"/>
      <c r="BH27" s="149"/>
      <c r="BI27" s="149"/>
      <c r="BJ27" s="149"/>
      <c r="BK27" s="204"/>
      <c r="BL27" s="210"/>
      <c r="BM27" s="211"/>
      <c r="BN27" s="211"/>
      <c r="BO27" s="211"/>
      <c r="BP27" s="211"/>
      <c r="BQ27" s="211"/>
      <c r="BR27" s="211"/>
      <c r="BS27" s="212"/>
      <c r="BT27" s="218"/>
      <c r="BU27" s="219"/>
      <c r="BV27" s="219"/>
      <c r="BW27" s="219"/>
      <c r="BX27" s="219"/>
      <c r="BY27" s="219"/>
      <c r="BZ27" s="219"/>
      <c r="CA27" s="220"/>
      <c r="CB27" s="218"/>
      <c r="CC27" s="219"/>
      <c r="CD27" s="219"/>
      <c r="CE27" s="219"/>
      <c r="CF27" s="219"/>
      <c r="CG27" s="219"/>
      <c r="CH27" s="219"/>
      <c r="CI27" s="220"/>
      <c r="CJ27" s="218"/>
      <c r="CK27" s="219"/>
      <c r="CL27" s="219"/>
      <c r="CM27" s="219"/>
      <c r="CN27" s="219"/>
      <c r="CO27" s="219"/>
      <c r="CP27" s="222"/>
    </row>
    <row r="28" spans="1:94" ht="15" customHeight="1" x14ac:dyDescent="0.2">
      <c r="A28" s="233" t="s">
        <v>181</v>
      </c>
      <c r="B28" s="231"/>
      <c r="C28" s="231"/>
      <c r="D28" s="231"/>
      <c r="E28" s="232"/>
      <c r="F28" s="227" t="s">
        <v>185</v>
      </c>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9"/>
      <c r="AZ28" s="176" t="s">
        <v>183</v>
      </c>
      <c r="BA28" s="177"/>
      <c r="BB28" s="177"/>
      <c r="BC28" s="177"/>
      <c r="BD28" s="177"/>
      <c r="BE28" s="177"/>
      <c r="BF28" s="177" t="s">
        <v>52</v>
      </c>
      <c r="BG28" s="177"/>
      <c r="BH28" s="177"/>
      <c r="BI28" s="177"/>
      <c r="BJ28" s="177"/>
      <c r="BK28" s="177"/>
      <c r="BL28" s="188"/>
      <c r="BM28" s="188"/>
      <c r="BN28" s="188"/>
      <c r="BO28" s="188"/>
      <c r="BP28" s="188"/>
      <c r="BQ28" s="188"/>
      <c r="BR28" s="188"/>
      <c r="BS28" s="188"/>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90"/>
    </row>
    <row r="29" spans="1:94" ht="38.25" customHeight="1" x14ac:dyDescent="0.2">
      <c r="A29" s="233" t="s">
        <v>188</v>
      </c>
      <c r="B29" s="231"/>
      <c r="C29" s="231"/>
      <c r="D29" s="231"/>
      <c r="E29" s="232"/>
      <c r="F29" s="320" t="s">
        <v>234</v>
      </c>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2"/>
      <c r="AZ29" s="200" t="s">
        <v>186</v>
      </c>
      <c r="BA29" s="201"/>
      <c r="BB29" s="201"/>
      <c r="BC29" s="201"/>
      <c r="BD29" s="201"/>
      <c r="BE29" s="202"/>
      <c r="BF29" s="205" t="s">
        <v>52</v>
      </c>
      <c r="BG29" s="201"/>
      <c r="BH29" s="201"/>
      <c r="BI29" s="201"/>
      <c r="BJ29" s="201"/>
      <c r="BK29" s="202"/>
      <c r="BL29" s="207"/>
      <c r="BM29" s="208"/>
      <c r="BN29" s="208"/>
      <c r="BO29" s="208"/>
      <c r="BP29" s="208"/>
      <c r="BQ29" s="208"/>
      <c r="BR29" s="208"/>
      <c r="BS29" s="209"/>
      <c r="BT29" s="215"/>
      <c r="BU29" s="216"/>
      <c r="BV29" s="216"/>
      <c r="BW29" s="216"/>
      <c r="BX29" s="216"/>
      <c r="BY29" s="216"/>
      <c r="BZ29" s="216"/>
      <c r="CA29" s="217"/>
      <c r="CB29" s="215"/>
      <c r="CC29" s="216"/>
      <c r="CD29" s="216"/>
      <c r="CE29" s="216"/>
      <c r="CF29" s="216"/>
      <c r="CG29" s="216"/>
      <c r="CH29" s="216"/>
      <c r="CI29" s="217"/>
      <c r="CJ29" s="215"/>
      <c r="CK29" s="216"/>
      <c r="CL29" s="216"/>
      <c r="CM29" s="216"/>
      <c r="CN29" s="216"/>
      <c r="CO29" s="216"/>
      <c r="CP29" s="221"/>
    </row>
    <row r="30" spans="1:94" x14ac:dyDescent="0.2">
      <c r="A30" s="205"/>
      <c r="B30" s="201"/>
      <c r="C30" s="201"/>
      <c r="D30" s="201"/>
      <c r="E30" s="202"/>
      <c r="F30" s="199" t="s">
        <v>190</v>
      </c>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200" t="s">
        <v>189</v>
      </c>
      <c r="BA30" s="201"/>
      <c r="BB30" s="201"/>
      <c r="BC30" s="201"/>
      <c r="BD30" s="201"/>
      <c r="BE30" s="202"/>
      <c r="BF30" s="205" t="s">
        <v>260</v>
      </c>
      <c r="BG30" s="201"/>
      <c r="BH30" s="201"/>
      <c r="BI30" s="201"/>
      <c r="BJ30" s="201"/>
      <c r="BK30" s="202"/>
      <c r="BL30" s="207"/>
      <c r="BM30" s="208"/>
      <c r="BN30" s="208"/>
      <c r="BO30" s="208"/>
      <c r="BP30" s="208"/>
      <c r="BQ30" s="208"/>
      <c r="BR30" s="208"/>
      <c r="BS30" s="209"/>
      <c r="BT30" s="215"/>
      <c r="BU30" s="216"/>
      <c r="BV30" s="216"/>
      <c r="BW30" s="216"/>
      <c r="BX30" s="216"/>
      <c r="BY30" s="216"/>
      <c r="BZ30" s="216"/>
      <c r="CA30" s="217"/>
      <c r="CB30" s="215"/>
      <c r="CC30" s="216"/>
      <c r="CD30" s="216"/>
      <c r="CE30" s="216"/>
      <c r="CF30" s="216"/>
      <c r="CG30" s="216"/>
      <c r="CH30" s="216"/>
      <c r="CI30" s="217"/>
      <c r="CJ30" s="215"/>
      <c r="CK30" s="216"/>
      <c r="CL30" s="216"/>
      <c r="CM30" s="216"/>
      <c r="CN30" s="216"/>
      <c r="CO30" s="216"/>
      <c r="CP30" s="221"/>
    </row>
    <row r="31" spans="1:94" x14ac:dyDescent="0.2">
      <c r="A31" s="249"/>
      <c r="B31" s="247"/>
      <c r="C31" s="247"/>
      <c r="D31" s="247"/>
      <c r="E31" s="248"/>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03"/>
      <c r="BA31" s="149"/>
      <c r="BB31" s="149"/>
      <c r="BC31" s="149"/>
      <c r="BD31" s="149"/>
      <c r="BE31" s="204"/>
      <c r="BF31" s="206"/>
      <c r="BG31" s="149"/>
      <c r="BH31" s="149"/>
      <c r="BI31" s="149"/>
      <c r="BJ31" s="149"/>
      <c r="BK31" s="204"/>
      <c r="BL31" s="210"/>
      <c r="BM31" s="211"/>
      <c r="BN31" s="211"/>
      <c r="BO31" s="211"/>
      <c r="BP31" s="211"/>
      <c r="BQ31" s="211"/>
      <c r="BR31" s="211"/>
      <c r="BS31" s="212"/>
      <c r="BT31" s="218"/>
      <c r="BU31" s="219"/>
      <c r="BV31" s="219"/>
      <c r="BW31" s="219"/>
      <c r="BX31" s="219"/>
      <c r="BY31" s="219"/>
      <c r="BZ31" s="219"/>
      <c r="CA31" s="220"/>
      <c r="CB31" s="218"/>
      <c r="CC31" s="219"/>
      <c r="CD31" s="219"/>
      <c r="CE31" s="219"/>
      <c r="CF31" s="219"/>
      <c r="CG31" s="219"/>
      <c r="CH31" s="219"/>
      <c r="CI31" s="220"/>
      <c r="CJ31" s="218"/>
      <c r="CK31" s="219"/>
      <c r="CL31" s="219"/>
      <c r="CM31" s="219"/>
      <c r="CN31" s="219"/>
      <c r="CO31" s="219"/>
      <c r="CP31" s="222"/>
    </row>
    <row r="32" spans="1:94" x14ac:dyDescent="0.2">
      <c r="A32" s="249"/>
      <c r="B32" s="247"/>
      <c r="C32" s="247"/>
      <c r="D32" s="247"/>
      <c r="E32" s="248"/>
      <c r="F32" s="329"/>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1"/>
      <c r="AZ32" s="230" t="s">
        <v>235</v>
      </c>
      <c r="BA32" s="231"/>
      <c r="BB32" s="231"/>
      <c r="BC32" s="231"/>
      <c r="BD32" s="231"/>
      <c r="BE32" s="232"/>
      <c r="BF32" s="233" t="s">
        <v>261</v>
      </c>
      <c r="BG32" s="231"/>
      <c r="BH32" s="231"/>
      <c r="BI32" s="231"/>
      <c r="BJ32" s="231"/>
      <c r="BK32" s="232"/>
      <c r="BL32" s="323"/>
      <c r="BM32" s="324"/>
      <c r="BN32" s="324"/>
      <c r="BO32" s="324"/>
      <c r="BP32" s="324"/>
      <c r="BQ32" s="324"/>
      <c r="BR32" s="324"/>
      <c r="BS32" s="328"/>
      <c r="BT32" s="323"/>
      <c r="BU32" s="324"/>
      <c r="BV32" s="324"/>
      <c r="BW32" s="324"/>
      <c r="BX32" s="324"/>
      <c r="BY32" s="324"/>
      <c r="BZ32" s="324"/>
      <c r="CA32" s="328"/>
      <c r="CB32" s="323"/>
      <c r="CC32" s="324"/>
      <c r="CD32" s="324"/>
      <c r="CE32" s="324"/>
      <c r="CF32" s="324"/>
      <c r="CG32" s="324"/>
      <c r="CH32" s="324"/>
      <c r="CI32" s="328"/>
      <c r="CJ32" s="323"/>
      <c r="CK32" s="324"/>
      <c r="CL32" s="324"/>
      <c r="CM32" s="324"/>
      <c r="CN32" s="324"/>
      <c r="CO32" s="324"/>
      <c r="CP32" s="325"/>
    </row>
    <row r="33" spans="1:94" x14ac:dyDescent="0.2">
      <c r="A33" s="206"/>
      <c r="B33" s="149"/>
      <c r="C33" s="149"/>
      <c r="D33" s="149"/>
      <c r="E33" s="204"/>
      <c r="F33" s="326"/>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327"/>
      <c r="AZ33" s="203" t="s">
        <v>236</v>
      </c>
      <c r="BA33" s="149"/>
      <c r="BB33" s="149"/>
      <c r="BC33" s="149"/>
      <c r="BD33" s="149"/>
      <c r="BE33" s="204"/>
      <c r="BF33" s="233" t="s">
        <v>262</v>
      </c>
      <c r="BG33" s="231"/>
      <c r="BH33" s="231"/>
      <c r="BI33" s="231"/>
      <c r="BJ33" s="231"/>
      <c r="BK33" s="232"/>
      <c r="BL33" s="323"/>
      <c r="BM33" s="324"/>
      <c r="BN33" s="324"/>
      <c r="BO33" s="324"/>
      <c r="BP33" s="324"/>
      <c r="BQ33" s="324"/>
      <c r="BR33" s="324"/>
      <c r="BS33" s="328"/>
      <c r="BT33" s="323"/>
      <c r="BU33" s="324"/>
      <c r="BV33" s="324"/>
      <c r="BW33" s="324"/>
      <c r="BX33" s="324"/>
      <c r="BY33" s="324"/>
      <c r="BZ33" s="324"/>
      <c r="CA33" s="328"/>
      <c r="CB33" s="323"/>
      <c r="CC33" s="324"/>
      <c r="CD33" s="324"/>
      <c r="CE33" s="324"/>
      <c r="CF33" s="324"/>
      <c r="CG33" s="324"/>
      <c r="CH33" s="324"/>
      <c r="CI33" s="328"/>
      <c r="CJ33" s="323"/>
      <c r="CK33" s="324"/>
      <c r="CL33" s="324"/>
      <c r="CM33" s="324"/>
      <c r="CN33" s="324"/>
      <c r="CO33" s="324"/>
      <c r="CP33" s="325"/>
    </row>
    <row r="34" spans="1:94" ht="25.5" customHeight="1" x14ac:dyDescent="0.2">
      <c r="A34" s="233" t="s">
        <v>187</v>
      </c>
      <c r="B34" s="231"/>
      <c r="C34" s="231"/>
      <c r="D34" s="231"/>
      <c r="E34" s="232"/>
      <c r="F34" s="320" t="s">
        <v>195</v>
      </c>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2"/>
      <c r="AZ34" s="200" t="s">
        <v>191</v>
      </c>
      <c r="BA34" s="201"/>
      <c r="BB34" s="201"/>
      <c r="BC34" s="201"/>
      <c r="BD34" s="201"/>
      <c r="BE34" s="202"/>
      <c r="BF34" s="205" t="s">
        <v>52</v>
      </c>
      <c r="BG34" s="201"/>
      <c r="BH34" s="201"/>
      <c r="BI34" s="201"/>
      <c r="BJ34" s="201"/>
      <c r="BK34" s="202"/>
      <c r="BL34" s="207"/>
      <c r="BM34" s="208"/>
      <c r="BN34" s="208"/>
      <c r="BO34" s="208"/>
      <c r="BP34" s="208"/>
      <c r="BQ34" s="208"/>
      <c r="BR34" s="208"/>
      <c r="BS34" s="209"/>
      <c r="BT34" s="215"/>
      <c r="BU34" s="216"/>
      <c r="BV34" s="216"/>
      <c r="BW34" s="216"/>
      <c r="BX34" s="216"/>
      <c r="BY34" s="216"/>
      <c r="BZ34" s="216"/>
      <c r="CA34" s="217"/>
      <c r="CB34" s="215"/>
      <c r="CC34" s="216"/>
      <c r="CD34" s="216"/>
      <c r="CE34" s="216"/>
      <c r="CF34" s="216"/>
      <c r="CG34" s="216"/>
      <c r="CH34" s="216"/>
      <c r="CI34" s="217"/>
      <c r="CJ34" s="215"/>
      <c r="CK34" s="216"/>
      <c r="CL34" s="216"/>
      <c r="CM34" s="216"/>
      <c r="CN34" s="216"/>
      <c r="CO34" s="216"/>
      <c r="CP34" s="221"/>
    </row>
    <row r="35" spans="1:94" ht="24.75" customHeight="1" x14ac:dyDescent="0.2">
      <c r="A35" s="233"/>
      <c r="B35" s="231"/>
      <c r="C35" s="231"/>
      <c r="D35" s="231"/>
      <c r="E35" s="232"/>
      <c r="F35" s="332" t="s">
        <v>196</v>
      </c>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203"/>
      <c r="BA35" s="149"/>
      <c r="BB35" s="149"/>
      <c r="BC35" s="149"/>
      <c r="BD35" s="149"/>
      <c r="BE35" s="204"/>
      <c r="BF35" s="206"/>
      <c r="BG35" s="149"/>
      <c r="BH35" s="149"/>
      <c r="BI35" s="149"/>
      <c r="BJ35" s="149"/>
      <c r="BK35" s="204"/>
      <c r="BL35" s="210"/>
      <c r="BM35" s="211"/>
      <c r="BN35" s="211"/>
      <c r="BO35" s="211"/>
      <c r="BP35" s="211"/>
      <c r="BQ35" s="211"/>
      <c r="BR35" s="211"/>
      <c r="BS35" s="212"/>
      <c r="BT35" s="218"/>
      <c r="BU35" s="219"/>
      <c r="BV35" s="219"/>
      <c r="BW35" s="219"/>
      <c r="BX35" s="219"/>
      <c r="BY35" s="219"/>
      <c r="BZ35" s="219"/>
      <c r="CA35" s="220"/>
      <c r="CB35" s="218"/>
      <c r="CC35" s="219"/>
      <c r="CD35" s="219"/>
      <c r="CE35" s="219"/>
      <c r="CF35" s="219"/>
      <c r="CG35" s="219"/>
      <c r="CH35" s="219"/>
      <c r="CI35" s="220"/>
      <c r="CJ35" s="218"/>
      <c r="CK35" s="219"/>
      <c r="CL35" s="219"/>
      <c r="CM35" s="219"/>
      <c r="CN35" s="219"/>
      <c r="CO35" s="219"/>
      <c r="CP35" s="222"/>
    </row>
    <row r="36" spans="1:94" x14ac:dyDescent="0.2">
      <c r="A36" s="233"/>
      <c r="B36" s="231"/>
      <c r="C36" s="231"/>
      <c r="D36" s="231"/>
      <c r="E36" s="232"/>
      <c r="F36" s="199" t="s">
        <v>190</v>
      </c>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200" t="s">
        <v>192</v>
      </c>
      <c r="BA36" s="201"/>
      <c r="BB36" s="201"/>
      <c r="BC36" s="201"/>
      <c r="BD36" s="201"/>
      <c r="BE36" s="202"/>
      <c r="BF36" s="205" t="s">
        <v>260</v>
      </c>
      <c r="BG36" s="201"/>
      <c r="BH36" s="201"/>
      <c r="BI36" s="201"/>
      <c r="BJ36" s="201"/>
      <c r="BK36" s="202"/>
      <c r="BL36" s="240">
        <v>58975130</v>
      </c>
      <c r="BM36" s="241"/>
      <c r="BN36" s="241"/>
      <c r="BO36" s="241"/>
      <c r="BP36" s="241"/>
      <c r="BQ36" s="241"/>
      <c r="BR36" s="241"/>
      <c r="BS36" s="242"/>
      <c r="BT36" s="240"/>
      <c r="BU36" s="241"/>
      <c r="BV36" s="241"/>
      <c r="BW36" s="241"/>
      <c r="BX36" s="241"/>
      <c r="BY36" s="241"/>
      <c r="BZ36" s="241"/>
      <c r="CA36" s="242"/>
      <c r="CB36" s="240"/>
      <c r="CC36" s="241"/>
      <c r="CD36" s="241"/>
      <c r="CE36" s="241"/>
      <c r="CF36" s="241"/>
      <c r="CG36" s="241"/>
      <c r="CH36" s="241"/>
      <c r="CI36" s="242"/>
      <c r="CJ36" s="240">
        <v>58975130</v>
      </c>
      <c r="CK36" s="241"/>
      <c r="CL36" s="241"/>
      <c r="CM36" s="241"/>
      <c r="CN36" s="241"/>
      <c r="CO36" s="241"/>
      <c r="CP36" s="336"/>
    </row>
    <row r="37" spans="1:94" x14ac:dyDescent="0.2">
      <c r="A37" s="233"/>
      <c r="B37" s="231"/>
      <c r="C37" s="231"/>
      <c r="D37" s="231"/>
      <c r="E37" s="232"/>
      <c r="F37" s="329"/>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1"/>
      <c r="AZ37" s="246"/>
      <c r="BA37" s="247"/>
      <c r="BB37" s="247"/>
      <c r="BC37" s="247"/>
      <c r="BD37" s="247"/>
      <c r="BE37" s="248"/>
      <c r="BF37" s="249"/>
      <c r="BG37" s="247"/>
      <c r="BH37" s="247"/>
      <c r="BI37" s="247"/>
      <c r="BJ37" s="247"/>
      <c r="BK37" s="248"/>
      <c r="BL37" s="333"/>
      <c r="BM37" s="334"/>
      <c r="BN37" s="334"/>
      <c r="BO37" s="334"/>
      <c r="BP37" s="334"/>
      <c r="BQ37" s="334"/>
      <c r="BR37" s="334"/>
      <c r="BS37" s="335"/>
      <c r="BT37" s="333"/>
      <c r="BU37" s="334"/>
      <c r="BV37" s="334"/>
      <c r="BW37" s="334"/>
      <c r="BX37" s="334"/>
      <c r="BY37" s="334"/>
      <c r="BZ37" s="334"/>
      <c r="CA37" s="335"/>
      <c r="CB37" s="333"/>
      <c r="CC37" s="334"/>
      <c r="CD37" s="334"/>
      <c r="CE37" s="334"/>
      <c r="CF37" s="334"/>
      <c r="CG37" s="334"/>
      <c r="CH37" s="334"/>
      <c r="CI37" s="335"/>
      <c r="CJ37" s="333"/>
      <c r="CK37" s="334"/>
      <c r="CL37" s="334"/>
      <c r="CM37" s="334"/>
      <c r="CN37" s="334"/>
      <c r="CO37" s="334"/>
      <c r="CP37" s="337"/>
    </row>
    <row r="38" spans="1:94" x14ac:dyDescent="0.2">
      <c r="A38" s="233"/>
      <c r="B38" s="231"/>
      <c r="C38" s="231"/>
      <c r="D38" s="231"/>
      <c r="E38" s="232"/>
      <c r="F38" s="329"/>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1"/>
      <c r="AZ38" s="230" t="s">
        <v>237</v>
      </c>
      <c r="BA38" s="231"/>
      <c r="BB38" s="231"/>
      <c r="BC38" s="231"/>
      <c r="BD38" s="231"/>
      <c r="BE38" s="232"/>
      <c r="BF38" s="233" t="s">
        <v>261</v>
      </c>
      <c r="BG38" s="231"/>
      <c r="BH38" s="231"/>
      <c r="BI38" s="231"/>
      <c r="BJ38" s="231"/>
      <c r="BK38" s="232"/>
      <c r="BL38" s="323"/>
      <c r="BM38" s="324"/>
      <c r="BN38" s="324"/>
      <c r="BO38" s="324"/>
      <c r="BP38" s="324"/>
      <c r="BQ38" s="324"/>
      <c r="BR38" s="324"/>
      <c r="BS38" s="328"/>
      <c r="BT38" s="323">
        <v>58475130</v>
      </c>
      <c r="BU38" s="324"/>
      <c r="BV38" s="324"/>
      <c r="BW38" s="324"/>
      <c r="BX38" s="324"/>
      <c r="BY38" s="324"/>
      <c r="BZ38" s="324"/>
      <c r="CA38" s="328"/>
      <c r="CB38" s="323"/>
      <c r="CC38" s="324"/>
      <c r="CD38" s="324"/>
      <c r="CE38" s="324"/>
      <c r="CF38" s="324"/>
      <c r="CG38" s="324"/>
      <c r="CH38" s="324"/>
      <c r="CI38" s="328"/>
      <c r="CJ38" s="323">
        <v>58475130</v>
      </c>
      <c r="CK38" s="324"/>
      <c r="CL38" s="324"/>
      <c r="CM38" s="324"/>
      <c r="CN38" s="324"/>
      <c r="CO38" s="324"/>
      <c r="CP38" s="325"/>
    </row>
    <row r="39" spans="1:94" ht="13.5" thickBot="1" x14ac:dyDescent="0.25">
      <c r="A39" s="233"/>
      <c r="B39" s="231"/>
      <c r="C39" s="231"/>
      <c r="D39" s="231"/>
      <c r="E39" s="232"/>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341" t="s">
        <v>238</v>
      </c>
      <c r="BA39" s="342"/>
      <c r="BB39" s="342"/>
      <c r="BC39" s="342"/>
      <c r="BD39" s="342"/>
      <c r="BE39" s="343"/>
      <c r="BF39" s="344" t="s">
        <v>262</v>
      </c>
      <c r="BG39" s="342"/>
      <c r="BH39" s="342"/>
      <c r="BI39" s="342"/>
      <c r="BJ39" s="342"/>
      <c r="BK39" s="343"/>
      <c r="BL39" s="338"/>
      <c r="BM39" s="339"/>
      <c r="BN39" s="339"/>
      <c r="BO39" s="339"/>
      <c r="BP39" s="339"/>
      <c r="BQ39" s="339"/>
      <c r="BR39" s="339"/>
      <c r="BS39" s="345"/>
      <c r="BT39" s="338"/>
      <c r="BU39" s="339"/>
      <c r="BV39" s="339"/>
      <c r="BW39" s="339"/>
      <c r="BX39" s="339"/>
      <c r="BY39" s="339"/>
      <c r="BZ39" s="339"/>
      <c r="CA39" s="345"/>
      <c r="CB39" s="338">
        <v>58475130</v>
      </c>
      <c r="CC39" s="339"/>
      <c r="CD39" s="339"/>
      <c r="CE39" s="339"/>
      <c r="CF39" s="339"/>
      <c r="CG39" s="339"/>
      <c r="CH39" s="339"/>
      <c r="CI39" s="345"/>
      <c r="CJ39" s="338">
        <v>58475130</v>
      </c>
      <c r="CK39" s="339"/>
      <c r="CL39" s="339"/>
      <c r="CM39" s="339"/>
      <c r="CN39" s="339"/>
      <c r="CO39" s="339"/>
      <c r="CP39" s="340"/>
    </row>
    <row r="42" spans="1:94" x14ac:dyDescent="0.2">
      <c r="A42" s="4" t="s">
        <v>193</v>
      </c>
    </row>
    <row r="43" spans="1:94" x14ac:dyDescent="0.2">
      <c r="A43" s="4" t="s">
        <v>194</v>
      </c>
      <c r="W43" s="147" t="s">
        <v>566</v>
      </c>
      <c r="X43" s="147"/>
      <c r="Y43" s="147"/>
      <c r="Z43" s="147"/>
      <c r="AA43" s="147"/>
      <c r="AB43" s="147"/>
      <c r="AC43" s="147"/>
      <c r="AD43" s="147"/>
      <c r="AE43" s="147"/>
      <c r="AF43" s="147"/>
      <c r="AG43" s="147"/>
      <c r="AH43" s="147"/>
      <c r="AI43" s="147"/>
      <c r="AJ43" s="147"/>
      <c r="AK43" s="147"/>
      <c r="AL43" s="147"/>
      <c r="AM43" s="147"/>
      <c r="AN43" s="147"/>
      <c r="AO43" s="147"/>
      <c r="AP43" s="35"/>
      <c r="AQ43" s="147"/>
      <c r="AR43" s="147"/>
      <c r="AS43" s="147"/>
      <c r="AT43" s="147"/>
      <c r="AU43" s="147"/>
      <c r="AV43" s="147"/>
      <c r="AW43" s="147"/>
      <c r="AX43" s="147"/>
      <c r="AY43" s="147"/>
      <c r="AZ43" s="147"/>
      <c r="BA43" s="147"/>
      <c r="BB43" s="147"/>
      <c r="BC43" s="35"/>
      <c r="BD43" s="147" t="s">
        <v>554</v>
      </c>
      <c r="BE43" s="147"/>
      <c r="BF43" s="147"/>
      <c r="BG43" s="147"/>
      <c r="BH43" s="147"/>
      <c r="BI43" s="147"/>
      <c r="BJ43" s="147"/>
      <c r="BK43" s="147"/>
      <c r="BL43" s="147"/>
      <c r="BM43" s="147"/>
      <c r="BN43" s="147"/>
      <c r="BO43" s="147"/>
      <c r="BP43" s="147"/>
      <c r="BQ43" s="147"/>
      <c r="BR43" s="147"/>
      <c r="BS43" s="147"/>
      <c r="BT43" s="147"/>
      <c r="BU43" s="147"/>
      <c r="BV43" s="147"/>
      <c r="BW43" s="147"/>
      <c r="BX43" s="147"/>
    </row>
    <row r="44" spans="1:94" s="12" customFormat="1" ht="10.5" x14ac:dyDescent="0.2">
      <c r="W44" s="148" t="s">
        <v>12</v>
      </c>
      <c r="X44" s="148"/>
      <c r="Y44" s="148"/>
      <c r="Z44" s="148"/>
      <c r="AA44" s="148"/>
      <c r="AB44" s="148"/>
      <c r="AC44" s="148"/>
      <c r="AD44" s="148"/>
      <c r="AE44" s="148"/>
      <c r="AF44" s="148"/>
      <c r="AG44" s="148"/>
      <c r="AH44" s="148"/>
      <c r="AI44" s="148"/>
      <c r="AJ44" s="148"/>
      <c r="AK44" s="148"/>
      <c r="AL44" s="148"/>
      <c r="AM44" s="148"/>
      <c r="AN44" s="148"/>
      <c r="AO44" s="148"/>
      <c r="AP44" s="36"/>
      <c r="AQ44" s="148" t="s">
        <v>10</v>
      </c>
      <c r="AR44" s="148"/>
      <c r="AS44" s="148"/>
      <c r="AT44" s="148"/>
      <c r="AU44" s="148"/>
      <c r="AV44" s="148"/>
      <c r="AW44" s="148"/>
      <c r="AX44" s="148"/>
      <c r="AY44" s="148"/>
      <c r="AZ44" s="148"/>
      <c r="BA44" s="148"/>
      <c r="BB44" s="148"/>
      <c r="BC44" s="36"/>
      <c r="BD44" s="148" t="s">
        <v>11</v>
      </c>
      <c r="BE44" s="148"/>
      <c r="BF44" s="148"/>
      <c r="BG44" s="148"/>
      <c r="BH44" s="148"/>
      <c r="BI44" s="148"/>
      <c r="BJ44" s="148"/>
      <c r="BK44" s="148"/>
      <c r="BL44" s="148"/>
      <c r="BM44" s="148"/>
      <c r="BN44" s="148"/>
      <c r="BO44" s="148"/>
      <c r="BP44" s="148"/>
      <c r="BQ44" s="148"/>
      <c r="BR44" s="148"/>
      <c r="BS44" s="148"/>
      <c r="BT44" s="148"/>
      <c r="BU44" s="148"/>
      <c r="BV44" s="148"/>
      <c r="BW44" s="148"/>
      <c r="BX44" s="148"/>
    </row>
    <row r="45" spans="1:94" ht="13.5" customHeight="1" x14ac:dyDescent="0.2"/>
    <row r="46" spans="1:94" x14ac:dyDescent="0.2">
      <c r="A46" s="4" t="s">
        <v>197</v>
      </c>
      <c r="J46" s="147" t="s">
        <v>567</v>
      </c>
      <c r="K46" s="147"/>
      <c r="L46" s="147"/>
      <c r="M46" s="147"/>
      <c r="N46" s="147"/>
      <c r="O46" s="147"/>
      <c r="P46" s="147"/>
      <c r="Q46" s="147"/>
      <c r="R46" s="147"/>
      <c r="S46" s="147"/>
      <c r="T46" s="147"/>
      <c r="U46" s="147"/>
      <c r="V46" s="147"/>
      <c r="W46" s="147"/>
      <c r="X46" s="147"/>
      <c r="Y46" s="147"/>
      <c r="Z46" s="147"/>
      <c r="AA46" s="147"/>
      <c r="AB46" s="147"/>
      <c r="AC46" s="147"/>
      <c r="AD46" s="147"/>
      <c r="AF46" s="147" t="s">
        <v>568</v>
      </c>
      <c r="AG46" s="147"/>
      <c r="AH46" s="147"/>
      <c r="AI46" s="147"/>
      <c r="AJ46" s="147"/>
      <c r="AK46" s="147"/>
      <c r="AL46" s="147"/>
      <c r="AM46" s="147"/>
      <c r="AN46" s="147"/>
      <c r="AO46" s="147"/>
      <c r="AP46" s="147"/>
      <c r="AQ46" s="147"/>
      <c r="AR46" s="147"/>
      <c r="AS46" s="147"/>
      <c r="AT46" s="147"/>
      <c r="AU46" s="147"/>
      <c r="AV46" s="147"/>
      <c r="AX46" s="147" t="s">
        <v>569</v>
      </c>
      <c r="AY46" s="147"/>
      <c r="AZ46" s="147"/>
      <c r="BA46" s="147"/>
      <c r="BB46" s="147"/>
      <c r="BC46" s="147"/>
      <c r="BD46" s="147"/>
      <c r="BE46" s="147"/>
      <c r="BF46" s="147"/>
      <c r="BG46" s="147"/>
      <c r="BH46" s="147"/>
      <c r="BI46" s="147"/>
      <c r="BJ46" s="147"/>
      <c r="BK46" s="147"/>
      <c r="BL46" s="147"/>
      <c r="BM46" s="147"/>
      <c r="BN46" s="147"/>
      <c r="BO46" s="147"/>
      <c r="BP46" s="147"/>
      <c r="BQ46" s="147"/>
      <c r="BR46" s="147"/>
    </row>
    <row r="47" spans="1:94" s="12" customFormat="1" ht="10.5" x14ac:dyDescent="0.2">
      <c r="J47" s="148" t="s">
        <v>12</v>
      </c>
      <c r="K47" s="148"/>
      <c r="L47" s="148"/>
      <c r="M47" s="148"/>
      <c r="N47" s="148"/>
      <c r="O47" s="148"/>
      <c r="P47" s="148"/>
      <c r="Q47" s="148"/>
      <c r="R47" s="148"/>
      <c r="S47" s="148"/>
      <c r="T47" s="148"/>
      <c r="U47" s="148"/>
      <c r="V47" s="148"/>
      <c r="W47" s="148"/>
      <c r="X47" s="148"/>
      <c r="Y47" s="148"/>
      <c r="Z47" s="148"/>
      <c r="AA47" s="148"/>
      <c r="AB47" s="148"/>
      <c r="AC47" s="148"/>
      <c r="AD47" s="148"/>
      <c r="AF47" s="148" t="s">
        <v>198</v>
      </c>
      <c r="AG47" s="148"/>
      <c r="AH47" s="148"/>
      <c r="AI47" s="148"/>
      <c r="AJ47" s="148"/>
      <c r="AK47" s="148"/>
      <c r="AL47" s="148"/>
      <c r="AM47" s="148"/>
      <c r="AN47" s="148"/>
      <c r="AO47" s="148"/>
      <c r="AP47" s="148"/>
      <c r="AQ47" s="148"/>
      <c r="AR47" s="148"/>
      <c r="AS47" s="148"/>
      <c r="AT47" s="148"/>
      <c r="AU47" s="148"/>
      <c r="AV47" s="148"/>
      <c r="AX47" s="148" t="s">
        <v>204</v>
      </c>
      <c r="AY47" s="148"/>
      <c r="AZ47" s="148"/>
      <c r="BA47" s="148"/>
      <c r="BB47" s="148"/>
      <c r="BC47" s="148"/>
      <c r="BD47" s="148"/>
      <c r="BE47" s="148"/>
      <c r="BF47" s="148"/>
      <c r="BG47" s="148"/>
      <c r="BH47" s="148"/>
      <c r="BI47" s="148"/>
      <c r="BJ47" s="148"/>
      <c r="BK47" s="148"/>
      <c r="BL47" s="148"/>
      <c r="BM47" s="148"/>
      <c r="BN47" s="148"/>
      <c r="BO47" s="148"/>
      <c r="BP47" s="148"/>
      <c r="BQ47" s="148"/>
      <c r="BR47" s="148"/>
    </row>
    <row r="48" spans="1:94" ht="5.0999999999999996" customHeight="1" x14ac:dyDescent="0.2"/>
    <row r="49" spans="1:94" x14ac:dyDescent="0.2">
      <c r="B49" s="34" t="s">
        <v>9</v>
      </c>
      <c r="C49" s="149" t="s">
        <v>555</v>
      </c>
      <c r="D49" s="149"/>
      <c r="E49" s="149"/>
      <c r="F49" s="4" t="s">
        <v>5</v>
      </c>
      <c r="H49" s="149" t="s">
        <v>556</v>
      </c>
      <c r="I49" s="149"/>
      <c r="J49" s="149"/>
      <c r="K49" s="149"/>
      <c r="L49" s="149"/>
      <c r="M49" s="149"/>
      <c r="N49" s="149"/>
      <c r="O49" s="149"/>
      <c r="P49" s="149"/>
      <c r="Q49" s="149"/>
      <c r="R49" s="149"/>
      <c r="S49" s="150">
        <v>20</v>
      </c>
      <c r="T49" s="150"/>
      <c r="U49" s="151" t="s">
        <v>558</v>
      </c>
      <c r="V49" s="151"/>
      <c r="W49" s="151"/>
      <c r="X49" s="4" t="s">
        <v>6</v>
      </c>
    </row>
    <row r="50" spans="1:94" ht="13.5" thickBot="1" x14ac:dyDescent="0.25"/>
    <row r="51" spans="1:94" x14ac:dyDescent="0.2">
      <c r="A51" s="14"/>
      <c r="B51" s="15" t="s">
        <v>199</v>
      </c>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6"/>
    </row>
    <row r="52" spans="1:94" x14ac:dyDescent="0.2">
      <c r="A52" s="17"/>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18"/>
    </row>
    <row r="53" spans="1:94" x14ac:dyDescent="0.2">
      <c r="A53" s="1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8"/>
    </row>
    <row r="54" spans="1:94" s="13" customFormat="1" ht="10.5" x14ac:dyDescent="0.2">
      <c r="A54" s="19"/>
      <c r="B54" s="148" t="s">
        <v>200</v>
      </c>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20"/>
    </row>
    <row r="55" spans="1:94" ht="27.75" customHeight="1" x14ac:dyDescent="0.2">
      <c r="A55" s="17"/>
      <c r="B55" s="147"/>
      <c r="C55" s="147"/>
      <c r="D55" s="147"/>
      <c r="E55" s="147"/>
      <c r="F55" s="147"/>
      <c r="G55" s="147"/>
      <c r="H55" s="147"/>
      <c r="I55" s="147"/>
      <c r="J55" s="147"/>
      <c r="K55" s="147"/>
      <c r="L55" s="147"/>
      <c r="M55" s="147"/>
      <c r="N55" s="147"/>
      <c r="O55" s="147"/>
      <c r="P55" s="5"/>
      <c r="Q55" s="5"/>
      <c r="R55" s="5"/>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8"/>
    </row>
    <row r="56" spans="1:94" s="12" customFormat="1" ht="10.5" x14ac:dyDescent="0.2">
      <c r="A56" s="21"/>
      <c r="B56" s="148" t="s">
        <v>10</v>
      </c>
      <c r="C56" s="148"/>
      <c r="D56" s="148"/>
      <c r="E56" s="148"/>
      <c r="F56" s="148"/>
      <c r="G56" s="148"/>
      <c r="H56" s="148"/>
      <c r="I56" s="148"/>
      <c r="J56" s="148"/>
      <c r="K56" s="148"/>
      <c r="L56" s="148"/>
      <c r="M56" s="148"/>
      <c r="N56" s="148"/>
      <c r="O56" s="148"/>
      <c r="P56" s="22"/>
      <c r="Q56" s="22"/>
      <c r="R56" s="22"/>
      <c r="S56" s="148" t="s">
        <v>11</v>
      </c>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23"/>
    </row>
    <row r="57" spans="1:94" x14ac:dyDescent="0.2">
      <c r="A57" s="17"/>
      <c r="B57" s="38" t="s">
        <v>9</v>
      </c>
      <c r="C57" s="149"/>
      <c r="D57" s="149"/>
      <c r="E57" s="149"/>
      <c r="F57" s="5" t="s">
        <v>5</v>
      </c>
      <c r="G57" s="5"/>
      <c r="H57" s="149"/>
      <c r="I57" s="149"/>
      <c r="J57" s="149"/>
      <c r="K57" s="149"/>
      <c r="L57" s="149"/>
      <c r="M57" s="149"/>
      <c r="N57" s="149"/>
      <c r="O57" s="149"/>
      <c r="P57" s="149"/>
      <c r="Q57" s="149"/>
      <c r="R57" s="149"/>
      <c r="S57" s="347">
        <v>20</v>
      </c>
      <c r="T57" s="347"/>
      <c r="U57" s="151"/>
      <c r="V57" s="151"/>
      <c r="W57" s="151"/>
      <c r="X57" s="5" t="s">
        <v>6</v>
      </c>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18"/>
    </row>
    <row r="58" spans="1:94" ht="5.0999999999999996" customHeight="1" thickBot="1" x14ac:dyDescent="0.25">
      <c r="A58" s="2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6"/>
    </row>
    <row r="61" spans="1:94" x14ac:dyDescent="0.2">
      <c r="A61" s="32"/>
      <c r="B61" s="32"/>
      <c r="C61" s="32"/>
      <c r="D61" s="32"/>
      <c r="E61" s="32"/>
      <c r="F61" s="32"/>
      <c r="G61" s="32"/>
      <c r="H61" s="32"/>
      <c r="I61" s="32"/>
      <c r="J61" s="32"/>
      <c r="K61" s="32"/>
      <c r="L61" s="32"/>
      <c r="M61" s="32"/>
      <c r="N61" s="32"/>
      <c r="O61" s="32"/>
      <c r="P61" s="32"/>
      <c r="Q61" s="32"/>
      <c r="R61" s="32"/>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row>
    <row r="62" spans="1:94" x14ac:dyDescent="0.2">
      <c r="A62" s="5"/>
      <c r="B62" s="5"/>
      <c r="C62" s="5"/>
      <c r="D62" s="5"/>
      <c r="E62" s="5"/>
      <c r="F62" s="5"/>
      <c r="G62" s="5"/>
      <c r="H62" s="5"/>
      <c r="I62" s="5"/>
      <c r="J62" s="5"/>
      <c r="K62" s="5"/>
      <c r="L62" s="5"/>
      <c r="M62" s="5"/>
      <c r="N62" s="5"/>
      <c r="O62" s="5"/>
      <c r="P62" s="5"/>
      <c r="Q62" s="5"/>
      <c r="R62" s="5"/>
    </row>
  </sheetData>
  <mergeCells count="261">
    <mergeCell ref="B54:BC54"/>
    <mergeCell ref="B55:O55"/>
    <mergeCell ref="S55:BC55"/>
    <mergeCell ref="B56:O56"/>
    <mergeCell ref="S56:BC56"/>
    <mergeCell ref="C57:E57"/>
    <mergeCell ref="H57:R57"/>
    <mergeCell ref="S57:T57"/>
    <mergeCell ref="U57:W57"/>
    <mergeCell ref="C49:E49"/>
    <mergeCell ref="H49:R49"/>
    <mergeCell ref="S49:T49"/>
    <mergeCell ref="U49:W49"/>
    <mergeCell ref="B52:BC52"/>
    <mergeCell ref="B53:BC53"/>
    <mergeCell ref="J46:AD46"/>
    <mergeCell ref="AF46:AV46"/>
    <mergeCell ref="AX46:BR46"/>
    <mergeCell ref="J47:AD47"/>
    <mergeCell ref="AF47:AV47"/>
    <mergeCell ref="AX47:BR47"/>
    <mergeCell ref="CJ38:CP38"/>
    <mergeCell ref="CJ39:CP39"/>
    <mergeCell ref="W43:AO43"/>
    <mergeCell ref="AQ43:BB43"/>
    <mergeCell ref="BD43:BX43"/>
    <mergeCell ref="W44:AO44"/>
    <mergeCell ref="AQ44:BB44"/>
    <mergeCell ref="BD44:BX44"/>
    <mergeCell ref="F39:AY39"/>
    <mergeCell ref="AZ39:BE39"/>
    <mergeCell ref="BF39:BK39"/>
    <mergeCell ref="BL39:BS39"/>
    <mergeCell ref="BT39:CA39"/>
    <mergeCell ref="CB39:CI39"/>
    <mergeCell ref="CB34:CI35"/>
    <mergeCell ref="CJ34:CP35"/>
    <mergeCell ref="F35:AY35"/>
    <mergeCell ref="A36:E39"/>
    <mergeCell ref="F36:AY36"/>
    <mergeCell ref="AZ36:BE37"/>
    <mergeCell ref="BF36:BK37"/>
    <mergeCell ref="BL36:BS37"/>
    <mergeCell ref="BT36:CA37"/>
    <mergeCell ref="CB36:CI37"/>
    <mergeCell ref="A34:E35"/>
    <mergeCell ref="F34:AY34"/>
    <mergeCell ref="AZ34:BE35"/>
    <mergeCell ref="BF34:BK35"/>
    <mergeCell ref="BL34:BS35"/>
    <mergeCell ref="BT34:CA35"/>
    <mergeCell ref="CJ36:CP37"/>
    <mergeCell ref="F37:AY37"/>
    <mergeCell ref="F38:AY38"/>
    <mergeCell ref="AZ38:BE38"/>
    <mergeCell ref="BF38:BK38"/>
    <mergeCell ref="BL38:BS38"/>
    <mergeCell ref="BT38:CA38"/>
    <mergeCell ref="CB38:CI38"/>
    <mergeCell ref="A30:E33"/>
    <mergeCell ref="F30:AY30"/>
    <mergeCell ref="AZ30:BE31"/>
    <mergeCell ref="BF30:BK31"/>
    <mergeCell ref="BL30:BS31"/>
    <mergeCell ref="BT30:CA31"/>
    <mergeCell ref="CB30:CI31"/>
    <mergeCell ref="CJ30:CP31"/>
    <mergeCell ref="F31:AY31"/>
    <mergeCell ref="CJ32:CP32"/>
    <mergeCell ref="F33:AY33"/>
    <mergeCell ref="AZ33:BE33"/>
    <mergeCell ref="BF33:BK33"/>
    <mergeCell ref="BL33:BS33"/>
    <mergeCell ref="BT33:CA33"/>
    <mergeCell ref="CB33:CI33"/>
    <mergeCell ref="CJ33:CP33"/>
    <mergeCell ref="F32:AY32"/>
    <mergeCell ref="AZ32:BE32"/>
    <mergeCell ref="BF32:BK32"/>
    <mergeCell ref="BL32:BS32"/>
    <mergeCell ref="BT32:CA32"/>
    <mergeCell ref="CB32:CI32"/>
    <mergeCell ref="CJ28:CP28"/>
    <mergeCell ref="A29:E29"/>
    <mergeCell ref="F29:AY29"/>
    <mergeCell ref="AZ29:BE29"/>
    <mergeCell ref="BF29:BK29"/>
    <mergeCell ref="BL29:BS29"/>
    <mergeCell ref="BT29:CA29"/>
    <mergeCell ref="CB29:CI29"/>
    <mergeCell ref="CJ29:CP29"/>
    <mergeCell ref="F27:AY27"/>
    <mergeCell ref="A28:E28"/>
    <mergeCell ref="F28:AY28"/>
    <mergeCell ref="AZ28:BE28"/>
    <mergeCell ref="BF28:BK28"/>
    <mergeCell ref="BL28:BS28"/>
    <mergeCell ref="CB25:CI25"/>
    <mergeCell ref="CJ25:CP25"/>
    <mergeCell ref="A26:E27"/>
    <mergeCell ref="F26:AY26"/>
    <mergeCell ref="AZ26:BE27"/>
    <mergeCell ref="BF26:BK27"/>
    <mergeCell ref="BL26:BS27"/>
    <mergeCell ref="BT26:CA27"/>
    <mergeCell ref="CB26:CI27"/>
    <mergeCell ref="CJ26:CP27"/>
    <mergeCell ref="A25:E25"/>
    <mergeCell ref="F25:AY25"/>
    <mergeCell ref="AZ25:BE25"/>
    <mergeCell ref="BF25:BK25"/>
    <mergeCell ref="BL25:BS25"/>
    <mergeCell ref="BT25:CA25"/>
    <mergeCell ref="BT28:CA28"/>
    <mergeCell ref="CB28:CI28"/>
    <mergeCell ref="CJ23:CP23"/>
    <mergeCell ref="A24:E24"/>
    <mergeCell ref="F24:AY24"/>
    <mergeCell ref="AZ24:BE24"/>
    <mergeCell ref="BF24:BK24"/>
    <mergeCell ref="BL24:BS24"/>
    <mergeCell ref="BT24:CA24"/>
    <mergeCell ref="CB24:CI24"/>
    <mergeCell ref="CJ24:CP24"/>
    <mergeCell ref="A23:E23"/>
    <mergeCell ref="F23:AY23"/>
    <mergeCell ref="AZ23:BE23"/>
    <mergeCell ref="BF23:BK23"/>
    <mergeCell ref="BL23:BS23"/>
    <mergeCell ref="BT23:CA23"/>
    <mergeCell ref="CB23:CI23"/>
    <mergeCell ref="F21:AY21"/>
    <mergeCell ref="AZ21:BE22"/>
    <mergeCell ref="BF21:BK22"/>
    <mergeCell ref="BL21:BS22"/>
    <mergeCell ref="BT21:CA22"/>
    <mergeCell ref="A20:E20"/>
    <mergeCell ref="F20:AY20"/>
    <mergeCell ref="AZ20:BE20"/>
    <mergeCell ref="BF20:BK20"/>
    <mergeCell ref="BL20:BS20"/>
    <mergeCell ref="BT20:CA20"/>
    <mergeCell ref="BT14:CA14"/>
    <mergeCell ref="CB20:CI20"/>
    <mergeCell ref="CJ20:CP20"/>
    <mergeCell ref="CB21:CI22"/>
    <mergeCell ref="CJ21:CP22"/>
    <mergeCell ref="F22:AY22"/>
    <mergeCell ref="F18:AY18"/>
    <mergeCell ref="A19:E19"/>
    <mergeCell ref="F19:AY19"/>
    <mergeCell ref="AZ19:BE19"/>
    <mergeCell ref="BF19:BK19"/>
    <mergeCell ref="BL19:BS19"/>
    <mergeCell ref="BT19:CA19"/>
    <mergeCell ref="CB19:CI19"/>
    <mergeCell ref="CJ19:CP19"/>
    <mergeCell ref="A17:E18"/>
    <mergeCell ref="F17:AY17"/>
    <mergeCell ref="AZ17:BE18"/>
    <mergeCell ref="BF17:BK18"/>
    <mergeCell ref="BL17:BS18"/>
    <mergeCell ref="BT17:CA18"/>
    <mergeCell ref="CB17:CI18"/>
    <mergeCell ref="CJ17:CP18"/>
    <mergeCell ref="A21:E22"/>
    <mergeCell ref="A13:E13"/>
    <mergeCell ref="F13:AY13"/>
    <mergeCell ref="AZ13:BE13"/>
    <mergeCell ref="BF13:BK13"/>
    <mergeCell ref="BL13:BS13"/>
    <mergeCell ref="BT13:CA13"/>
    <mergeCell ref="CB13:CI13"/>
    <mergeCell ref="CJ13:CP13"/>
    <mergeCell ref="F16:AY16"/>
    <mergeCell ref="CB14:CI14"/>
    <mergeCell ref="CJ14:CP14"/>
    <mergeCell ref="A15:E16"/>
    <mergeCell ref="F15:AY15"/>
    <mergeCell ref="AZ15:BE16"/>
    <mergeCell ref="BF15:BK16"/>
    <mergeCell ref="BL15:BS16"/>
    <mergeCell ref="BT15:CA16"/>
    <mergeCell ref="CB15:CI16"/>
    <mergeCell ref="CJ15:CP16"/>
    <mergeCell ref="A14:E14"/>
    <mergeCell ref="F14:AY14"/>
    <mergeCell ref="AZ14:BE14"/>
    <mergeCell ref="BF14:BK14"/>
    <mergeCell ref="BL14:BS14"/>
    <mergeCell ref="CB10:CI11"/>
    <mergeCell ref="CJ10:CP11"/>
    <mergeCell ref="F11:AY11"/>
    <mergeCell ref="A12:E12"/>
    <mergeCell ref="F12:AY12"/>
    <mergeCell ref="AZ12:BE12"/>
    <mergeCell ref="BF12:BK12"/>
    <mergeCell ref="BL12:BS12"/>
    <mergeCell ref="BT12:CA12"/>
    <mergeCell ref="CB12:CI12"/>
    <mergeCell ref="A10:E11"/>
    <mergeCell ref="F10:AY10"/>
    <mergeCell ref="AZ10:BE11"/>
    <mergeCell ref="BF10:BK11"/>
    <mergeCell ref="BL10:BS11"/>
    <mergeCell ref="BT10:CA11"/>
    <mergeCell ref="CJ12:CP12"/>
    <mergeCell ref="CB8:CI8"/>
    <mergeCell ref="CJ8:CP8"/>
    <mergeCell ref="A9:E9"/>
    <mergeCell ref="F9:AY9"/>
    <mergeCell ref="AZ9:BE9"/>
    <mergeCell ref="BF9:BK9"/>
    <mergeCell ref="BL9:BS9"/>
    <mergeCell ref="BT9:CA9"/>
    <mergeCell ref="CB9:CI9"/>
    <mergeCell ref="CJ9:CP9"/>
    <mergeCell ref="A8:E8"/>
    <mergeCell ref="F8:AY8"/>
    <mergeCell ref="AZ8:BE8"/>
    <mergeCell ref="BF8:BK8"/>
    <mergeCell ref="BL8:BS8"/>
    <mergeCell ref="BT8:CA8"/>
    <mergeCell ref="CB6:CI6"/>
    <mergeCell ref="CJ6:CP6"/>
    <mergeCell ref="A7:E7"/>
    <mergeCell ref="F7:AY7"/>
    <mergeCell ref="AZ7:BE7"/>
    <mergeCell ref="BF7:BK7"/>
    <mergeCell ref="BL7:BS7"/>
    <mergeCell ref="BT7:CA7"/>
    <mergeCell ref="CB7:CI7"/>
    <mergeCell ref="CJ7:CP7"/>
    <mergeCell ref="A6:E6"/>
    <mergeCell ref="F6:AY6"/>
    <mergeCell ref="AZ6:BE6"/>
    <mergeCell ref="BF6:BK6"/>
    <mergeCell ref="BL6:BS6"/>
    <mergeCell ref="BT6:CA6"/>
    <mergeCell ref="A1:CP1"/>
    <mergeCell ref="A3:E3"/>
    <mergeCell ref="F3:AY3"/>
    <mergeCell ref="AZ3:BE3"/>
    <mergeCell ref="BF3:BK3"/>
    <mergeCell ref="BL3:CP3"/>
    <mergeCell ref="CB4:CI4"/>
    <mergeCell ref="CJ4:CP4"/>
    <mergeCell ref="A5:E5"/>
    <mergeCell ref="F5:AY5"/>
    <mergeCell ref="AZ5:BE5"/>
    <mergeCell ref="BF5:BK5"/>
    <mergeCell ref="BL5:BS5"/>
    <mergeCell ref="BT5:CA5"/>
    <mergeCell ref="CB5:CI5"/>
    <mergeCell ref="CJ5:CP5"/>
    <mergeCell ref="A4:E4"/>
    <mergeCell ref="F4:AY4"/>
    <mergeCell ref="AZ4:BE4"/>
    <mergeCell ref="BF4:BK4"/>
    <mergeCell ref="BL4:BS4"/>
    <mergeCell ref="BT4:CA4"/>
  </mergeCells>
  <pageMargins left="0.78740157480314965" right="0.19685039370078741" top="0.39370078740157483" bottom="0.39370078740157483" header="0.27559055118110237" footer="0.27559055118110237"/>
  <pageSetup paperSize="9" scale="67" fitToHeight="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112"/>
  <sheetViews>
    <sheetView view="pageBreakPreview" topLeftCell="A37" zoomScaleSheetLayoutView="100" workbookViewId="0">
      <selection activeCell="BB41" sqref="BB41:BM41"/>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92.2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748</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4.75" customHeight="1" x14ac:dyDescent="0.2">
      <c r="A19" s="413">
        <v>1</v>
      </c>
      <c r="B19" s="414"/>
      <c r="C19" s="414"/>
      <c r="D19" s="415"/>
      <c r="E19" s="589" t="s">
        <v>749</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918205</v>
      </c>
      <c r="BC19" s="612"/>
      <c r="BD19" s="612"/>
      <c r="BE19" s="612"/>
      <c r="BF19" s="612"/>
      <c r="BG19" s="612"/>
      <c r="BH19" s="612"/>
      <c r="BI19" s="612"/>
      <c r="BJ19" s="612"/>
      <c r="BK19" s="612"/>
      <c r="BL19" s="612"/>
      <c r="BM19" s="613"/>
      <c r="BN19" s="237">
        <v>1000000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1000000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O23" s="72">
        <v>112</v>
      </c>
      <c r="CR23" s="139">
        <f>BN33</f>
        <v>186200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803200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BN59+BN102</f>
        <v>10600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1000000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11600</v>
      </c>
      <c r="AO30" s="417"/>
      <c r="AP30" s="417"/>
      <c r="AQ30" s="417"/>
      <c r="AR30" s="417"/>
      <c r="AS30" s="417"/>
      <c r="AT30" s="417"/>
      <c r="AU30" s="417"/>
      <c r="AV30" s="417"/>
      <c r="AW30" s="417"/>
      <c r="AX30" s="417"/>
      <c r="AY30" s="417"/>
      <c r="AZ30" s="417"/>
      <c r="BA30" s="418"/>
      <c r="BB30" s="416">
        <v>10</v>
      </c>
      <c r="BC30" s="417"/>
      <c r="BD30" s="417"/>
      <c r="BE30" s="417"/>
      <c r="BF30" s="417"/>
      <c r="BG30" s="417"/>
      <c r="BH30" s="417"/>
      <c r="BI30" s="417"/>
      <c r="BJ30" s="417"/>
      <c r="BK30" s="417"/>
      <c r="BL30" s="417"/>
      <c r="BM30" s="418"/>
      <c r="BN30" s="416">
        <f>ROUND(AN30*BB30,2)</f>
        <v>116000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3000</v>
      </c>
      <c r="AO31" s="417"/>
      <c r="AP31" s="417"/>
      <c r="AQ31" s="417"/>
      <c r="AR31" s="417"/>
      <c r="AS31" s="417"/>
      <c r="AT31" s="417"/>
      <c r="AU31" s="417"/>
      <c r="AV31" s="417"/>
      <c r="AW31" s="417"/>
      <c r="AX31" s="417"/>
      <c r="AY31" s="417"/>
      <c r="AZ31" s="417"/>
      <c r="BA31" s="418"/>
      <c r="BB31" s="416">
        <v>18</v>
      </c>
      <c r="BC31" s="417"/>
      <c r="BD31" s="417"/>
      <c r="BE31" s="417"/>
      <c r="BF31" s="417"/>
      <c r="BG31" s="417"/>
      <c r="BH31" s="417"/>
      <c r="BI31" s="417"/>
      <c r="BJ31" s="417"/>
      <c r="BK31" s="417"/>
      <c r="BL31" s="417"/>
      <c r="BM31" s="418"/>
      <c r="BN31" s="416">
        <f t="shared" ref="BN31:BN32" si="0">ROUND(AN31*BB31,2)</f>
        <v>54000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18</v>
      </c>
      <c r="BC32" s="417"/>
      <c r="BD32" s="417"/>
      <c r="BE32" s="417"/>
      <c r="BF32" s="417"/>
      <c r="BG32" s="417"/>
      <c r="BH32" s="417"/>
      <c r="BI32" s="417"/>
      <c r="BJ32" s="417"/>
      <c r="BK32" s="417"/>
      <c r="BL32" s="417"/>
      <c r="BM32" s="418"/>
      <c r="BN32" s="416">
        <f t="shared" si="0"/>
        <v>16200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SUM(BN30:BN32)</f>
        <v>186200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9583.3333000000002</v>
      </c>
      <c r="AO41" s="417"/>
      <c r="AP41" s="417"/>
      <c r="AQ41" s="417"/>
      <c r="AR41" s="417"/>
      <c r="AS41" s="417"/>
      <c r="AT41" s="417"/>
      <c r="AU41" s="417"/>
      <c r="AV41" s="417"/>
      <c r="AW41" s="417"/>
      <c r="AX41" s="417"/>
      <c r="AY41" s="417"/>
      <c r="AZ41" s="417"/>
      <c r="BA41" s="418"/>
      <c r="BB41" s="416">
        <v>48</v>
      </c>
      <c r="BC41" s="417"/>
      <c r="BD41" s="417"/>
      <c r="BE41" s="417"/>
      <c r="BF41" s="417"/>
      <c r="BG41" s="417"/>
      <c r="BH41" s="417"/>
      <c r="BI41" s="417"/>
      <c r="BJ41" s="417"/>
      <c r="BK41" s="417"/>
      <c r="BL41" s="417"/>
      <c r="BM41" s="418"/>
      <c r="BN41" s="416">
        <f>ROUND(AN41*BB41,2)</f>
        <v>460000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3000</v>
      </c>
      <c r="AO42" s="417"/>
      <c r="AP42" s="417"/>
      <c r="AQ42" s="417"/>
      <c r="AR42" s="417"/>
      <c r="AS42" s="417"/>
      <c r="AT42" s="417"/>
      <c r="AU42" s="417"/>
      <c r="AV42" s="417"/>
      <c r="AW42" s="417"/>
      <c r="AX42" s="417"/>
      <c r="AY42" s="417"/>
      <c r="AZ42" s="417"/>
      <c r="BA42" s="418"/>
      <c r="BB42" s="416">
        <v>88</v>
      </c>
      <c r="BC42" s="417"/>
      <c r="BD42" s="417"/>
      <c r="BE42" s="417"/>
      <c r="BF42" s="417"/>
      <c r="BG42" s="417"/>
      <c r="BH42" s="417"/>
      <c r="BI42" s="417"/>
      <c r="BJ42" s="417"/>
      <c r="BK42" s="417"/>
      <c r="BL42" s="417"/>
      <c r="BM42" s="418"/>
      <c r="BN42" s="416">
        <f t="shared" ref="BN42:BN43" si="1">ROUND(AN42*BB42,2)</f>
        <v>264000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88</v>
      </c>
      <c r="BC43" s="417"/>
      <c r="BD43" s="417"/>
      <c r="BE43" s="417"/>
      <c r="BF43" s="417"/>
      <c r="BG43" s="417"/>
      <c r="BH43" s="417"/>
      <c r="BI43" s="417"/>
      <c r="BJ43" s="417"/>
      <c r="BK43" s="417"/>
      <c r="BL43" s="417"/>
      <c r="BM43" s="418"/>
      <c r="BN43" s="416">
        <f t="shared" si="1"/>
        <v>79200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SUM(BN41:CB43)</f>
        <v>803200</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1"/>
      <c r="C48" s="131"/>
      <c r="D48" s="131"/>
      <c r="E48" s="131"/>
      <c r="F48" s="131"/>
      <c r="G48" s="131"/>
      <c r="H48" s="131"/>
      <c r="I48" s="131"/>
      <c r="J48" s="131"/>
      <c r="K48" s="131"/>
      <c r="L48" s="131"/>
      <c r="M48" s="131"/>
      <c r="N48" s="131"/>
      <c r="O48" s="131"/>
      <c r="P48" s="131"/>
      <c r="Q48" s="131"/>
      <c r="R48" s="131"/>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80"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row>
    <row r="50" spans="1:80" ht="15.75" x14ac:dyDescent="0.25">
      <c r="A50" s="428" t="s">
        <v>541</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0" ht="12.75" customHeight="1" x14ac:dyDescent="0.25">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row>
    <row r="52" spans="1:80" ht="14.25" customHeight="1" x14ac:dyDescent="0.25">
      <c r="A52" s="428" t="s">
        <v>546</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row>
    <row r="53" spans="1:80" ht="12.75" customHeight="1" x14ac:dyDescent="0.25">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410" t="s">
        <v>511</v>
      </c>
      <c r="AT53" s="410"/>
      <c r="AU53" s="410"/>
      <c r="AV53" s="410"/>
      <c r="AW53" s="410"/>
      <c r="AX53" s="410"/>
      <c r="AY53" s="410"/>
      <c r="AZ53" s="410"/>
      <c r="BA53" s="410"/>
      <c r="BB53" s="410"/>
      <c r="BC53" s="434" t="s">
        <v>334</v>
      </c>
      <c r="BD53" s="434"/>
      <c r="BE53" s="434"/>
      <c r="BF53" s="434"/>
      <c r="BG53" s="434"/>
      <c r="BH53" s="434"/>
      <c r="BI53" s="434"/>
      <c r="BJ53" s="434"/>
      <c r="BK53" s="434"/>
      <c r="BL53" s="434"/>
      <c r="BM53" s="434"/>
      <c r="BN53" s="434"/>
      <c r="BO53" s="434"/>
      <c r="BP53" s="434"/>
      <c r="BQ53" s="131"/>
      <c r="BR53" s="131"/>
      <c r="BS53" s="131"/>
      <c r="BT53" s="131"/>
      <c r="BU53" s="131"/>
      <c r="BV53" s="131"/>
      <c r="BW53" s="131"/>
      <c r="BX53" s="131"/>
      <c r="BY53" s="131"/>
      <c r="BZ53" s="131"/>
      <c r="CA53" s="131"/>
      <c r="CB53" s="131"/>
    </row>
    <row r="54" spans="1:80" ht="12.75" customHeight="1"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row>
    <row r="55" spans="1:80" ht="12.75" customHeight="1" x14ac:dyDescent="0.2">
      <c r="A55" s="157" t="s">
        <v>142</v>
      </c>
      <c r="B55" s="158"/>
      <c r="C55" s="158"/>
      <c r="D55" s="159"/>
      <c r="E55" s="157" t="s">
        <v>422</v>
      </c>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9"/>
      <c r="BD55" s="157" t="s">
        <v>424</v>
      </c>
      <c r="BE55" s="158"/>
      <c r="BF55" s="158"/>
      <c r="BG55" s="158"/>
      <c r="BH55" s="158"/>
      <c r="BI55" s="158"/>
      <c r="BJ55" s="158"/>
      <c r="BK55" s="158"/>
      <c r="BL55" s="158"/>
      <c r="BM55" s="159"/>
      <c r="BN55" s="157" t="s">
        <v>477</v>
      </c>
      <c r="BO55" s="158"/>
      <c r="BP55" s="158"/>
      <c r="BQ55" s="158"/>
      <c r="BR55" s="158"/>
      <c r="BS55" s="158"/>
      <c r="BT55" s="158"/>
      <c r="BU55" s="158"/>
      <c r="BV55" s="158"/>
      <c r="BW55" s="158"/>
      <c r="BX55" s="158"/>
      <c r="BY55" s="158"/>
      <c r="BZ55" s="158"/>
      <c r="CA55" s="158"/>
      <c r="CB55" s="159"/>
    </row>
    <row r="56" spans="1:80" ht="12.75" customHeight="1" x14ac:dyDescent="0.2">
      <c r="A56" s="407" t="s">
        <v>143</v>
      </c>
      <c r="B56" s="408"/>
      <c r="C56" s="408"/>
      <c r="D56" s="409"/>
      <c r="E56" s="407"/>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9"/>
      <c r="BD56" s="407" t="s">
        <v>503</v>
      </c>
      <c r="BE56" s="408"/>
      <c r="BF56" s="408"/>
      <c r="BG56" s="408"/>
      <c r="BH56" s="408"/>
      <c r="BI56" s="408"/>
      <c r="BJ56" s="408"/>
      <c r="BK56" s="408"/>
      <c r="BL56" s="408"/>
      <c r="BM56" s="409"/>
      <c r="BN56" s="407" t="s">
        <v>504</v>
      </c>
      <c r="BO56" s="408"/>
      <c r="BP56" s="408"/>
      <c r="BQ56" s="408"/>
      <c r="BR56" s="408"/>
      <c r="BS56" s="408"/>
      <c r="BT56" s="408"/>
      <c r="BU56" s="408"/>
      <c r="BV56" s="408"/>
      <c r="BW56" s="408"/>
      <c r="BX56" s="408"/>
      <c r="BY56" s="408"/>
      <c r="BZ56" s="408"/>
      <c r="CA56" s="408"/>
      <c r="CB56" s="409"/>
    </row>
    <row r="57" spans="1:80" ht="12.75" customHeight="1" x14ac:dyDescent="0.2">
      <c r="A57" s="400">
        <v>1</v>
      </c>
      <c r="B57" s="401"/>
      <c r="C57" s="401"/>
      <c r="D57" s="402"/>
      <c r="E57" s="400">
        <v>2</v>
      </c>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2"/>
      <c r="BD57" s="400">
        <v>3</v>
      </c>
      <c r="BE57" s="401"/>
      <c r="BF57" s="401"/>
      <c r="BG57" s="401"/>
      <c r="BH57" s="401"/>
      <c r="BI57" s="401"/>
      <c r="BJ57" s="401"/>
      <c r="BK57" s="401"/>
      <c r="BL57" s="401"/>
      <c r="BM57" s="402"/>
      <c r="BN57" s="400">
        <v>4</v>
      </c>
      <c r="BO57" s="401"/>
      <c r="BP57" s="401"/>
      <c r="BQ57" s="401"/>
      <c r="BR57" s="401"/>
      <c r="BS57" s="401"/>
      <c r="BT57" s="401"/>
      <c r="BU57" s="401"/>
      <c r="BV57" s="401"/>
      <c r="BW57" s="401"/>
      <c r="BX57" s="401"/>
      <c r="BY57" s="401"/>
      <c r="BZ57" s="401"/>
      <c r="CA57" s="401"/>
      <c r="CB57" s="402"/>
    </row>
    <row r="58" spans="1:80" ht="12.75" customHeight="1" x14ac:dyDescent="0.2">
      <c r="A58" s="395" t="s">
        <v>155</v>
      </c>
      <c r="B58" s="151"/>
      <c r="C58" s="151"/>
      <c r="D58" s="396"/>
      <c r="E58" s="361" t="s">
        <v>733</v>
      </c>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3"/>
      <c r="BD58" s="416">
        <v>2</v>
      </c>
      <c r="BE58" s="417"/>
      <c r="BF58" s="417"/>
      <c r="BG58" s="417"/>
      <c r="BH58" s="417"/>
      <c r="BI58" s="417"/>
      <c r="BJ58" s="417"/>
      <c r="BK58" s="417"/>
      <c r="BL58" s="417"/>
      <c r="BM58" s="418"/>
      <c r="BN58" s="392">
        <v>5000</v>
      </c>
      <c r="BO58" s="393"/>
      <c r="BP58" s="393"/>
      <c r="BQ58" s="393"/>
      <c r="BR58" s="393"/>
      <c r="BS58" s="393"/>
      <c r="BT58" s="393"/>
      <c r="BU58" s="393"/>
      <c r="BV58" s="393"/>
      <c r="BW58" s="393"/>
      <c r="BX58" s="393"/>
      <c r="BY58" s="393"/>
      <c r="BZ58" s="393"/>
      <c r="CA58" s="393"/>
      <c r="CB58" s="394"/>
    </row>
    <row r="59" spans="1:80" ht="12.75" customHeight="1" x14ac:dyDescent="0.2">
      <c r="A59" s="395"/>
      <c r="B59" s="151"/>
      <c r="C59" s="151"/>
      <c r="D59" s="396"/>
      <c r="E59" s="380" t="s">
        <v>421</v>
      </c>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2"/>
      <c r="BD59" s="386" t="s">
        <v>52</v>
      </c>
      <c r="BE59" s="387"/>
      <c r="BF59" s="387"/>
      <c r="BG59" s="387"/>
      <c r="BH59" s="387"/>
      <c r="BI59" s="387"/>
      <c r="BJ59" s="387"/>
      <c r="BK59" s="387"/>
      <c r="BL59" s="387"/>
      <c r="BM59" s="388"/>
      <c r="BN59" s="445">
        <f>SUM(BN58:CB58)</f>
        <v>5000</v>
      </c>
      <c r="BO59" s="446"/>
      <c r="BP59" s="446"/>
      <c r="BQ59" s="446"/>
      <c r="BR59" s="446"/>
      <c r="BS59" s="446"/>
      <c r="BT59" s="446"/>
      <c r="BU59" s="446"/>
      <c r="BV59" s="446"/>
      <c r="BW59" s="446"/>
      <c r="BX59" s="446"/>
      <c r="BY59" s="446"/>
      <c r="BZ59" s="446"/>
      <c r="CA59" s="446"/>
      <c r="CB59" s="447"/>
    </row>
    <row r="60" spans="1:80" ht="12.75" customHeight="1" x14ac:dyDescent="0.2"/>
    <row r="61" spans="1:80" ht="15.75" x14ac:dyDescent="0.25">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410" t="s">
        <v>511</v>
      </c>
      <c r="AT61" s="410"/>
      <c r="AU61" s="410"/>
      <c r="AV61" s="410"/>
      <c r="AW61" s="410"/>
      <c r="AX61" s="410"/>
      <c r="AY61" s="410"/>
      <c r="AZ61" s="410"/>
      <c r="BA61" s="410"/>
      <c r="BB61" s="410"/>
      <c r="BC61" s="411" t="s">
        <v>361</v>
      </c>
      <c r="BD61" s="411"/>
      <c r="BE61" s="411"/>
      <c r="BF61" s="411"/>
      <c r="BG61" s="411"/>
      <c r="BH61" s="411"/>
      <c r="BI61" s="411"/>
      <c r="BJ61" s="411"/>
      <c r="BK61" s="411"/>
      <c r="BL61" s="411"/>
      <c r="BM61" s="411"/>
      <c r="BN61" s="411"/>
      <c r="BO61" s="411"/>
      <c r="BP61" s="411"/>
      <c r="BQ61" s="131"/>
      <c r="BR61" s="131"/>
      <c r="BS61" s="131"/>
      <c r="BT61" s="131"/>
      <c r="BU61" s="131"/>
      <c r="BV61" s="131"/>
      <c r="BW61" s="131"/>
      <c r="BX61" s="131"/>
      <c r="BY61" s="131"/>
      <c r="BZ61" s="131"/>
      <c r="CA61" s="131"/>
      <c r="CB61" s="131"/>
    </row>
    <row r="62" spans="1:80" ht="15.75" x14ac:dyDescent="0.25">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0"/>
      <c r="AT62" s="130"/>
      <c r="AU62" s="130"/>
      <c r="AV62" s="130"/>
      <c r="AW62" s="130"/>
      <c r="AX62" s="130"/>
      <c r="AY62" s="130"/>
      <c r="AZ62" s="130"/>
      <c r="BA62" s="130"/>
      <c r="BB62" s="130"/>
      <c r="BC62" s="86"/>
      <c r="BD62" s="86"/>
      <c r="BE62" s="86"/>
      <c r="BF62" s="86"/>
      <c r="BG62" s="86"/>
      <c r="BH62" s="86"/>
      <c r="BI62" s="86"/>
      <c r="BJ62" s="86"/>
      <c r="BK62" s="86"/>
      <c r="BL62" s="86"/>
      <c r="BM62" s="86"/>
      <c r="BN62" s="86"/>
      <c r="BO62" s="86"/>
      <c r="BP62" s="86"/>
      <c r="BQ62" s="131"/>
      <c r="BR62" s="131"/>
      <c r="BS62" s="131"/>
      <c r="BT62" s="131"/>
      <c r="BU62" s="131"/>
      <c r="BV62" s="131"/>
      <c r="BW62" s="131"/>
      <c r="BX62" s="131"/>
      <c r="BY62" s="131"/>
      <c r="BZ62" s="131"/>
      <c r="CA62" s="131"/>
      <c r="CB62" s="131"/>
    </row>
    <row r="63" spans="1:80" x14ac:dyDescent="0.2">
      <c r="A63" s="157" t="s">
        <v>142</v>
      </c>
      <c r="B63" s="158"/>
      <c r="C63" s="158"/>
      <c r="D63" s="159"/>
      <c r="E63" s="157" t="s">
        <v>422</v>
      </c>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9"/>
      <c r="AS63" s="157" t="s">
        <v>424</v>
      </c>
      <c r="AT63" s="158"/>
      <c r="AU63" s="158"/>
      <c r="AV63" s="158"/>
      <c r="AW63" s="158"/>
      <c r="AX63" s="158"/>
      <c r="AY63" s="158"/>
      <c r="AZ63" s="158"/>
      <c r="BA63" s="158"/>
      <c r="BB63" s="159"/>
      <c r="BC63" s="157" t="s">
        <v>505</v>
      </c>
      <c r="BD63" s="158"/>
      <c r="BE63" s="158"/>
      <c r="BF63" s="158"/>
      <c r="BG63" s="158"/>
      <c r="BH63" s="158"/>
      <c r="BI63" s="158"/>
      <c r="BJ63" s="158"/>
      <c r="BK63" s="158"/>
      <c r="BL63" s="158"/>
      <c r="BM63" s="159"/>
      <c r="BN63" s="157" t="s">
        <v>425</v>
      </c>
      <c r="BO63" s="158"/>
      <c r="BP63" s="158"/>
      <c r="BQ63" s="158"/>
      <c r="BR63" s="158"/>
      <c r="BS63" s="158"/>
      <c r="BT63" s="158"/>
      <c r="BU63" s="158"/>
      <c r="BV63" s="158"/>
      <c r="BW63" s="158"/>
      <c r="BX63" s="158"/>
      <c r="BY63" s="158"/>
      <c r="BZ63" s="158"/>
      <c r="CA63" s="158"/>
      <c r="CB63" s="159"/>
    </row>
    <row r="64" spans="1:80" x14ac:dyDescent="0.2">
      <c r="A64" s="407" t="s">
        <v>143</v>
      </c>
      <c r="B64" s="408"/>
      <c r="C64" s="408"/>
      <c r="D64" s="409"/>
      <c r="E64" s="407"/>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9"/>
      <c r="AS64" s="407"/>
      <c r="AT64" s="408"/>
      <c r="AU64" s="408"/>
      <c r="AV64" s="408"/>
      <c r="AW64" s="408"/>
      <c r="AX64" s="408"/>
      <c r="AY64" s="408"/>
      <c r="AZ64" s="408"/>
      <c r="BA64" s="408"/>
      <c r="BB64" s="409"/>
      <c r="BC64" s="407" t="s">
        <v>506</v>
      </c>
      <c r="BD64" s="408"/>
      <c r="BE64" s="408"/>
      <c r="BF64" s="408"/>
      <c r="BG64" s="408"/>
      <c r="BH64" s="408"/>
      <c r="BI64" s="408"/>
      <c r="BJ64" s="408"/>
      <c r="BK64" s="408"/>
      <c r="BL64" s="408"/>
      <c r="BM64" s="409"/>
      <c r="BN64" s="407" t="s">
        <v>439</v>
      </c>
      <c r="BO64" s="408"/>
      <c r="BP64" s="408"/>
      <c r="BQ64" s="408"/>
      <c r="BR64" s="408"/>
      <c r="BS64" s="408"/>
      <c r="BT64" s="408"/>
      <c r="BU64" s="408"/>
      <c r="BV64" s="408"/>
      <c r="BW64" s="408"/>
      <c r="BX64" s="408"/>
      <c r="BY64" s="408"/>
      <c r="BZ64" s="408"/>
      <c r="CA64" s="408"/>
      <c r="CB64" s="409"/>
    </row>
    <row r="65" spans="1:80" x14ac:dyDescent="0.2">
      <c r="A65" s="407"/>
      <c r="B65" s="408"/>
      <c r="C65" s="408"/>
      <c r="D65" s="409"/>
      <c r="E65" s="407"/>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c r="AG65" s="408"/>
      <c r="AH65" s="408"/>
      <c r="AI65" s="408"/>
      <c r="AJ65" s="408"/>
      <c r="AK65" s="408"/>
      <c r="AL65" s="408"/>
      <c r="AM65" s="408"/>
      <c r="AN65" s="408"/>
      <c r="AO65" s="408"/>
      <c r="AP65" s="408"/>
      <c r="AQ65" s="408"/>
      <c r="AR65" s="409"/>
      <c r="AS65" s="407"/>
      <c r="AT65" s="408"/>
      <c r="AU65" s="408"/>
      <c r="AV65" s="408"/>
      <c r="AW65" s="408"/>
      <c r="AX65" s="408"/>
      <c r="AY65" s="408"/>
      <c r="AZ65" s="408"/>
      <c r="BA65" s="408"/>
      <c r="BB65" s="409"/>
      <c r="BC65" s="407" t="s">
        <v>432</v>
      </c>
      <c r="BD65" s="408"/>
      <c r="BE65" s="408"/>
      <c r="BF65" s="408"/>
      <c r="BG65" s="408"/>
      <c r="BH65" s="408"/>
      <c r="BI65" s="408"/>
      <c r="BJ65" s="408"/>
      <c r="BK65" s="408"/>
      <c r="BL65" s="408"/>
      <c r="BM65" s="409"/>
      <c r="BN65" s="407"/>
      <c r="BO65" s="408"/>
      <c r="BP65" s="408"/>
      <c r="BQ65" s="408"/>
      <c r="BR65" s="408"/>
      <c r="BS65" s="408"/>
      <c r="BT65" s="408"/>
      <c r="BU65" s="408"/>
      <c r="BV65" s="408"/>
      <c r="BW65" s="408"/>
      <c r="BX65" s="408"/>
      <c r="BY65" s="408"/>
      <c r="BZ65" s="408"/>
      <c r="CA65" s="408"/>
      <c r="CB65" s="409"/>
    </row>
    <row r="66" spans="1:80" x14ac:dyDescent="0.2">
      <c r="A66" s="400">
        <v>1</v>
      </c>
      <c r="B66" s="401"/>
      <c r="C66" s="401"/>
      <c r="D66" s="402"/>
      <c r="E66" s="400">
        <v>2</v>
      </c>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2"/>
      <c r="AS66" s="400">
        <v>3</v>
      </c>
      <c r="AT66" s="401"/>
      <c r="AU66" s="401"/>
      <c r="AV66" s="401"/>
      <c r="AW66" s="401"/>
      <c r="AX66" s="401"/>
      <c r="AY66" s="401"/>
      <c r="AZ66" s="401"/>
      <c r="BA66" s="401"/>
      <c r="BB66" s="402"/>
      <c r="BC66" s="400">
        <v>4</v>
      </c>
      <c r="BD66" s="401"/>
      <c r="BE66" s="401"/>
      <c r="BF66" s="401"/>
      <c r="BG66" s="401"/>
      <c r="BH66" s="401"/>
      <c r="BI66" s="401"/>
      <c r="BJ66" s="401"/>
      <c r="BK66" s="401"/>
      <c r="BL66" s="401"/>
      <c r="BM66" s="402"/>
      <c r="BN66" s="400">
        <v>5</v>
      </c>
      <c r="BO66" s="401"/>
      <c r="BP66" s="401"/>
      <c r="BQ66" s="401"/>
      <c r="BR66" s="401"/>
      <c r="BS66" s="401"/>
      <c r="BT66" s="401"/>
      <c r="BU66" s="401"/>
      <c r="BV66" s="401"/>
      <c r="BW66" s="401"/>
      <c r="BX66" s="401"/>
      <c r="BY66" s="401"/>
      <c r="BZ66" s="401"/>
      <c r="CA66" s="401"/>
      <c r="CB66" s="402"/>
    </row>
    <row r="67" spans="1:80" ht="39.75" customHeight="1" x14ac:dyDescent="0.2">
      <c r="A67" s="400">
        <v>1</v>
      </c>
      <c r="B67" s="401"/>
      <c r="C67" s="401"/>
      <c r="D67" s="402"/>
      <c r="E67" s="227" t="s">
        <v>750</v>
      </c>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435"/>
      <c r="AS67" s="364">
        <v>1</v>
      </c>
      <c r="AT67" s="365"/>
      <c r="AU67" s="365"/>
      <c r="AV67" s="365"/>
      <c r="AW67" s="365"/>
      <c r="AX67" s="365"/>
      <c r="AY67" s="365"/>
      <c r="AZ67" s="365"/>
      <c r="BA67" s="365"/>
      <c r="BB67" s="366"/>
      <c r="BC67" s="364">
        <v>5600</v>
      </c>
      <c r="BD67" s="365"/>
      <c r="BE67" s="365"/>
      <c r="BF67" s="365"/>
      <c r="BG67" s="365"/>
      <c r="BH67" s="365"/>
      <c r="BI67" s="365"/>
      <c r="BJ67" s="365"/>
      <c r="BK67" s="365"/>
      <c r="BL67" s="365"/>
      <c r="BM67" s="366"/>
      <c r="BN67" s="364">
        <f>ROUND(AS67*BC67,2)</f>
        <v>5600</v>
      </c>
      <c r="BO67" s="365"/>
      <c r="BP67" s="365"/>
      <c r="BQ67" s="365"/>
      <c r="BR67" s="365"/>
      <c r="BS67" s="365"/>
      <c r="BT67" s="365"/>
      <c r="BU67" s="365"/>
      <c r="BV67" s="365"/>
      <c r="BW67" s="365"/>
      <c r="BX67" s="365"/>
      <c r="BY67" s="365"/>
      <c r="BZ67" s="365"/>
      <c r="CA67" s="365"/>
      <c r="CB67" s="366"/>
    </row>
    <row r="68" spans="1:80" hidden="1" x14ac:dyDescent="0.2">
      <c r="A68" s="400"/>
      <c r="B68" s="401"/>
      <c r="C68" s="401"/>
      <c r="D68" s="402"/>
      <c r="E68" s="361"/>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3"/>
      <c r="AS68" s="364"/>
      <c r="AT68" s="365"/>
      <c r="AU68" s="365"/>
      <c r="AV68" s="365"/>
      <c r="AW68" s="365"/>
      <c r="AX68" s="365"/>
      <c r="AY68" s="365"/>
      <c r="AZ68" s="365"/>
      <c r="BA68" s="365"/>
      <c r="BB68" s="366"/>
      <c r="BC68" s="364"/>
      <c r="BD68" s="365"/>
      <c r="BE68" s="365"/>
      <c r="BF68" s="365"/>
      <c r="BG68" s="365"/>
      <c r="BH68" s="365"/>
      <c r="BI68" s="365"/>
      <c r="BJ68" s="365"/>
      <c r="BK68" s="365"/>
      <c r="BL68" s="365"/>
      <c r="BM68" s="366"/>
      <c r="BN68" s="364">
        <f t="shared" ref="BN68:BN101" si="2">ROUND(AS68*BC68,2)</f>
        <v>0</v>
      </c>
      <c r="BO68" s="365"/>
      <c r="BP68" s="365"/>
      <c r="BQ68" s="365"/>
      <c r="BR68" s="365"/>
      <c r="BS68" s="365"/>
      <c r="BT68" s="365"/>
      <c r="BU68" s="365"/>
      <c r="BV68" s="365"/>
      <c r="BW68" s="365"/>
      <c r="BX68" s="365"/>
      <c r="BY68" s="365"/>
      <c r="BZ68" s="365"/>
      <c r="CA68" s="365"/>
      <c r="CB68" s="366"/>
    </row>
    <row r="69" spans="1:80" hidden="1" x14ac:dyDescent="0.2">
      <c r="A69" s="400"/>
      <c r="B69" s="401"/>
      <c r="C69" s="401"/>
      <c r="D69" s="402"/>
      <c r="E69" s="361"/>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3"/>
      <c r="AS69" s="364"/>
      <c r="AT69" s="365"/>
      <c r="AU69" s="365"/>
      <c r="AV69" s="365"/>
      <c r="AW69" s="365"/>
      <c r="AX69" s="365"/>
      <c r="AY69" s="365"/>
      <c r="AZ69" s="365"/>
      <c r="BA69" s="365"/>
      <c r="BB69" s="366"/>
      <c r="BC69" s="364"/>
      <c r="BD69" s="365"/>
      <c r="BE69" s="365"/>
      <c r="BF69" s="365"/>
      <c r="BG69" s="365"/>
      <c r="BH69" s="365"/>
      <c r="BI69" s="365"/>
      <c r="BJ69" s="365"/>
      <c r="BK69" s="365"/>
      <c r="BL69" s="365"/>
      <c r="BM69" s="366"/>
      <c r="BN69" s="364">
        <f t="shared" si="2"/>
        <v>0</v>
      </c>
      <c r="BO69" s="365"/>
      <c r="BP69" s="365"/>
      <c r="BQ69" s="365"/>
      <c r="BR69" s="365"/>
      <c r="BS69" s="365"/>
      <c r="BT69" s="365"/>
      <c r="BU69" s="365"/>
      <c r="BV69" s="365"/>
      <c r="BW69" s="365"/>
      <c r="BX69" s="365"/>
      <c r="BY69" s="365"/>
      <c r="BZ69" s="365"/>
      <c r="CA69" s="365"/>
      <c r="CB69" s="366"/>
    </row>
    <row r="70" spans="1:80" hidden="1" x14ac:dyDescent="0.2">
      <c r="A70" s="400"/>
      <c r="B70" s="401"/>
      <c r="C70" s="401"/>
      <c r="D70" s="402"/>
      <c r="E70" s="361"/>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3"/>
      <c r="AS70" s="364"/>
      <c r="AT70" s="365"/>
      <c r="AU70" s="365"/>
      <c r="AV70" s="365"/>
      <c r="AW70" s="365"/>
      <c r="AX70" s="365"/>
      <c r="AY70" s="365"/>
      <c r="AZ70" s="365"/>
      <c r="BA70" s="365"/>
      <c r="BB70" s="366"/>
      <c r="BC70" s="364"/>
      <c r="BD70" s="365"/>
      <c r="BE70" s="365"/>
      <c r="BF70" s="365"/>
      <c r="BG70" s="365"/>
      <c r="BH70" s="365"/>
      <c r="BI70" s="365"/>
      <c r="BJ70" s="365"/>
      <c r="BK70" s="365"/>
      <c r="BL70" s="365"/>
      <c r="BM70" s="366"/>
      <c r="BN70" s="364">
        <f t="shared" si="2"/>
        <v>0</v>
      </c>
      <c r="BO70" s="365"/>
      <c r="BP70" s="365"/>
      <c r="BQ70" s="365"/>
      <c r="BR70" s="365"/>
      <c r="BS70" s="365"/>
      <c r="BT70" s="365"/>
      <c r="BU70" s="365"/>
      <c r="BV70" s="365"/>
      <c r="BW70" s="365"/>
      <c r="BX70" s="365"/>
      <c r="BY70" s="365"/>
      <c r="BZ70" s="365"/>
      <c r="CA70" s="365"/>
      <c r="CB70" s="366"/>
    </row>
    <row r="71" spans="1:80" hidden="1" x14ac:dyDescent="0.2">
      <c r="A71" s="400"/>
      <c r="B71" s="401"/>
      <c r="C71" s="401"/>
      <c r="D71" s="402"/>
      <c r="E71" s="361"/>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3"/>
      <c r="AS71" s="364"/>
      <c r="AT71" s="365"/>
      <c r="AU71" s="365"/>
      <c r="AV71" s="365"/>
      <c r="AW71" s="365"/>
      <c r="AX71" s="365"/>
      <c r="AY71" s="365"/>
      <c r="AZ71" s="365"/>
      <c r="BA71" s="365"/>
      <c r="BB71" s="366"/>
      <c r="BC71" s="364"/>
      <c r="BD71" s="365"/>
      <c r="BE71" s="365"/>
      <c r="BF71" s="365"/>
      <c r="BG71" s="365"/>
      <c r="BH71" s="365"/>
      <c r="BI71" s="365"/>
      <c r="BJ71" s="365"/>
      <c r="BK71" s="365"/>
      <c r="BL71" s="365"/>
      <c r="BM71" s="366"/>
      <c r="BN71" s="364">
        <f t="shared" si="2"/>
        <v>0</v>
      </c>
      <c r="BO71" s="365"/>
      <c r="BP71" s="365"/>
      <c r="BQ71" s="365"/>
      <c r="BR71" s="365"/>
      <c r="BS71" s="365"/>
      <c r="BT71" s="365"/>
      <c r="BU71" s="365"/>
      <c r="BV71" s="365"/>
      <c r="BW71" s="365"/>
      <c r="BX71" s="365"/>
      <c r="BY71" s="365"/>
      <c r="BZ71" s="365"/>
      <c r="CA71" s="365"/>
      <c r="CB71" s="366"/>
    </row>
    <row r="72" spans="1:80" hidden="1" x14ac:dyDescent="0.2">
      <c r="A72" s="400"/>
      <c r="B72" s="401"/>
      <c r="C72" s="401"/>
      <c r="D72" s="402"/>
      <c r="E72" s="422"/>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4"/>
      <c r="AS72" s="364"/>
      <c r="AT72" s="365"/>
      <c r="AU72" s="365"/>
      <c r="AV72" s="365"/>
      <c r="AW72" s="365"/>
      <c r="AX72" s="365"/>
      <c r="AY72" s="365"/>
      <c r="AZ72" s="365"/>
      <c r="BA72" s="365"/>
      <c r="BB72" s="366"/>
      <c r="BC72" s="364"/>
      <c r="BD72" s="365"/>
      <c r="BE72" s="365"/>
      <c r="BF72" s="365"/>
      <c r="BG72" s="365"/>
      <c r="BH72" s="365"/>
      <c r="BI72" s="365"/>
      <c r="BJ72" s="365"/>
      <c r="BK72" s="365"/>
      <c r="BL72" s="365"/>
      <c r="BM72" s="366"/>
      <c r="BN72" s="364">
        <f t="shared" si="2"/>
        <v>0</v>
      </c>
      <c r="BO72" s="365"/>
      <c r="BP72" s="365"/>
      <c r="BQ72" s="365"/>
      <c r="BR72" s="365"/>
      <c r="BS72" s="365"/>
      <c r="BT72" s="365"/>
      <c r="BU72" s="365"/>
      <c r="BV72" s="365"/>
      <c r="BW72" s="365"/>
      <c r="BX72" s="365"/>
      <c r="BY72" s="365"/>
      <c r="BZ72" s="365"/>
      <c r="CA72" s="365"/>
      <c r="CB72" s="366"/>
    </row>
    <row r="73" spans="1:80" hidden="1" x14ac:dyDescent="0.2">
      <c r="A73" s="400"/>
      <c r="B73" s="401"/>
      <c r="C73" s="401"/>
      <c r="D73" s="402"/>
      <c r="E73" s="422"/>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4"/>
      <c r="AS73" s="364"/>
      <c r="AT73" s="365"/>
      <c r="AU73" s="365"/>
      <c r="AV73" s="365"/>
      <c r="AW73" s="365"/>
      <c r="AX73" s="365"/>
      <c r="AY73" s="365"/>
      <c r="AZ73" s="365"/>
      <c r="BA73" s="365"/>
      <c r="BB73" s="366"/>
      <c r="BC73" s="364"/>
      <c r="BD73" s="365"/>
      <c r="BE73" s="365"/>
      <c r="BF73" s="365"/>
      <c r="BG73" s="365"/>
      <c r="BH73" s="365"/>
      <c r="BI73" s="365"/>
      <c r="BJ73" s="365"/>
      <c r="BK73" s="365"/>
      <c r="BL73" s="365"/>
      <c r="BM73" s="366"/>
      <c r="BN73" s="364">
        <f t="shared" si="2"/>
        <v>0</v>
      </c>
      <c r="BO73" s="365"/>
      <c r="BP73" s="365"/>
      <c r="BQ73" s="365"/>
      <c r="BR73" s="365"/>
      <c r="BS73" s="365"/>
      <c r="BT73" s="365"/>
      <c r="BU73" s="365"/>
      <c r="BV73" s="365"/>
      <c r="BW73" s="365"/>
      <c r="BX73" s="365"/>
      <c r="BY73" s="365"/>
      <c r="BZ73" s="365"/>
      <c r="CA73" s="365"/>
      <c r="CB73" s="366"/>
    </row>
    <row r="74" spans="1:80" hidden="1" x14ac:dyDescent="0.2">
      <c r="A74" s="400"/>
      <c r="B74" s="401"/>
      <c r="C74" s="401"/>
      <c r="D74" s="402"/>
      <c r="E74" s="422"/>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c r="AR74" s="424"/>
      <c r="AS74" s="364"/>
      <c r="AT74" s="365"/>
      <c r="AU74" s="365"/>
      <c r="AV74" s="365"/>
      <c r="AW74" s="365"/>
      <c r="AX74" s="365"/>
      <c r="AY74" s="365"/>
      <c r="AZ74" s="365"/>
      <c r="BA74" s="365"/>
      <c r="BB74" s="366"/>
      <c r="BC74" s="364"/>
      <c r="BD74" s="365"/>
      <c r="BE74" s="365"/>
      <c r="BF74" s="365"/>
      <c r="BG74" s="365"/>
      <c r="BH74" s="365"/>
      <c r="BI74" s="365"/>
      <c r="BJ74" s="365"/>
      <c r="BK74" s="365"/>
      <c r="BL74" s="365"/>
      <c r="BM74" s="366"/>
      <c r="BN74" s="364">
        <f t="shared" si="2"/>
        <v>0</v>
      </c>
      <c r="BO74" s="365"/>
      <c r="BP74" s="365"/>
      <c r="BQ74" s="365"/>
      <c r="BR74" s="365"/>
      <c r="BS74" s="365"/>
      <c r="BT74" s="365"/>
      <c r="BU74" s="365"/>
      <c r="BV74" s="365"/>
      <c r="BW74" s="365"/>
      <c r="BX74" s="365"/>
      <c r="BY74" s="365"/>
      <c r="BZ74" s="365"/>
      <c r="CA74" s="365"/>
      <c r="CB74" s="366"/>
    </row>
    <row r="75" spans="1:80" hidden="1" x14ac:dyDescent="0.2">
      <c r="A75" s="400"/>
      <c r="B75" s="401"/>
      <c r="C75" s="401"/>
      <c r="D75" s="402"/>
      <c r="E75" s="422"/>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4"/>
      <c r="AS75" s="364"/>
      <c r="AT75" s="365"/>
      <c r="AU75" s="365"/>
      <c r="AV75" s="365"/>
      <c r="AW75" s="365"/>
      <c r="AX75" s="365"/>
      <c r="AY75" s="365"/>
      <c r="AZ75" s="365"/>
      <c r="BA75" s="365"/>
      <c r="BB75" s="366"/>
      <c r="BC75" s="364"/>
      <c r="BD75" s="365"/>
      <c r="BE75" s="365"/>
      <c r="BF75" s="365"/>
      <c r="BG75" s="365"/>
      <c r="BH75" s="365"/>
      <c r="BI75" s="365"/>
      <c r="BJ75" s="365"/>
      <c r="BK75" s="365"/>
      <c r="BL75" s="365"/>
      <c r="BM75" s="366"/>
      <c r="BN75" s="364">
        <f t="shared" si="2"/>
        <v>0</v>
      </c>
      <c r="BO75" s="365"/>
      <c r="BP75" s="365"/>
      <c r="BQ75" s="365"/>
      <c r="BR75" s="365"/>
      <c r="BS75" s="365"/>
      <c r="BT75" s="365"/>
      <c r="BU75" s="365"/>
      <c r="BV75" s="365"/>
      <c r="BW75" s="365"/>
      <c r="BX75" s="365"/>
      <c r="BY75" s="365"/>
      <c r="BZ75" s="365"/>
      <c r="CA75" s="365"/>
      <c r="CB75" s="366"/>
    </row>
    <row r="76" spans="1:80" hidden="1" x14ac:dyDescent="0.2">
      <c r="A76" s="400"/>
      <c r="B76" s="401"/>
      <c r="C76" s="401"/>
      <c r="D76" s="402"/>
      <c r="E76" s="422"/>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4"/>
      <c r="AS76" s="364"/>
      <c r="AT76" s="365"/>
      <c r="AU76" s="365"/>
      <c r="AV76" s="365"/>
      <c r="AW76" s="365"/>
      <c r="AX76" s="365"/>
      <c r="AY76" s="365"/>
      <c r="AZ76" s="365"/>
      <c r="BA76" s="365"/>
      <c r="BB76" s="366"/>
      <c r="BC76" s="364"/>
      <c r="BD76" s="365"/>
      <c r="BE76" s="365"/>
      <c r="BF76" s="365"/>
      <c r="BG76" s="365"/>
      <c r="BH76" s="365"/>
      <c r="BI76" s="365"/>
      <c r="BJ76" s="365"/>
      <c r="BK76" s="365"/>
      <c r="BL76" s="365"/>
      <c r="BM76" s="366"/>
      <c r="BN76" s="364">
        <f t="shared" si="2"/>
        <v>0</v>
      </c>
      <c r="BO76" s="365"/>
      <c r="BP76" s="365"/>
      <c r="BQ76" s="365"/>
      <c r="BR76" s="365"/>
      <c r="BS76" s="365"/>
      <c r="BT76" s="365"/>
      <c r="BU76" s="365"/>
      <c r="BV76" s="365"/>
      <c r="BW76" s="365"/>
      <c r="BX76" s="365"/>
      <c r="BY76" s="365"/>
      <c r="BZ76" s="365"/>
      <c r="CA76" s="365"/>
      <c r="CB76" s="366"/>
    </row>
    <row r="77" spans="1:80" hidden="1" x14ac:dyDescent="0.2">
      <c r="A77" s="400"/>
      <c r="B77" s="401"/>
      <c r="C77" s="401"/>
      <c r="D77" s="402"/>
      <c r="E77" s="361"/>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3"/>
      <c r="AS77" s="364"/>
      <c r="AT77" s="365"/>
      <c r="AU77" s="365"/>
      <c r="AV77" s="365"/>
      <c r="AW77" s="365"/>
      <c r="AX77" s="365"/>
      <c r="AY77" s="365"/>
      <c r="AZ77" s="365"/>
      <c r="BA77" s="365"/>
      <c r="BB77" s="366"/>
      <c r="BC77" s="364"/>
      <c r="BD77" s="365"/>
      <c r="BE77" s="365"/>
      <c r="BF77" s="365"/>
      <c r="BG77" s="365"/>
      <c r="BH77" s="365"/>
      <c r="BI77" s="365"/>
      <c r="BJ77" s="365"/>
      <c r="BK77" s="365"/>
      <c r="BL77" s="365"/>
      <c r="BM77" s="366"/>
      <c r="BN77" s="364">
        <f t="shared" si="2"/>
        <v>0</v>
      </c>
      <c r="BO77" s="365"/>
      <c r="BP77" s="365"/>
      <c r="BQ77" s="365"/>
      <c r="BR77" s="365"/>
      <c r="BS77" s="365"/>
      <c r="BT77" s="365"/>
      <c r="BU77" s="365"/>
      <c r="BV77" s="365"/>
      <c r="BW77" s="365"/>
      <c r="BX77" s="365"/>
      <c r="BY77" s="365"/>
      <c r="BZ77" s="365"/>
      <c r="CA77" s="365"/>
      <c r="CB77" s="366"/>
    </row>
    <row r="78" spans="1:80" hidden="1" x14ac:dyDescent="0.2">
      <c r="A78" s="400"/>
      <c r="B78" s="401"/>
      <c r="C78" s="401"/>
      <c r="D78" s="402"/>
      <c r="E78" s="422"/>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4"/>
      <c r="AS78" s="364"/>
      <c r="AT78" s="365"/>
      <c r="AU78" s="365"/>
      <c r="AV78" s="365"/>
      <c r="AW78" s="365"/>
      <c r="AX78" s="365"/>
      <c r="AY78" s="365"/>
      <c r="AZ78" s="365"/>
      <c r="BA78" s="365"/>
      <c r="BB78" s="366"/>
      <c r="BC78" s="364"/>
      <c r="BD78" s="365"/>
      <c r="BE78" s="365"/>
      <c r="BF78" s="365"/>
      <c r="BG78" s="365"/>
      <c r="BH78" s="365"/>
      <c r="BI78" s="365"/>
      <c r="BJ78" s="365"/>
      <c r="BK78" s="365"/>
      <c r="BL78" s="365"/>
      <c r="BM78" s="366"/>
      <c r="BN78" s="364">
        <f t="shared" si="2"/>
        <v>0</v>
      </c>
      <c r="BO78" s="365"/>
      <c r="BP78" s="365"/>
      <c r="BQ78" s="365"/>
      <c r="BR78" s="365"/>
      <c r="BS78" s="365"/>
      <c r="BT78" s="365"/>
      <c r="BU78" s="365"/>
      <c r="BV78" s="365"/>
      <c r="BW78" s="365"/>
      <c r="BX78" s="365"/>
      <c r="BY78" s="365"/>
      <c r="BZ78" s="365"/>
      <c r="CA78" s="365"/>
      <c r="CB78" s="366"/>
    </row>
    <row r="79" spans="1:80" hidden="1" x14ac:dyDescent="0.2">
      <c r="A79" s="400"/>
      <c r="B79" s="401"/>
      <c r="C79" s="401"/>
      <c r="D79" s="402"/>
      <c r="E79" s="422"/>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4"/>
      <c r="AS79" s="364"/>
      <c r="AT79" s="365"/>
      <c r="AU79" s="365"/>
      <c r="AV79" s="365"/>
      <c r="AW79" s="365"/>
      <c r="AX79" s="365"/>
      <c r="AY79" s="365"/>
      <c r="AZ79" s="365"/>
      <c r="BA79" s="365"/>
      <c r="BB79" s="366"/>
      <c r="BC79" s="364"/>
      <c r="BD79" s="365"/>
      <c r="BE79" s="365"/>
      <c r="BF79" s="365"/>
      <c r="BG79" s="365"/>
      <c r="BH79" s="365"/>
      <c r="BI79" s="365"/>
      <c r="BJ79" s="365"/>
      <c r="BK79" s="365"/>
      <c r="BL79" s="365"/>
      <c r="BM79" s="366"/>
      <c r="BN79" s="364">
        <f t="shared" si="2"/>
        <v>0</v>
      </c>
      <c r="BO79" s="365"/>
      <c r="BP79" s="365"/>
      <c r="BQ79" s="365"/>
      <c r="BR79" s="365"/>
      <c r="BS79" s="365"/>
      <c r="BT79" s="365"/>
      <c r="BU79" s="365"/>
      <c r="BV79" s="365"/>
      <c r="BW79" s="365"/>
      <c r="BX79" s="365"/>
      <c r="BY79" s="365"/>
      <c r="BZ79" s="365"/>
      <c r="CA79" s="365"/>
      <c r="CB79" s="366"/>
    </row>
    <row r="80" spans="1:80" hidden="1" x14ac:dyDescent="0.2">
      <c r="A80" s="400"/>
      <c r="B80" s="401"/>
      <c r="C80" s="401"/>
      <c r="D80" s="402"/>
      <c r="E80" s="361"/>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3"/>
      <c r="AS80" s="364"/>
      <c r="AT80" s="365"/>
      <c r="AU80" s="365"/>
      <c r="AV80" s="365"/>
      <c r="AW80" s="365"/>
      <c r="AX80" s="365"/>
      <c r="AY80" s="365"/>
      <c r="AZ80" s="365"/>
      <c r="BA80" s="365"/>
      <c r="BB80" s="366"/>
      <c r="BC80" s="364"/>
      <c r="BD80" s="365"/>
      <c r="BE80" s="365"/>
      <c r="BF80" s="365"/>
      <c r="BG80" s="365"/>
      <c r="BH80" s="365"/>
      <c r="BI80" s="365"/>
      <c r="BJ80" s="365"/>
      <c r="BK80" s="365"/>
      <c r="BL80" s="365"/>
      <c r="BM80" s="366"/>
      <c r="BN80" s="364">
        <f t="shared" si="2"/>
        <v>0</v>
      </c>
      <c r="BO80" s="365"/>
      <c r="BP80" s="365"/>
      <c r="BQ80" s="365"/>
      <c r="BR80" s="365"/>
      <c r="BS80" s="365"/>
      <c r="BT80" s="365"/>
      <c r="BU80" s="365"/>
      <c r="BV80" s="365"/>
      <c r="BW80" s="365"/>
      <c r="BX80" s="365"/>
      <c r="BY80" s="365"/>
      <c r="BZ80" s="365"/>
      <c r="CA80" s="365"/>
      <c r="CB80" s="366"/>
    </row>
    <row r="81" spans="1:80" hidden="1" x14ac:dyDescent="0.2">
      <c r="A81" s="400"/>
      <c r="B81" s="401"/>
      <c r="C81" s="401"/>
      <c r="D81" s="402"/>
      <c r="E81" s="361"/>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3"/>
      <c r="AS81" s="364"/>
      <c r="AT81" s="365"/>
      <c r="AU81" s="365"/>
      <c r="AV81" s="365"/>
      <c r="AW81" s="365"/>
      <c r="AX81" s="365"/>
      <c r="AY81" s="365"/>
      <c r="AZ81" s="365"/>
      <c r="BA81" s="365"/>
      <c r="BB81" s="366"/>
      <c r="BC81" s="364"/>
      <c r="BD81" s="365"/>
      <c r="BE81" s="365"/>
      <c r="BF81" s="365"/>
      <c r="BG81" s="365"/>
      <c r="BH81" s="365"/>
      <c r="BI81" s="365"/>
      <c r="BJ81" s="365"/>
      <c r="BK81" s="365"/>
      <c r="BL81" s="365"/>
      <c r="BM81" s="366"/>
      <c r="BN81" s="364">
        <f t="shared" si="2"/>
        <v>0</v>
      </c>
      <c r="BO81" s="365"/>
      <c r="BP81" s="365"/>
      <c r="BQ81" s="365"/>
      <c r="BR81" s="365"/>
      <c r="BS81" s="365"/>
      <c r="BT81" s="365"/>
      <c r="BU81" s="365"/>
      <c r="BV81" s="365"/>
      <c r="BW81" s="365"/>
      <c r="BX81" s="365"/>
      <c r="BY81" s="365"/>
      <c r="BZ81" s="365"/>
      <c r="CA81" s="365"/>
      <c r="CB81" s="366"/>
    </row>
    <row r="82" spans="1:80" hidden="1" x14ac:dyDescent="0.2">
      <c r="A82" s="400"/>
      <c r="B82" s="401"/>
      <c r="C82" s="401"/>
      <c r="D82" s="402"/>
      <c r="E82" s="361"/>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3"/>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364">
        <f t="shared" si="2"/>
        <v>0</v>
      </c>
      <c r="BO82" s="365"/>
      <c r="BP82" s="365"/>
      <c r="BQ82" s="365"/>
      <c r="BR82" s="365"/>
      <c r="BS82" s="365"/>
      <c r="BT82" s="365"/>
      <c r="BU82" s="365"/>
      <c r="BV82" s="365"/>
      <c r="BW82" s="365"/>
      <c r="BX82" s="365"/>
      <c r="BY82" s="365"/>
      <c r="BZ82" s="365"/>
      <c r="CA82" s="365"/>
      <c r="CB82" s="366"/>
    </row>
    <row r="83" spans="1:80" hidden="1" x14ac:dyDescent="0.2">
      <c r="A83" s="400"/>
      <c r="B83" s="401"/>
      <c r="C83" s="401"/>
      <c r="D83" s="402"/>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3"/>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364">
        <f t="shared" si="2"/>
        <v>0</v>
      </c>
      <c r="BO83" s="365"/>
      <c r="BP83" s="365"/>
      <c r="BQ83" s="365"/>
      <c r="BR83" s="365"/>
      <c r="BS83" s="365"/>
      <c r="BT83" s="365"/>
      <c r="BU83" s="365"/>
      <c r="BV83" s="365"/>
      <c r="BW83" s="365"/>
      <c r="BX83" s="365"/>
      <c r="BY83" s="365"/>
      <c r="BZ83" s="365"/>
      <c r="CA83" s="365"/>
      <c r="CB83" s="366"/>
    </row>
    <row r="84" spans="1:80" hidden="1" x14ac:dyDescent="0.2">
      <c r="A84" s="400"/>
      <c r="B84" s="401"/>
      <c r="C84" s="401"/>
      <c r="D84" s="402"/>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3"/>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2"/>
        <v>0</v>
      </c>
      <c r="BO84" s="365"/>
      <c r="BP84" s="365"/>
      <c r="BQ84" s="365"/>
      <c r="BR84" s="365"/>
      <c r="BS84" s="365"/>
      <c r="BT84" s="365"/>
      <c r="BU84" s="365"/>
      <c r="BV84" s="365"/>
      <c r="BW84" s="365"/>
      <c r="BX84" s="365"/>
      <c r="BY84" s="365"/>
      <c r="BZ84" s="365"/>
      <c r="CA84" s="365"/>
      <c r="CB84" s="366"/>
    </row>
    <row r="85" spans="1:80" hidden="1" x14ac:dyDescent="0.2">
      <c r="A85" s="400"/>
      <c r="B85" s="401"/>
      <c r="C85" s="401"/>
      <c r="D85" s="402"/>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3"/>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2"/>
        <v>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361"/>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3"/>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2"/>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422"/>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4"/>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2"/>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422"/>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4"/>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2"/>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422"/>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4"/>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2"/>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397"/>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c r="AI90" s="398"/>
      <c r="AJ90" s="398"/>
      <c r="AK90" s="398"/>
      <c r="AL90" s="398"/>
      <c r="AM90" s="398"/>
      <c r="AN90" s="398"/>
      <c r="AO90" s="398"/>
      <c r="AP90" s="398"/>
      <c r="AQ90" s="398"/>
      <c r="AR90" s="399"/>
      <c r="AS90" s="419"/>
      <c r="AT90" s="420"/>
      <c r="AU90" s="420"/>
      <c r="AV90" s="420"/>
      <c r="AW90" s="420"/>
      <c r="AX90" s="420"/>
      <c r="AY90" s="420"/>
      <c r="AZ90" s="420"/>
      <c r="BA90" s="420"/>
      <c r="BB90" s="421"/>
      <c r="BC90" s="419"/>
      <c r="BD90" s="420"/>
      <c r="BE90" s="420"/>
      <c r="BF90" s="420"/>
      <c r="BG90" s="420"/>
      <c r="BH90" s="420"/>
      <c r="BI90" s="420"/>
      <c r="BJ90" s="420"/>
      <c r="BK90" s="420"/>
      <c r="BL90" s="420"/>
      <c r="BM90" s="421"/>
      <c r="BN90" s="364">
        <f t="shared" si="2"/>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397"/>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c r="AI91" s="398"/>
      <c r="AJ91" s="398"/>
      <c r="AK91" s="398"/>
      <c r="AL91" s="398"/>
      <c r="AM91" s="398"/>
      <c r="AN91" s="398"/>
      <c r="AO91" s="398"/>
      <c r="AP91" s="398"/>
      <c r="AQ91" s="398"/>
      <c r="AR91" s="399"/>
      <c r="AS91" s="419"/>
      <c r="AT91" s="420"/>
      <c r="AU91" s="420"/>
      <c r="AV91" s="420"/>
      <c r="AW91" s="420"/>
      <c r="AX91" s="420"/>
      <c r="AY91" s="420"/>
      <c r="AZ91" s="420"/>
      <c r="BA91" s="420"/>
      <c r="BB91" s="421"/>
      <c r="BC91" s="419"/>
      <c r="BD91" s="420"/>
      <c r="BE91" s="420"/>
      <c r="BF91" s="420"/>
      <c r="BG91" s="420"/>
      <c r="BH91" s="420"/>
      <c r="BI91" s="420"/>
      <c r="BJ91" s="420"/>
      <c r="BK91" s="420"/>
      <c r="BL91" s="420"/>
      <c r="BM91" s="421"/>
      <c r="BN91" s="364">
        <f t="shared" si="2"/>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397"/>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c r="AI92" s="398"/>
      <c r="AJ92" s="398"/>
      <c r="AK92" s="398"/>
      <c r="AL92" s="398"/>
      <c r="AM92" s="398"/>
      <c r="AN92" s="398"/>
      <c r="AO92" s="398"/>
      <c r="AP92" s="398"/>
      <c r="AQ92" s="398"/>
      <c r="AR92" s="399"/>
      <c r="AS92" s="419"/>
      <c r="AT92" s="420"/>
      <c r="AU92" s="420"/>
      <c r="AV92" s="420"/>
      <c r="AW92" s="420"/>
      <c r="AX92" s="420"/>
      <c r="AY92" s="420"/>
      <c r="AZ92" s="420"/>
      <c r="BA92" s="420"/>
      <c r="BB92" s="421"/>
      <c r="BC92" s="419"/>
      <c r="BD92" s="420"/>
      <c r="BE92" s="420"/>
      <c r="BF92" s="420"/>
      <c r="BG92" s="420"/>
      <c r="BH92" s="420"/>
      <c r="BI92" s="420"/>
      <c r="BJ92" s="420"/>
      <c r="BK92" s="420"/>
      <c r="BL92" s="420"/>
      <c r="BM92" s="421"/>
      <c r="BN92" s="364">
        <f t="shared" si="2"/>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97"/>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c r="AI93" s="398"/>
      <c r="AJ93" s="398"/>
      <c r="AK93" s="398"/>
      <c r="AL93" s="398"/>
      <c r="AM93" s="398"/>
      <c r="AN93" s="398"/>
      <c r="AO93" s="398"/>
      <c r="AP93" s="398"/>
      <c r="AQ93" s="398"/>
      <c r="AR93" s="399"/>
      <c r="AS93" s="419"/>
      <c r="AT93" s="420"/>
      <c r="AU93" s="420"/>
      <c r="AV93" s="420"/>
      <c r="AW93" s="420"/>
      <c r="AX93" s="420"/>
      <c r="AY93" s="420"/>
      <c r="AZ93" s="420"/>
      <c r="BA93" s="420"/>
      <c r="BB93" s="421"/>
      <c r="BC93" s="419"/>
      <c r="BD93" s="420"/>
      <c r="BE93" s="420"/>
      <c r="BF93" s="420"/>
      <c r="BG93" s="420"/>
      <c r="BH93" s="420"/>
      <c r="BI93" s="420"/>
      <c r="BJ93" s="420"/>
      <c r="BK93" s="420"/>
      <c r="BL93" s="420"/>
      <c r="BM93" s="421"/>
      <c r="BN93" s="364">
        <f t="shared" si="2"/>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397"/>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c r="AI94" s="398"/>
      <c r="AJ94" s="398"/>
      <c r="AK94" s="398"/>
      <c r="AL94" s="398"/>
      <c r="AM94" s="398"/>
      <c r="AN94" s="398"/>
      <c r="AO94" s="398"/>
      <c r="AP94" s="398"/>
      <c r="AQ94" s="398"/>
      <c r="AR94" s="399"/>
      <c r="AS94" s="419"/>
      <c r="AT94" s="420"/>
      <c r="AU94" s="420"/>
      <c r="AV94" s="420"/>
      <c r="AW94" s="420"/>
      <c r="AX94" s="420"/>
      <c r="AY94" s="420"/>
      <c r="AZ94" s="420"/>
      <c r="BA94" s="420"/>
      <c r="BB94" s="421"/>
      <c r="BC94" s="419"/>
      <c r="BD94" s="420"/>
      <c r="BE94" s="420"/>
      <c r="BF94" s="420"/>
      <c r="BG94" s="420"/>
      <c r="BH94" s="420"/>
      <c r="BI94" s="420"/>
      <c r="BJ94" s="420"/>
      <c r="BK94" s="420"/>
      <c r="BL94" s="420"/>
      <c r="BM94" s="421"/>
      <c r="BN94" s="364">
        <f t="shared" si="2"/>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397"/>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c r="AI95" s="398"/>
      <c r="AJ95" s="398"/>
      <c r="AK95" s="398"/>
      <c r="AL95" s="398"/>
      <c r="AM95" s="398"/>
      <c r="AN95" s="398"/>
      <c r="AO95" s="398"/>
      <c r="AP95" s="398"/>
      <c r="AQ95" s="398"/>
      <c r="AR95" s="399"/>
      <c r="AS95" s="419"/>
      <c r="AT95" s="420"/>
      <c r="AU95" s="420"/>
      <c r="AV95" s="420"/>
      <c r="AW95" s="420"/>
      <c r="AX95" s="420"/>
      <c r="AY95" s="420"/>
      <c r="AZ95" s="420"/>
      <c r="BA95" s="420"/>
      <c r="BB95" s="421"/>
      <c r="BC95" s="419"/>
      <c r="BD95" s="420"/>
      <c r="BE95" s="420"/>
      <c r="BF95" s="420"/>
      <c r="BG95" s="420"/>
      <c r="BH95" s="420"/>
      <c r="BI95" s="420"/>
      <c r="BJ95" s="420"/>
      <c r="BK95" s="420"/>
      <c r="BL95" s="420"/>
      <c r="BM95" s="421"/>
      <c r="BN95" s="364">
        <f t="shared" si="2"/>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397"/>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c r="AI96" s="398"/>
      <c r="AJ96" s="398"/>
      <c r="AK96" s="398"/>
      <c r="AL96" s="398"/>
      <c r="AM96" s="398"/>
      <c r="AN96" s="398"/>
      <c r="AO96" s="398"/>
      <c r="AP96" s="398"/>
      <c r="AQ96" s="398"/>
      <c r="AR96" s="399"/>
      <c r="AS96" s="419"/>
      <c r="AT96" s="420"/>
      <c r="AU96" s="420"/>
      <c r="AV96" s="420"/>
      <c r="AW96" s="420"/>
      <c r="AX96" s="420"/>
      <c r="AY96" s="420"/>
      <c r="AZ96" s="420"/>
      <c r="BA96" s="420"/>
      <c r="BB96" s="421"/>
      <c r="BC96" s="419"/>
      <c r="BD96" s="420"/>
      <c r="BE96" s="420"/>
      <c r="BF96" s="420"/>
      <c r="BG96" s="420"/>
      <c r="BH96" s="420"/>
      <c r="BI96" s="420"/>
      <c r="BJ96" s="420"/>
      <c r="BK96" s="420"/>
      <c r="BL96" s="420"/>
      <c r="BM96" s="421"/>
      <c r="BN96" s="364">
        <f t="shared" si="2"/>
        <v>0</v>
      </c>
      <c r="BO96" s="365"/>
      <c r="BP96" s="365"/>
      <c r="BQ96" s="365"/>
      <c r="BR96" s="365"/>
      <c r="BS96" s="365"/>
      <c r="BT96" s="365"/>
      <c r="BU96" s="365"/>
      <c r="BV96" s="365"/>
      <c r="BW96" s="365"/>
      <c r="BX96" s="365"/>
      <c r="BY96" s="365"/>
      <c r="BZ96" s="365"/>
      <c r="CA96" s="365"/>
      <c r="CB96" s="366"/>
    </row>
    <row r="97" spans="1:89" hidden="1" x14ac:dyDescent="0.2">
      <c r="A97" s="400"/>
      <c r="B97" s="401"/>
      <c r="C97" s="401"/>
      <c r="D97" s="402"/>
      <c r="E97" s="397"/>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c r="AI97" s="398"/>
      <c r="AJ97" s="398"/>
      <c r="AK97" s="398"/>
      <c r="AL97" s="398"/>
      <c r="AM97" s="398"/>
      <c r="AN97" s="398"/>
      <c r="AO97" s="398"/>
      <c r="AP97" s="398"/>
      <c r="AQ97" s="398"/>
      <c r="AR97" s="399"/>
      <c r="AS97" s="419"/>
      <c r="AT97" s="420"/>
      <c r="AU97" s="420"/>
      <c r="AV97" s="420"/>
      <c r="AW97" s="420"/>
      <c r="AX97" s="420"/>
      <c r="AY97" s="420"/>
      <c r="AZ97" s="420"/>
      <c r="BA97" s="420"/>
      <c r="BB97" s="421"/>
      <c r="BC97" s="419"/>
      <c r="BD97" s="420"/>
      <c r="BE97" s="420"/>
      <c r="BF97" s="420"/>
      <c r="BG97" s="420"/>
      <c r="BH97" s="420"/>
      <c r="BI97" s="420"/>
      <c r="BJ97" s="420"/>
      <c r="BK97" s="420"/>
      <c r="BL97" s="420"/>
      <c r="BM97" s="421"/>
      <c r="BN97" s="364">
        <f t="shared" si="2"/>
        <v>0</v>
      </c>
      <c r="BO97" s="365"/>
      <c r="BP97" s="365"/>
      <c r="BQ97" s="365"/>
      <c r="BR97" s="365"/>
      <c r="BS97" s="365"/>
      <c r="BT97" s="365"/>
      <c r="BU97" s="365"/>
      <c r="BV97" s="365"/>
      <c r="BW97" s="365"/>
      <c r="BX97" s="365"/>
      <c r="BY97" s="365"/>
      <c r="BZ97" s="365"/>
      <c r="CA97" s="365"/>
      <c r="CB97" s="366"/>
    </row>
    <row r="98" spans="1:89" hidden="1" x14ac:dyDescent="0.2">
      <c r="A98" s="400"/>
      <c r="B98" s="401"/>
      <c r="C98" s="401"/>
      <c r="D98" s="402"/>
      <c r="E98" s="397"/>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c r="AI98" s="398"/>
      <c r="AJ98" s="398"/>
      <c r="AK98" s="398"/>
      <c r="AL98" s="398"/>
      <c r="AM98" s="398"/>
      <c r="AN98" s="398"/>
      <c r="AO98" s="398"/>
      <c r="AP98" s="398"/>
      <c r="AQ98" s="398"/>
      <c r="AR98" s="399"/>
      <c r="AS98" s="419"/>
      <c r="AT98" s="420"/>
      <c r="AU98" s="420"/>
      <c r="AV98" s="420"/>
      <c r="AW98" s="420"/>
      <c r="AX98" s="420"/>
      <c r="AY98" s="420"/>
      <c r="AZ98" s="420"/>
      <c r="BA98" s="420"/>
      <c r="BB98" s="421"/>
      <c r="BC98" s="419"/>
      <c r="BD98" s="420"/>
      <c r="BE98" s="420"/>
      <c r="BF98" s="420"/>
      <c r="BG98" s="420"/>
      <c r="BH98" s="420"/>
      <c r="BI98" s="420"/>
      <c r="BJ98" s="420"/>
      <c r="BK98" s="420"/>
      <c r="BL98" s="420"/>
      <c r="BM98" s="421"/>
      <c r="BN98" s="364">
        <f t="shared" si="2"/>
        <v>0</v>
      </c>
      <c r="BO98" s="365"/>
      <c r="BP98" s="365"/>
      <c r="BQ98" s="365"/>
      <c r="BR98" s="365"/>
      <c r="BS98" s="365"/>
      <c r="BT98" s="365"/>
      <c r="BU98" s="365"/>
      <c r="BV98" s="365"/>
      <c r="BW98" s="365"/>
      <c r="BX98" s="365"/>
      <c r="BY98" s="365"/>
      <c r="BZ98" s="365"/>
      <c r="CA98" s="365"/>
      <c r="CB98" s="366"/>
    </row>
    <row r="99" spans="1:89" hidden="1" x14ac:dyDescent="0.2">
      <c r="A99" s="233"/>
      <c r="B99" s="231"/>
      <c r="C99" s="231"/>
      <c r="D99" s="232"/>
      <c r="E99" s="413"/>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5"/>
      <c r="AS99" s="400"/>
      <c r="AT99" s="401"/>
      <c r="AU99" s="401"/>
      <c r="AV99" s="401"/>
      <c r="AW99" s="401"/>
      <c r="AX99" s="401"/>
      <c r="AY99" s="401"/>
      <c r="AZ99" s="401"/>
      <c r="BA99" s="401"/>
      <c r="BB99" s="402"/>
      <c r="BC99" s="416"/>
      <c r="BD99" s="417"/>
      <c r="BE99" s="417"/>
      <c r="BF99" s="417"/>
      <c r="BG99" s="417"/>
      <c r="BH99" s="417"/>
      <c r="BI99" s="417"/>
      <c r="BJ99" s="417"/>
      <c r="BK99" s="417"/>
      <c r="BL99" s="417"/>
      <c r="BM99" s="418"/>
      <c r="BN99" s="364">
        <f t="shared" si="2"/>
        <v>0</v>
      </c>
      <c r="BO99" s="365"/>
      <c r="BP99" s="365"/>
      <c r="BQ99" s="365"/>
      <c r="BR99" s="365"/>
      <c r="BS99" s="365"/>
      <c r="BT99" s="365"/>
      <c r="BU99" s="365"/>
      <c r="BV99" s="365"/>
      <c r="BW99" s="365"/>
      <c r="BX99" s="365"/>
      <c r="BY99" s="365"/>
      <c r="BZ99" s="365"/>
      <c r="CA99" s="365"/>
      <c r="CB99" s="366"/>
    </row>
    <row r="100" spans="1:89" hidden="1" x14ac:dyDescent="0.2">
      <c r="A100" s="233"/>
      <c r="B100" s="231"/>
      <c r="C100" s="231"/>
      <c r="D100" s="232"/>
      <c r="E100" s="413"/>
      <c r="F100" s="414"/>
      <c r="G100" s="414"/>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c r="AL100" s="414"/>
      <c r="AM100" s="414"/>
      <c r="AN100" s="414"/>
      <c r="AO100" s="414"/>
      <c r="AP100" s="414"/>
      <c r="AQ100" s="414"/>
      <c r="AR100" s="415"/>
      <c r="AS100" s="400"/>
      <c r="AT100" s="401"/>
      <c r="AU100" s="401"/>
      <c r="AV100" s="401"/>
      <c r="AW100" s="401"/>
      <c r="AX100" s="401"/>
      <c r="AY100" s="401"/>
      <c r="AZ100" s="401"/>
      <c r="BA100" s="401"/>
      <c r="BB100" s="402"/>
      <c r="BC100" s="416"/>
      <c r="BD100" s="417"/>
      <c r="BE100" s="417"/>
      <c r="BF100" s="417"/>
      <c r="BG100" s="417"/>
      <c r="BH100" s="417"/>
      <c r="BI100" s="417"/>
      <c r="BJ100" s="417"/>
      <c r="BK100" s="417"/>
      <c r="BL100" s="417"/>
      <c r="BM100" s="418"/>
      <c r="BN100" s="364">
        <f t="shared" si="2"/>
        <v>0</v>
      </c>
      <c r="BO100" s="365"/>
      <c r="BP100" s="365"/>
      <c r="BQ100" s="365"/>
      <c r="BR100" s="365"/>
      <c r="BS100" s="365"/>
      <c r="BT100" s="365"/>
      <c r="BU100" s="365"/>
      <c r="BV100" s="365"/>
      <c r="BW100" s="365"/>
      <c r="BX100" s="365"/>
      <c r="BY100" s="365"/>
      <c r="BZ100" s="365"/>
      <c r="CA100" s="365"/>
      <c r="CB100" s="366"/>
    </row>
    <row r="101" spans="1:89" hidden="1" x14ac:dyDescent="0.2">
      <c r="A101" s="395"/>
      <c r="B101" s="151"/>
      <c r="C101" s="151"/>
      <c r="D101" s="396"/>
      <c r="E101" s="413"/>
      <c r="F101" s="414"/>
      <c r="G101" s="414"/>
      <c r="H101" s="414"/>
      <c r="I101" s="414"/>
      <c r="J101" s="414"/>
      <c r="K101" s="414"/>
      <c r="L101" s="414"/>
      <c r="M101" s="414"/>
      <c r="N101" s="414"/>
      <c r="O101" s="414"/>
      <c r="P101" s="414"/>
      <c r="Q101" s="414"/>
      <c r="R101" s="414"/>
      <c r="S101" s="414"/>
      <c r="T101" s="414"/>
      <c r="U101" s="414"/>
      <c r="V101" s="414"/>
      <c r="W101" s="414"/>
      <c r="X101" s="414"/>
      <c r="Y101" s="414"/>
      <c r="Z101" s="414"/>
      <c r="AA101" s="414"/>
      <c r="AB101" s="414"/>
      <c r="AC101" s="414"/>
      <c r="AD101" s="414"/>
      <c r="AE101" s="414"/>
      <c r="AF101" s="414"/>
      <c r="AG101" s="414"/>
      <c r="AH101" s="414"/>
      <c r="AI101" s="414"/>
      <c r="AJ101" s="414"/>
      <c r="AK101" s="414"/>
      <c r="AL101" s="414"/>
      <c r="AM101" s="414"/>
      <c r="AN101" s="414"/>
      <c r="AO101" s="414"/>
      <c r="AP101" s="414"/>
      <c r="AQ101" s="414"/>
      <c r="AR101" s="415"/>
      <c r="AS101" s="392"/>
      <c r="AT101" s="393"/>
      <c r="AU101" s="393"/>
      <c r="AV101" s="393"/>
      <c r="AW101" s="393"/>
      <c r="AX101" s="393"/>
      <c r="AY101" s="393"/>
      <c r="AZ101" s="393"/>
      <c r="BA101" s="393"/>
      <c r="BB101" s="394"/>
      <c r="BC101" s="416"/>
      <c r="BD101" s="417"/>
      <c r="BE101" s="417"/>
      <c r="BF101" s="417"/>
      <c r="BG101" s="417"/>
      <c r="BH101" s="417"/>
      <c r="BI101" s="417"/>
      <c r="BJ101" s="417"/>
      <c r="BK101" s="417"/>
      <c r="BL101" s="417"/>
      <c r="BM101" s="418"/>
      <c r="BN101" s="364">
        <f t="shared" si="2"/>
        <v>0</v>
      </c>
      <c r="BO101" s="365"/>
      <c r="BP101" s="365"/>
      <c r="BQ101" s="365"/>
      <c r="BR101" s="365"/>
      <c r="BS101" s="365"/>
      <c r="BT101" s="365"/>
      <c r="BU101" s="365"/>
      <c r="BV101" s="365"/>
      <c r="BW101" s="365"/>
      <c r="BX101" s="365"/>
      <c r="BY101" s="365"/>
      <c r="BZ101" s="365"/>
      <c r="CA101" s="365"/>
      <c r="CB101" s="366"/>
    </row>
    <row r="102" spans="1:89" x14ac:dyDescent="0.2">
      <c r="A102" s="377"/>
      <c r="B102" s="378"/>
      <c r="C102" s="378"/>
      <c r="D102" s="379"/>
      <c r="E102" s="380" t="s">
        <v>421</v>
      </c>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2"/>
      <c r="AS102" s="383" t="s">
        <v>52</v>
      </c>
      <c r="AT102" s="384"/>
      <c r="AU102" s="384"/>
      <c r="AV102" s="384"/>
      <c r="AW102" s="384"/>
      <c r="AX102" s="384"/>
      <c r="AY102" s="384"/>
      <c r="AZ102" s="384"/>
      <c r="BA102" s="384"/>
      <c r="BB102" s="385"/>
      <c r="BC102" s="386" t="s">
        <v>52</v>
      </c>
      <c r="BD102" s="387"/>
      <c r="BE102" s="387"/>
      <c r="BF102" s="387"/>
      <c r="BG102" s="387"/>
      <c r="BH102" s="387"/>
      <c r="BI102" s="387"/>
      <c r="BJ102" s="387"/>
      <c r="BK102" s="387"/>
      <c r="BL102" s="387"/>
      <c r="BM102" s="388"/>
      <c r="BN102" s="389">
        <f>SUM(BN67:CB101)</f>
        <v>5600</v>
      </c>
      <c r="BO102" s="390"/>
      <c r="BP102" s="390"/>
      <c r="BQ102" s="390"/>
      <c r="BR102" s="390"/>
      <c r="BS102" s="390"/>
      <c r="BT102" s="390"/>
      <c r="BU102" s="390"/>
      <c r="BV102" s="390"/>
      <c r="BW102" s="390"/>
      <c r="BX102" s="390"/>
      <c r="BY102" s="390"/>
      <c r="BZ102" s="390"/>
      <c r="CA102" s="390"/>
      <c r="CB102" s="391"/>
      <c r="CC102" s="412"/>
      <c r="CD102" s="153"/>
      <c r="CE102" s="153"/>
      <c r="CF102" s="153"/>
      <c r="CG102" s="153"/>
      <c r="CH102" s="153"/>
      <c r="CI102" s="153"/>
      <c r="CJ102" s="153"/>
      <c r="CK102" s="153"/>
    </row>
    <row r="103" spans="1:89" ht="15.75" x14ac:dyDescent="0.25">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0"/>
      <c r="AT103" s="130"/>
      <c r="AU103" s="130"/>
      <c r="AV103" s="130"/>
      <c r="AW103" s="130"/>
      <c r="AX103" s="130"/>
      <c r="AY103" s="130"/>
      <c r="AZ103" s="130"/>
      <c r="BA103" s="130"/>
      <c r="BB103" s="130"/>
      <c r="BC103" s="86"/>
      <c r="BD103" s="86"/>
      <c r="BE103" s="86"/>
      <c r="BF103" s="86"/>
      <c r="BG103" s="86"/>
      <c r="BH103" s="86"/>
      <c r="BI103" s="86"/>
      <c r="BJ103" s="86"/>
      <c r="BK103" s="86"/>
      <c r="BL103" s="86"/>
      <c r="BM103" s="86"/>
      <c r="BN103" s="86"/>
      <c r="BO103" s="86"/>
      <c r="BP103" s="86"/>
      <c r="BQ103" s="131"/>
      <c r="BR103" s="131"/>
      <c r="BS103" s="131"/>
      <c r="BT103" s="131"/>
      <c r="BU103" s="131"/>
      <c r="BV103" s="131"/>
      <c r="BW103" s="131"/>
      <c r="BX103" s="131"/>
      <c r="BY103" s="131"/>
      <c r="BZ103" s="131"/>
      <c r="CA103" s="131"/>
      <c r="CB103" s="131"/>
    </row>
    <row r="104" spans="1:89" x14ac:dyDescent="0.2">
      <c r="CK104" s="80"/>
    </row>
    <row r="105" spans="1:89" ht="15.75" x14ac:dyDescent="0.25">
      <c r="A105" s="72" t="s">
        <v>419</v>
      </c>
      <c r="B105" s="129"/>
      <c r="C105" s="129"/>
      <c r="D105" s="129"/>
      <c r="E105" s="129"/>
      <c r="F105" s="129"/>
      <c r="G105" s="129"/>
      <c r="H105" s="129"/>
      <c r="I105" s="129"/>
      <c r="J105" s="129"/>
      <c r="X105" s="87"/>
      <c r="Y105" s="376"/>
      <c r="Z105" s="376"/>
      <c r="AA105" s="376"/>
      <c r="AB105" s="376"/>
      <c r="AC105" s="376"/>
      <c r="AD105" s="376"/>
      <c r="AE105" s="376"/>
      <c r="AF105" s="376"/>
      <c r="AG105" s="376"/>
      <c r="AH105" s="376"/>
      <c r="AI105" s="376"/>
      <c r="AJ105" s="376"/>
      <c r="AK105" s="87"/>
      <c r="AL105" s="369" t="s">
        <v>554</v>
      </c>
      <c r="AM105" s="369"/>
      <c r="AN105" s="369"/>
      <c r="AO105" s="369"/>
      <c r="AP105" s="369"/>
      <c r="AQ105" s="369"/>
      <c r="AR105" s="369"/>
      <c r="AS105" s="369"/>
      <c r="AT105" s="369"/>
      <c r="AU105" s="369"/>
      <c r="AV105" s="369"/>
      <c r="AW105" s="369"/>
      <c r="AX105" s="369"/>
      <c r="AY105" s="369"/>
      <c r="AZ105" s="369"/>
      <c r="BA105" s="369"/>
      <c r="BB105" s="369"/>
      <c r="BC105" s="369"/>
      <c r="BD105" s="369"/>
      <c r="BE105" s="369"/>
      <c r="BF105" s="369"/>
      <c r="BG105" s="369"/>
      <c r="BH105" s="369"/>
      <c r="BI105" s="369"/>
      <c r="BJ105" s="369"/>
      <c r="BK105" s="369"/>
      <c r="BL105" s="369"/>
      <c r="BM105" s="369"/>
      <c r="BN105" s="87"/>
      <c r="BO105" s="87"/>
      <c r="BP105" s="87"/>
      <c r="BQ105" s="87"/>
      <c r="BR105" s="87"/>
      <c r="BS105" s="87"/>
      <c r="CK105" s="80"/>
    </row>
    <row r="106" spans="1:89" x14ac:dyDescent="0.2">
      <c r="A106" s="88"/>
      <c r="B106" s="88"/>
      <c r="C106" s="88"/>
      <c r="D106" s="88"/>
      <c r="E106" s="88"/>
      <c r="F106" s="88"/>
      <c r="G106" s="88"/>
      <c r="H106" s="88"/>
      <c r="I106" s="88"/>
      <c r="J106" s="88"/>
      <c r="X106" s="88"/>
      <c r="Y106" s="375" t="s">
        <v>10</v>
      </c>
      <c r="Z106" s="375"/>
      <c r="AA106" s="375"/>
      <c r="AB106" s="375"/>
      <c r="AC106" s="375"/>
      <c r="AD106" s="375"/>
      <c r="AE106" s="375"/>
      <c r="AF106" s="375"/>
      <c r="AG106" s="375"/>
      <c r="AH106" s="375"/>
      <c r="AI106" s="375"/>
      <c r="AJ106" s="375"/>
      <c r="AK106" s="88"/>
      <c r="AL106" s="375" t="s">
        <v>11</v>
      </c>
      <c r="AM106" s="375"/>
      <c r="AN106" s="375"/>
      <c r="AO106" s="375"/>
      <c r="AP106" s="375"/>
      <c r="AQ106" s="375"/>
      <c r="AR106" s="375"/>
      <c r="AS106" s="375"/>
      <c r="AT106" s="375"/>
      <c r="AU106" s="375"/>
      <c r="AV106" s="375"/>
      <c r="AW106" s="375"/>
      <c r="AX106" s="375"/>
      <c r="AY106" s="375"/>
      <c r="AZ106" s="375"/>
      <c r="BA106" s="375"/>
      <c r="BB106" s="375"/>
      <c r="BC106" s="375"/>
      <c r="BD106" s="375"/>
      <c r="BE106" s="375"/>
      <c r="BF106" s="375"/>
      <c r="BG106" s="375"/>
      <c r="BH106" s="375"/>
      <c r="BI106" s="375"/>
      <c r="BJ106" s="375"/>
      <c r="BK106" s="375"/>
      <c r="BL106" s="375"/>
      <c r="BM106" s="375"/>
      <c r="BN106" s="87"/>
      <c r="BO106" s="87"/>
      <c r="BP106" s="87"/>
      <c r="BQ106" s="87"/>
      <c r="BR106" s="87"/>
      <c r="BS106" s="87"/>
      <c r="CK106" s="89"/>
    </row>
    <row r="107" spans="1:89" x14ac:dyDescent="0.2">
      <c r="A107" s="1"/>
      <c r="B107" s="87"/>
      <c r="C107" s="87"/>
      <c r="D107" s="87"/>
      <c r="E107" s="87"/>
      <c r="F107" s="87"/>
      <c r="G107" s="87"/>
      <c r="H107" s="87"/>
      <c r="I107" s="87"/>
      <c r="J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8"/>
      <c r="BO107" s="88"/>
      <c r="BP107" s="88"/>
      <c r="BQ107" s="88"/>
      <c r="BR107" s="88"/>
      <c r="BS107" s="88"/>
    </row>
    <row r="108" spans="1:89" ht="15.75" x14ac:dyDescent="0.25">
      <c r="A108" s="72" t="s">
        <v>420</v>
      </c>
      <c r="B108" s="129"/>
      <c r="C108" s="129"/>
      <c r="D108" s="129"/>
      <c r="E108" s="129"/>
      <c r="F108" s="129"/>
      <c r="G108" s="129"/>
      <c r="H108" s="129"/>
      <c r="I108" s="129"/>
      <c r="J108" s="129"/>
      <c r="X108" s="87"/>
      <c r="Y108" s="376"/>
      <c r="Z108" s="376"/>
      <c r="AA108" s="376"/>
      <c r="AB108" s="376"/>
      <c r="AC108" s="376"/>
      <c r="AD108" s="376"/>
      <c r="AE108" s="376"/>
      <c r="AF108" s="376"/>
      <c r="AG108" s="376"/>
      <c r="AH108" s="376"/>
      <c r="AI108" s="376"/>
      <c r="AJ108" s="376"/>
      <c r="AK108" s="87"/>
      <c r="AL108" s="369" t="s">
        <v>568</v>
      </c>
      <c r="AM108" s="369"/>
      <c r="AN108" s="369"/>
      <c r="AO108" s="369"/>
      <c r="AP108" s="369"/>
      <c r="AQ108" s="369"/>
      <c r="AR108" s="369"/>
      <c r="AS108" s="369"/>
      <c r="AT108" s="369"/>
      <c r="AU108" s="369"/>
      <c r="AV108" s="369"/>
      <c r="AW108" s="369"/>
      <c r="AX108" s="369"/>
      <c r="AY108" s="369"/>
      <c r="AZ108" s="369"/>
      <c r="BA108" s="369"/>
      <c r="BB108" s="369"/>
      <c r="BC108" s="369"/>
      <c r="BD108" s="369"/>
      <c r="BE108" s="369"/>
      <c r="BF108" s="369"/>
      <c r="BG108" s="369"/>
      <c r="BH108" s="369"/>
      <c r="BI108" s="369"/>
      <c r="BJ108" s="369"/>
      <c r="BK108" s="369"/>
      <c r="BL108" s="369"/>
      <c r="BM108" s="369"/>
      <c r="BN108" s="87"/>
      <c r="BO108" s="87"/>
      <c r="BP108" s="87"/>
      <c r="BQ108" s="87"/>
      <c r="BR108" s="87"/>
      <c r="BS108" s="87"/>
    </row>
    <row r="109" spans="1:89" x14ac:dyDescent="0.2">
      <c r="A109" s="87"/>
      <c r="B109" s="87"/>
      <c r="C109" s="87"/>
      <c r="D109" s="87"/>
      <c r="E109" s="87"/>
      <c r="F109" s="87"/>
      <c r="G109" s="87"/>
      <c r="H109" s="87"/>
      <c r="I109" s="87"/>
      <c r="J109" s="87"/>
      <c r="X109" s="87"/>
      <c r="Y109" s="148" t="s">
        <v>10</v>
      </c>
      <c r="Z109" s="148"/>
      <c r="AA109" s="148"/>
      <c r="AB109" s="148"/>
      <c r="AC109" s="148"/>
      <c r="AD109" s="148"/>
      <c r="AE109" s="148"/>
      <c r="AF109" s="148"/>
      <c r="AG109" s="148"/>
      <c r="AH109" s="148"/>
      <c r="AI109" s="148"/>
      <c r="AJ109" s="148"/>
      <c r="AK109" s="88"/>
      <c r="AL109" s="148" t="s">
        <v>11</v>
      </c>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87"/>
      <c r="BO109" s="87"/>
      <c r="BP109" s="87"/>
      <c r="BQ109" s="87"/>
      <c r="BR109" s="87"/>
      <c r="BS109" s="87"/>
    </row>
    <row r="110" spans="1:89" ht="15.6" customHeight="1" x14ac:dyDescent="0.25">
      <c r="A110" s="72" t="s">
        <v>507</v>
      </c>
      <c r="B110" s="90"/>
      <c r="C110" s="129"/>
      <c r="D110" s="129"/>
      <c r="E110" s="129"/>
      <c r="F110" s="129"/>
      <c r="G110" s="129"/>
      <c r="H110" s="129"/>
      <c r="I110" s="129"/>
      <c r="J110" s="129"/>
      <c r="O110" s="155" t="s">
        <v>567</v>
      </c>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Q110" s="132"/>
      <c r="AR110" s="132"/>
      <c r="AS110" s="132"/>
      <c r="AT110" s="132"/>
      <c r="AU110" s="132"/>
      <c r="AV110" s="132"/>
      <c r="AW110" s="132"/>
      <c r="AX110" s="132"/>
      <c r="AY110" s="132"/>
      <c r="AZ110" s="87"/>
      <c r="BA110" s="369" t="s">
        <v>568</v>
      </c>
      <c r="BB110" s="369"/>
      <c r="BC110" s="369"/>
      <c r="BD110" s="369"/>
      <c r="BE110" s="369"/>
      <c r="BF110" s="369"/>
      <c r="BG110" s="369"/>
      <c r="BH110" s="369"/>
      <c r="BI110" s="369"/>
      <c r="BJ110" s="369"/>
      <c r="BK110" s="369"/>
      <c r="BL110" s="369"/>
      <c r="BM110" s="369"/>
      <c r="BN110" s="369"/>
      <c r="BO110" s="369"/>
      <c r="BP110" s="369"/>
      <c r="BQ110" s="369"/>
      <c r="BR110" s="369"/>
      <c r="BS110" s="369"/>
      <c r="BT110" s="369"/>
      <c r="BU110" s="369"/>
      <c r="BV110" s="369"/>
      <c r="BZ110" s="5"/>
      <c r="CA110" s="92"/>
      <c r="CB110" s="5"/>
    </row>
    <row r="111" spans="1:89" ht="15.75" x14ac:dyDescent="0.25">
      <c r="A111" s="72" t="s">
        <v>508</v>
      </c>
      <c r="B111" s="90"/>
      <c r="C111" s="129"/>
      <c r="D111" s="129"/>
      <c r="E111" s="129"/>
      <c r="F111" s="129"/>
      <c r="G111" s="129"/>
      <c r="H111" s="129"/>
      <c r="I111" s="129"/>
      <c r="J111" s="129"/>
      <c r="O111" s="148" t="s">
        <v>12</v>
      </c>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Q111" s="148" t="s">
        <v>10</v>
      </c>
      <c r="AR111" s="148"/>
      <c r="AS111" s="148"/>
      <c r="AT111" s="148"/>
      <c r="AU111" s="148"/>
      <c r="AV111" s="148"/>
      <c r="AW111" s="148"/>
      <c r="AX111" s="148"/>
      <c r="AY111" s="148"/>
      <c r="AZ111" s="88"/>
      <c r="BA111" s="148" t="s">
        <v>11</v>
      </c>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Z111" s="5"/>
      <c r="CA111" s="93"/>
      <c r="CB111" s="5"/>
    </row>
    <row r="112" spans="1:89" s="72" customFormat="1" ht="15.75" x14ac:dyDescent="0.25">
      <c r="A112" s="370" t="s">
        <v>9</v>
      </c>
      <c r="B112" s="370"/>
      <c r="C112" s="371" t="s">
        <v>555</v>
      </c>
      <c r="D112" s="371"/>
      <c r="E112" s="371"/>
      <c r="F112" s="372" t="s">
        <v>5</v>
      </c>
      <c r="G112" s="372"/>
      <c r="H112" s="373" t="s">
        <v>556</v>
      </c>
      <c r="I112" s="373"/>
      <c r="J112" s="373"/>
      <c r="K112" s="373"/>
      <c r="L112" s="373"/>
      <c r="M112" s="373"/>
      <c r="N112" s="373"/>
      <c r="O112" s="373"/>
      <c r="P112" s="373"/>
      <c r="Q112" s="373"/>
      <c r="R112" s="373"/>
      <c r="S112" s="373"/>
      <c r="T112" s="373"/>
      <c r="U112" s="373"/>
      <c r="V112" s="373"/>
      <c r="W112" s="373"/>
      <c r="X112" s="373"/>
      <c r="Y112" s="374">
        <v>20</v>
      </c>
      <c r="Z112" s="374"/>
      <c r="AA112" s="374"/>
      <c r="AB112" s="367" t="s">
        <v>557</v>
      </c>
      <c r="AC112" s="367"/>
      <c r="AD112" s="367"/>
      <c r="AE112" s="90"/>
      <c r="AF112" s="72" t="s">
        <v>509</v>
      </c>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row>
  </sheetData>
  <mergeCells count="366">
    <mergeCell ref="AB112:AD112"/>
    <mergeCell ref="O110:AN110"/>
    <mergeCell ref="BA110:BV110"/>
    <mergeCell ref="O111:AN111"/>
    <mergeCell ref="AQ111:AY111"/>
    <mergeCell ref="BA111:BV111"/>
    <mergeCell ref="A112:B112"/>
    <mergeCell ref="C112:E112"/>
    <mergeCell ref="F112:G112"/>
    <mergeCell ref="H112:X112"/>
    <mergeCell ref="Y112:AA112"/>
    <mergeCell ref="Y106:AJ106"/>
    <mergeCell ref="AL106:BM106"/>
    <mergeCell ref="Y108:AJ108"/>
    <mergeCell ref="AL108:BM108"/>
    <mergeCell ref="Y109:AJ109"/>
    <mergeCell ref="AL109:BM109"/>
    <mergeCell ref="Y105:AJ105"/>
    <mergeCell ref="AL105:BM105"/>
    <mergeCell ref="A102:D102"/>
    <mergeCell ref="E102:AR102"/>
    <mergeCell ref="AS102:BB102"/>
    <mergeCell ref="BC102:BM102"/>
    <mergeCell ref="BN102:CB102"/>
    <mergeCell ref="CC102:CK102"/>
    <mergeCell ref="A100:D100"/>
    <mergeCell ref="E100:AR100"/>
    <mergeCell ref="AS100:BB100"/>
    <mergeCell ref="BC100:BM100"/>
    <mergeCell ref="BN100:CB100"/>
    <mergeCell ref="A101:D101"/>
    <mergeCell ref="E101:AR101"/>
    <mergeCell ref="AS101:BB101"/>
    <mergeCell ref="BC101:BM101"/>
    <mergeCell ref="BN101:CB101"/>
    <mergeCell ref="A98:D98"/>
    <mergeCell ref="E98:AR98"/>
    <mergeCell ref="AS98:BB98"/>
    <mergeCell ref="BC98:BM98"/>
    <mergeCell ref="BN98:CB98"/>
    <mergeCell ref="A99:D99"/>
    <mergeCell ref="E99:AR99"/>
    <mergeCell ref="AS99:BB99"/>
    <mergeCell ref="BC99:BM99"/>
    <mergeCell ref="BN99:CB99"/>
    <mergeCell ref="A96:D96"/>
    <mergeCell ref="E96:AR96"/>
    <mergeCell ref="AS96:BB96"/>
    <mergeCell ref="BC96:BM96"/>
    <mergeCell ref="BN96:CB96"/>
    <mergeCell ref="A97:D97"/>
    <mergeCell ref="E97:AR97"/>
    <mergeCell ref="AS97:BB97"/>
    <mergeCell ref="BC97:BM97"/>
    <mergeCell ref="BN97:CB97"/>
    <mergeCell ref="A94:D94"/>
    <mergeCell ref="E94:AR94"/>
    <mergeCell ref="AS94:BB94"/>
    <mergeCell ref="BC94:BM94"/>
    <mergeCell ref="BN94:CB94"/>
    <mergeCell ref="A95:D95"/>
    <mergeCell ref="E95:AR95"/>
    <mergeCell ref="AS95:BB95"/>
    <mergeCell ref="BC95:BM95"/>
    <mergeCell ref="BN95:CB95"/>
    <mergeCell ref="A92:D92"/>
    <mergeCell ref="E92:AR92"/>
    <mergeCell ref="AS92:BB92"/>
    <mergeCell ref="BC92:BM92"/>
    <mergeCell ref="BN92:CB92"/>
    <mergeCell ref="A93:D93"/>
    <mergeCell ref="E93:AR93"/>
    <mergeCell ref="AS93:BB93"/>
    <mergeCell ref="BC93:BM93"/>
    <mergeCell ref="BN93:CB93"/>
    <mergeCell ref="A90:D90"/>
    <mergeCell ref="E90:AR90"/>
    <mergeCell ref="AS90:BB90"/>
    <mergeCell ref="BC90:BM90"/>
    <mergeCell ref="BN90:CB90"/>
    <mergeCell ref="A91:D91"/>
    <mergeCell ref="E91:AR91"/>
    <mergeCell ref="AS91:BB91"/>
    <mergeCell ref="BC91:BM91"/>
    <mergeCell ref="BN91:CB91"/>
    <mergeCell ref="A88:D88"/>
    <mergeCell ref="E88:AR88"/>
    <mergeCell ref="AS88:BB88"/>
    <mergeCell ref="BC88:BM88"/>
    <mergeCell ref="BN88:CB88"/>
    <mergeCell ref="A89:D89"/>
    <mergeCell ref="E89:AR89"/>
    <mergeCell ref="AS89:BB89"/>
    <mergeCell ref="BC89:BM89"/>
    <mergeCell ref="BN89:CB89"/>
    <mergeCell ref="A86:D86"/>
    <mergeCell ref="E86:AR86"/>
    <mergeCell ref="AS86:BB86"/>
    <mergeCell ref="BC86:BM86"/>
    <mergeCell ref="BN86:CB86"/>
    <mergeCell ref="A87:D87"/>
    <mergeCell ref="E87:AR87"/>
    <mergeCell ref="AS87:BB87"/>
    <mergeCell ref="BC87:BM87"/>
    <mergeCell ref="BN87:CB87"/>
    <mergeCell ref="A84:D84"/>
    <mergeCell ref="E84:AR84"/>
    <mergeCell ref="AS84:BB84"/>
    <mergeCell ref="BC84:BM84"/>
    <mergeCell ref="BN84:CB84"/>
    <mergeCell ref="A85:D85"/>
    <mergeCell ref="E85:AR85"/>
    <mergeCell ref="AS85:BB85"/>
    <mergeCell ref="BC85:BM85"/>
    <mergeCell ref="BN85:CB85"/>
    <mergeCell ref="A82:D82"/>
    <mergeCell ref="E82:AR82"/>
    <mergeCell ref="AS82:BB82"/>
    <mergeCell ref="BC82:BM82"/>
    <mergeCell ref="BN82:CB82"/>
    <mergeCell ref="A83:D83"/>
    <mergeCell ref="E83:AR83"/>
    <mergeCell ref="AS83:BB83"/>
    <mergeCell ref="BC83:BM83"/>
    <mergeCell ref="BN83:CB83"/>
    <mergeCell ref="A80:D80"/>
    <mergeCell ref="E80:AR80"/>
    <mergeCell ref="AS80:BB80"/>
    <mergeCell ref="BC80:BM80"/>
    <mergeCell ref="BN80:CB80"/>
    <mergeCell ref="A81:D81"/>
    <mergeCell ref="E81:AR81"/>
    <mergeCell ref="AS81:BB81"/>
    <mergeCell ref="BC81:BM81"/>
    <mergeCell ref="BN81:CB81"/>
    <mergeCell ref="A78:D78"/>
    <mergeCell ref="E78:AR78"/>
    <mergeCell ref="AS78:BB78"/>
    <mergeCell ref="BC78:BM78"/>
    <mergeCell ref="BN78:CB78"/>
    <mergeCell ref="A79:D79"/>
    <mergeCell ref="E79:AR79"/>
    <mergeCell ref="AS79:BB79"/>
    <mergeCell ref="BC79:BM79"/>
    <mergeCell ref="BN79:CB79"/>
    <mergeCell ref="A76:D76"/>
    <mergeCell ref="E76:AR76"/>
    <mergeCell ref="AS76:BB76"/>
    <mergeCell ref="BC76:BM76"/>
    <mergeCell ref="BN76:CB76"/>
    <mergeCell ref="A77:D77"/>
    <mergeCell ref="E77:AR77"/>
    <mergeCell ref="AS77:BB77"/>
    <mergeCell ref="BC77:BM77"/>
    <mergeCell ref="BN77:CB77"/>
    <mergeCell ref="A74:D74"/>
    <mergeCell ref="E74:AR74"/>
    <mergeCell ref="AS74:BB74"/>
    <mergeCell ref="BC74:BM74"/>
    <mergeCell ref="BN74:CB74"/>
    <mergeCell ref="A75:D75"/>
    <mergeCell ref="E75:AR75"/>
    <mergeCell ref="AS75:BB75"/>
    <mergeCell ref="BC75:BM75"/>
    <mergeCell ref="BN75:CB75"/>
    <mergeCell ref="A72:D72"/>
    <mergeCell ref="E72:AR72"/>
    <mergeCell ref="AS72:BB72"/>
    <mergeCell ref="BC72:BM72"/>
    <mergeCell ref="BN72:CB72"/>
    <mergeCell ref="A73:D73"/>
    <mergeCell ref="E73:AR73"/>
    <mergeCell ref="AS73:BB73"/>
    <mergeCell ref="BC73:BM73"/>
    <mergeCell ref="BN73:CB73"/>
    <mergeCell ref="A70:D70"/>
    <mergeCell ref="E70:AR70"/>
    <mergeCell ref="AS70:BB70"/>
    <mergeCell ref="BC70:BM70"/>
    <mergeCell ref="BN70:CB70"/>
    <mergeCell ref="A71:D71"/>
    <mergeCell ref="E71:AR71"/>
    <mergeCell ref="AS71:BB71"/>
    <mergeCell ref="BC71:BM71"/>
    <mergeCell ref="BN71:CB71"/>
    <mergeCell ref="A68:D68"/>
    <mergeCell ref="E68:AR68"/>
    <mergeCell ref="AS68:BB68"/>
    <mergeCell ref="BC68:BM68"/>
    <mergeCell ref="BN68:CB68"/>
    <mergeCell ref="A69:D69"/>
    <mergeCell ref="E69:AR69"/>
    <mergeCell ref="AS69:BB69"/>
    <mergeCell ref="BC69:BM69"/>
    <mergeCell ref="BN69:CB69"/>
    <mergeCell ref="A67:D67"/>
    <mergeCell ref="E67:AR67"/>
    <mergeCell ref="AS67:BB67"/>
    <mergeCell ref="BC67:BM67"/>
    <mergeCell ref="BN67:CB67"/>
    <mergeCell ref="A65:D65"/>
    <mergeCell ref="E65:AR65"/>
    <mergeCell ref="AS65:BB65"/>
    <mergeCell ref="BC65:BM65"/>
    <mergeCell ref="BN65:CB65"/>
    <mergeCell ref="A66:D66"/>
    <mergeCell ref="E66:AR66"/>
    <mergeCell ref="AS66:BB66"/>
    <mergeCell ref="BC66:BM66"/>
    <mergeCell ref="BN66:CB66"/>
    <mergeCell ref="A63:D63"/>
    <mergeCell ref="E63:AR63"/>
    <mergeCell ref="AS63:BB63"/>
    <mergeCell ref="BC63:BM63"/>
    <mergeCell ref="BN63:CB63"/>
    <mergeCell ref="A64:D64"/>
    <mergeCell ref="E64:AR64"/>
    <mergeCell ref="AS64:BB64"/>
    <mergeCell ref="BC64:BM64"/>
    <mergeCell ref="BN64:CB64"/>
    <mergeCell ref="A59:D59"/>
    <mergeCell ref="E59:BC59"/>
    <mergeCell ref="BD59:BM59"/>
    <mergeCell ref="BN59:CB59"/>
    <mergeCell ref="AS61:BB61"/>
    <mergeCell ref="BC61:BP61"/>
    <mergeCell ref="A57:D57"/>
    <mergeCell ref="E57:BC57"/>
    <mergeCell ref="BD57:BM57"/>
    <mergeCell ref="BN57:CB57"/>
    <mergeCell ref="A58:D58"/>
    <mergeCell ref="E58:BC58"/>
    <mergeCell ref="BD58:BM58"/>
    <mergeCell ref="BN58:CB58"/>
    <mergeCell ref="A55:D55"/>
    <mergeCell ref="E55:BC55"/>
    <mergeCell ref="BD55:BM55"/>
    <mergeCell ref="BN55:CB55"/>
    <mergeCell ref="A56:D56"/>
    <mergeCell ref="E56:BC56"/>
    <mergeCell ref="BD56:BM56"/>
    <mergeCell ref="BN56:CB56"/>
    <mergeCell ref="A52:CB52"/>
    <mergeCell ref="AS53:BB53"/>
    <mergeCell ref="BC53:BP53"/>
    <mergeCell ref="A46:CB46"/>
    <mergeCell ref="S48:CB48"/>
    <mergeCell ref="A50:CB50"/>
    <mergeCell ref="A43:D43"/>
    <mergeCell ref="E43:AM43"/>
    <mergeCell ref="AN43:BA43"/>
    <mergeCell ref="BB43:BM43"/>
    <mergeCell ref="BN43:CB43"/>
    <mergeCell ref="A44:D44"/>
    <mergeCell ref="E44:AM44"/>
    <mergeCell ref="AN44:BA44"/>
    <mergeCell ref="BB44:BM44"/>
    <mergeCell ref="BN44:CB44"/>
    <mergeCell ref="A41:D41"/>
    <mergeCell ref="E41:AM41"/>
    <mergeCell ref="AN41:BA41"/>
    <mergeCell ref="BB41:BM41"/>
    <mergeCell ref="BN41:CB41"/>
    <mergeCell ref="A42:D42"/>
    <mergeCell ref="E42:AM42"/>
    <mergeCell ref="AN42:BA42"/>
    <mergeCell ref="BB42:BM42"/>
    <mergeCell ref="BN42:CB42"/>
    <mergeCell ref="A39:D39"/>
    <mergeCell ref="E39:AM39"/>
    <mergeCell ref="AN39:BA39"/>
    <mergeCell ref="BB39:BM39"/>
    <mergeCell ref="BN39:CB39"/>
    <mergeCell ref="A40:D40"/>
    <mergeCell ref="E40:AM40"/>
    <mergeCell ref="AN40:BA40"/>
    <mergeCell ref="BB40:BM40"/>
    <mergeCell ref="BN40:CB40"/>
    <mergeCell ref="A37:D37"/>
    <mergeCell ref="E37:AM37"/>
    <mergeCell ref="AN37:BA37"/>
    <mergeCell ref="BB37:BM37"/>
    <mergeCell ref="BN37:CB37"/>
    <mergeCell ref="A38:D38"/>
    <mergeCell ref="E38:AM38"/>
    <mergeCell ref="AN38:BA38"/>
    <mergeCell ref="BB38:BM38"/>
    <mergeCell ref="BN38:CB38"/>
    <mergeCell ref="A33:D33"/>
    <mergeCell ref="E33:AM33"/>
    <mergeCell ref="AN33:BA33"/>
    <mergeCell ref="BB33:BM33"/>
    <mergeCell ref="BN33:CB33"/>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29:D29"/>
    <mergeCell ref="E29:AM29"/>
    <mergeCell ref="AN29:BA29"/>
    <mergeCell ref="BB29:BM29"/>
    <mergeCell ref="BN29:CB29"/>
    <mergeCell ref="A30:D30"/>
    <mergeCell ref="E30:AM30"/>
    <mergeCell ref="AN30:BA30"/>
    <mergeCell ref="BB30:BM30"/>
    <mergeCell ref="BN30:CB30"/>
    <mergeCell ref="A27:D27"/>
    <mergeCell ref="E27:AM27"/>
    <mergeCell ref="AN27:BA27"/>
    <mergeCell ref="BB27:BM27"/>
    <mergeCell ref="BN27:CB27"/>
    <mergeCell ref="A28:D28"/>
    <mergeCell ref="E28:AM28"/>
    <mergeCell ref="AN28:BA28"/>
    <mergeCell ref="BB28:BM28"/>
    <mergeCell ref="BN28:CB28"/>
    <mergeCell ref="A22:CB22"/>
    <mergeCell ref="T24:AJ24"/>
    <mergeCell ref="AS24:BB24"/>
    <mergeCell ref="BC24:BP24"/>
    <mergeCell ref="A26:D26"/>
    <mergeCell ref="E26:AM26"/>
    <mergeCell ref="AN26:BA26"/>
    <mergeCell ref="BB26:BM26"/>
    <mergeCell ref="BN26:CB26"/>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V2:CB2"/>
    <mergeCell ref="A4:CB4"/>
    <mergeCell ref="A6:CB6"/>
    <mergeCell ref="A7:CB7"/>
    <mergeCell ref="A9:CB9"/>
    <mergeCell ref="A11:AG11"/>
    <mergeCell ref="AH11:CB11"/>
    <mergeCell ref="A13:CB13"/>
    <mergeCell ref="A15:D15"/>
    <mergeCell ref="E15:BA15"/>
    <mergeCell ref="BB15:BM15"/>
    <mergeCell ref="BN15:CB15"/>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Y112"/>
  <sheetViews>
    <sheetView view="pageBreakPreview" topLeftCell="A37" zoomScaleSheetLayoutView="100" workbookViewId="0">
      <selection activeCell="A52" sqref="A52:CB52"/>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44.2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751</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4.75" customHeight="1" x14ac:dyDescent="0.2">
      <c r="A19" s="413">
        <v>1</v>
      </c>
      <c r="B19" s="414"/>
      <c r="C19" s="414"/>
      <c r="D19" s="415"/>
      <c r="E19" s="589" t="s">
        <v>752</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919205</v>
      </c>
      <c r="BC19" s="612"/>
      <c r="BD19" s="612"/>
      <c r="BE19" s="612"/>
      <c r="BF19" s="612"/>
      <c r="BG19" s="612"/>
      <c r="BH19" s="612"/>
      <c r="BI19" s="612"/>
      <c r="BJ19" s="612"/>
      <c r="BK19" s="612"/>
      <c r="BL19" s="612"/>
      <c r="BM19" s="613"/>
      <c r="BN19" s="237">
        <v>1000000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1000000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O23" s="72">
        <v>112</v>
      </c>
      <c r="CR23" s="139">
        <f>BN33</f>
        <v>399000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577000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BN59+BN102</f>
        <v>24000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1000000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13970</v>
      </c>
      <c r="AO30" s="417"/>
      <c r="AP30" s="417"/>
      <c r="AQ30" s="417"/>
      <c r="AR30" s="417"/>
      <c r="AS30" s="417"/>
      <c r="AT30" s="417"/>
      <c r="AU30" s="417"/>
      <c r="AV30" s="417"/>
      <c r="AW30" s="417"/>
      <c r="AX30" s="417"/>
      <c r="AY30" s="417"/>
      <c r="AZ30" s="417"/>
      <c r="BA30" s="418"/>
      <c r="BB30" s="416">
        <v>20</v>
      </c>
      <c r="BC30" s="417"/>
      <c r="BD30" s="417"/>
      <c r="BE30" s="417"/>
      <c r="BF30" s="417"/>
      <c r="BG30" s="417"/>
      <c r="BH30" s="417"/>
      <c r="BI30" s="417"/>
      <c r="BJ30" s="417"/>
      <c r="BK30" s="417"/>
      <c r="BL30" s="417"/>
      <c r="BM30" s="418"/>
      <c r="BN30" s="416">
        <f>ROUND(AN30*BB30,2)</f>
        <v>279400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2870.9677000000001</v>
      </c>
      <c r="AO31" s="417"/>
      <c r="AP31" s="417"/>
      <c r="AQ31" s="417"/>
      <c r="AR31" s="417"/>
      <c r="AS31" s="417"/>
      <c r="AT31" s="417"/>
      <c r="AU31" s="417"/>
      <c r="AV31" s="417"/>
      <c r="AW31" s="417"/>
      <c r="AX31" s="417"/>
      <c r="AY31" s="417"/>
      <c r="AZ31" s="417"/>
      <c r="BA31" s="418"/>
      <c r="BB31" s="416">
        <v>31</v>
      </c>
      <c r="BC31" s="417"/>
      <c r="BD31" s="417"/>
      <c r="BE31" s="417"/>
      <c r="BF31" s="417"/>
      <c r="BG31" s="417"/>
      <c r="BH31" s="417"/>
      <c r="BI31" s="417"/>
      <c r="BJ31" s="417"/>
      <c r="BK31" s="417"/>
      <c r="BL31" s="417"/>
      <c r="BM31" s="418"/>
      <c r="BN31" s="416">
        <f t="shared" ref="BN31:BN32" si="0">ROUND(AN31*BB31,2)</f>
        <v>89000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34</v>
      </c>
      <c r="BC32" s="417"/>
      <c r="BD32" s="417"/>
      <c r="BE32" s="417"/>
      <c r="BF32" s="417"/>
      <c r="BG32" s="417"/>
      <c r="BH32" s="417"/>
      <c r="BI32" s="417"/>
      <c r="BJ32" s="417"/>
      <c r="BK32" s="417"/>
      <c r="BL32" s="417"/>
      <c r="BM32" s="418"/>
      <c r="BN32" s="416">
        <f t="shared" si="0"/>
        <v>30600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SUM(BN30:BN32)</f>
        <v>399000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6130.4348</v>
      </c>
      <c r="AO41" s="417"/>
      <c r="AP41" s="417"/>
      <c r="AQ41" s="417"/>
      <c r="AR41" s="417"/>
      <c r="AS41" s="417"/>
      <c r="AT41" s="417"/>
      <c r="AU41" s="417"/>
      <c r="AV41" s="417"/>
      <c r="AW41" s="417"/>
      <c r="AX41" s="417"/>
      <c r="AY41" s="417"/>
      <c r="AZ41" s="417"/>
      <c r="BA41" s="418"/>
      <c r="BB41" s="416">
        <v>46</v>
      </c>
      <c r="BC41" s="417"/>
      <c r="BD41" s="417"/>
      <c r="BE41" s="417"/>
      <c r="BF41" s="417"/>
      <c r="BG41" s="417"/>
      <c r="BH41" s="417"/>
      <c r="BI41" s="417"/>
      <c r="BJ41" s="417"/>
      <c r="BK41" s="417"/>
      <c r="BL41" s="417"/>
      <c r="BM41" s="418"/>
      <c r="BN41" s="416">
        <f>ROUND(AN41*BB41,2)</f>
        <v>282000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2538.8235</v>
      </c>
      <c r="AO42" s="417"/>
      <c r="AP42" s="417"/>
      <c r="AQ42" s="417"/>
      <c r="AR42" s="417"/>
      <c r="AS42" s="417"/>
      <c r="AT42" s="417"/>
      <c r="AU42" s="417"/>
      <c r="AV42" s="417"/>
      <c r="AW42" s="417"/>
      <c r="AX42" s="417"/>
      <c r="AY42" s="417"/>
      <c r="AZ42" s="417"/>
      <c r="BA42" s="418"/>
      <c r="BB42" s="416">
        <v>85</v>
      </c>
      <c r="BC42" s="417"/>
      <c r="BD42" s="417"/>
      <c r="BE42" s="417"/>
      <c r="BF42" s="417"/>
      <c r="BG42" s="417"/>
      <c r="BH42" s="417"/>
      <c r="BI42" s="417"/>
      <c r="BJ42" s="417"/>
      <c r="BK42" s="417"/>
      <c r="BL42" s="417"/>
      <c r="BM42" s="418"/>
      <c r="BN42" s="416">
        <f t="shared" ref="BN42:BN43" si="1">ROUND(AN42*BB42,2)</f>
        <v>215800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88</v>
      </c>
      <c r="BC43" s="417"/>
      <c r="BD43" s="417"/>
      <c r="BE43" s="417"/>
      <c r="BF43" s="417"/>
      <c r="BG43" s="417"/>
      <c r="BH43" s="417"/>
      <c r="BI43" s="417"/>
      <c r="BJ43" s="417"/>
      <c r="BK43" s="417"/>
      <c r="BL43" s="417"/>
      <c r="BM43" s="418"/>
      <c r="BN43" s="416">
        <f t="shared" si="1"/>
        <v>79200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SUM(BN41:CB43)</f>
        <v>577000</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1"/>
      <c r="C48" s="131"/>
      <c r="D48" s="131"/>
      <c r="E48" s="131"/>
      <c r="F48" s="131"/>
      <c r="G48" s="131"/>
      <c r="H48" s="131"/>
      <c r="I48" s="131"/>
      <c r="J48" s="131"/>
      <c r="K48" s="131"/>
      <c r="L48" s="131"/>
      <c r="M48" s="131"/>
      <c r="N48" s="131"/>
      <c r="O48" s="131"/>
      <c r="P48" s="131"/>
      <c r="Q48" s="131"/>
      <c r="R48" s="131"/>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103"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row>
    <row r="50" spans="1:103" ht="15.75" x14ac:dyDescent="0.25">
      <c r="A50" s="428" t="s">
        <v>541</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103" ht="12.75" customHeight="1" x14ac:dyDescent="0.25">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row>
    <row r="52" spans="1:103" ht="14.25" customHeight="1" x14ac:dyDescent="0.25">
      <c r="A52" s="428" t="s">
        <v>546</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row>
    <row r="53" spans="1:103" ht="12.75" customHeight="1" x14ac:dyDescent="0.25">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410" t="s">
        <v>511</v>
      </c>
      <c r="AT53" s="410"/>
      <c r="AU53" s="410"/>
      <c r="AV53" s="410"/>
      <c r="AW53" s="410"/>
      <c r="AX53" s="410"/>
      <c r="AY53" s="410"/>
      <c r="AZ53" s="410"/>
      <c r="BA53" s="410"/>
      <c r="BB53" s="410"/>
      <c r="BC53" s="434" t="s">
        <v>334</v>
      </c>
      <c r="BD53" s="434"/>
      <c r="BE53" s="434"/>
      <c r="BF53" s="434"/>
      <c r="BG53" s="434"/>
      <c r="BH53" s="434"/>
      <c r="BI53" s="434"/>
      <c r="BJ53" s="434"/>
      <c r="BK53" s="434"/>
      <c r="BL53" s="434"/>
      <c r="BM53" s="434"/>
      <c r="BN53" s="434"/>
      <c r="BO53" s="434"/>
      <c r="BP53" s="434"/>
      <c r="BQ53" s="131"/>
      <c r="BR53" s="131"/>
      <c r="BS53" s="131"/>
      <c r="BT53" s="131"/>
      <c r="BU53" s="131"/>
      <c r="BV53" s="131"/>
      <c r="BW53" s="131"/>
      <c r="BX53" s="131"/>
      <c r="BY53" s="131"/>
      <c r="BZ53" s="131"/>
      <c r="CA53" s="131"/>
      <c r="CB53" s="131"/>
    </row>
    <row r="54" spans="1:103" ht="12.75" customHeight="1"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row>
    <row r="55" spans="1:103" ht="12.75" customHeight="1" x14ac:dyDescent="0.2">
      <c r="A55" s="157" t="s">
        <v>142</v>
      </c>
      <c r="B55" s="158"/>
      <c r="C55" s="158"/>
      <c r="D55" s="159"/>
      <c r="E55" s="157" t="s">
        <v>422</v>
      </c>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9"/>
      <c r="BD55" s="157" t="s">
        <v>424</v>
      </c>
      <c r="BE55" s="158"/>
      <c r="BF55" s="158"/>
      <c r="BG55" s="158"/>
      <c r="BH55" s="158"/>
      <c r="BI55" s="158"/>
      <c r="BJ55" s="158"/>
      <c r="BK55" s="158"/>
      <c r="BL55" s="158"/>
      <c r="BM55" s="159"/>
      <c r="BN55" s="157" t="s">
        <v>477</v>
      </c>
      <c r="BO55" s="158"/>
      <c r="BP55" s="158"/>
      <c r="BQ55" s="158"/>
      <c r="BR55" s="158"/>
      <c r="BS55" s="158"/>
      <c r="BT55" s="158"/>
      <c r="BU55" s="158"/>
      <c r="BV55" s="158"/>
      <c r="BW55" s="158"/>
      <c r="BX55" s="158"/>
      <c r="BY55" s="158"/>
      <c r="BZ55" s="158"/>
      <c r="CA55" s="158"/>
      <c r="CB55" s="159"/>
    </row>
    <row r="56" spans="1:103" ht="12.75" customHeight="1" x14ac:dyDescent="0.2">
      <c r="A56" s="407" t="s">
        <v>143</v>
      </c>
      <c r="B56" s="408"/>
      <c r="C56" s="408"/>
      <c r="D56" s="409"/>
      <c r="E56" s="407"/>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9"/>
      <c r="BD56" s="407" t="s">
        <v>503</v>
      </c>
      <c r="BE56" s="408"/>
      <c r="BF56" s="408"/>
      <c r="BG56" s="408"/>
      <c r="BH56" s="408"/>
      <c r="BI56" s="408"/>
      <c r="BJ56" s="408"/>
      <c r="BK56" s="408"/>
      <c r="BL56" s="408"/>
      <c r="BM56" s="409"/>
      <c r="BN56" s="407" t="s">
        <v>504</v>
      </c>
      <c r="BO56" s="408"/>
      <c r="BP56" s="408"/>
      <c r="BQ56" s="408"/>
      <c r="BR56" s="408"/>
      <c r="BS56" s="408"/>
      <c r="BT56" s="408"/>
      <c r="BU56" s="408"/>
      <c r="BV56" s="408"/>
      <c r="BW56" s="408"/>
      <c r="BX56" s="408"/>
      <c r="BY56" s="408"/>
      <c r="BZ56" s="408"/>
      <c r="CA56" s="408"/>
      <c r="CB56" s="409"/>
    </row>
    <row r="57" spans="1:103" ht="12.75" customHeight="1" x14ac:dyDescent="0.2">
      <c r="A57" s="400">
        <v>1</v>
      </c>
      <c r="B57" s="401"/>
      <c r="C57" s="401"/>
      <c r="D57" s="402"/>
      <c r="E57" s="400">
        <v>2</v>
      </c>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2"/>
      <c r="BD57" s="400">
        <v>3</v>
      </c>
      <c r="BE57" s="401"/>
      <c r="BF57" s="401"/>
      <c r="BG57" s="401"/>
      <c r="BH57" s="401"/>
      <c r="BI57" s="401"/>
      <c r="BJ57" s="401"/>
      <c r="BK57" s="401"/>
      <c r="BL57" s="401"/>
      <c r="BM57" s="402"/>
      <c r="BN57" s="400">
        <v>4</v>
      </c>
      <c r="BO57" s="401"/>
      <c r="BP57" s="401"/>
      <c r="BQ57" s="401"/>
      <c r="BR57" s="401"/>
      <c r="BS57" s="401"/>
      <c r="BT57" s="401"/>
      <c r="BU57" s="401"/>
      <c r="BV57" s="401"/>
      <c r="BW57" s="401"/>
      <c r="BX57" s="401"/>
      <c r="BY57" s="401"/>
      <c r="BZ57" s="401"/>
      <c r="CA57" s="401"/>
      <c r="CB57" s="402"/>
    </row>
    <row r="58" spans="1:103" ht="12.75" customHeight="1" x14ac:dyDescent="0.2">
      <c r="A58" s="395" t="s">
        <v>155</v>
      </c>
      <c r="B58" s="151"/>
      <c r="C58" s="151"/>
      <c r="D58" s="396"/>
      <c r="E58" s="361" t="s">
        <v>733</v>
      </c>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3"/>
      <c r="BD58" s="416">
        <v>3</v>
      </c>
      <c r="BE58" s="417"/>
      <c r="BF58" s="417"/>
      <c r="BG58" s="417"/>
      <c r="BH58" s="417"/>
      <c r="BI58" s="417"/>
      <c r="BJ58" s="417"/>
      <c r="BK58" s="417"/>
      <c r="BL58" s="417"/>
      <c r="BM58" s="418"/>
      <c r="BN58" s="392">
        <v>5500</v>
      </c>
      <c r="BO58" s="393"/>
      <c r="BP58" s="393"/>
      <c r="BQ58" s="393"/>
      <c r="BR58" s="393"/>
      <c r="BS58" s="393"/>
      <c r="BT58" s="393"/>
      <c r="BU58" s="393"/>
      <c r="BV58" s="393"/>
      <c r="BW58" s="393"/>
      <c r="BX58" s="393"/>
      <c r="BY58" s="393"/>
      <c r="BZ58" s="393"/>
      <c r="CA58" s="393"/>
      <c r="CB58" s="394"/>
    </row>
    <row r="59" spans="1:103" ht="12.75" customHeight="1" x14ac:dyDescent="0.2">
      <c r="A59" s="395"/>
      <c r="B59" s="151"/>
      <c r="C59" s="151"/>
      <c r="D59" s="396"/>
      <c r="E59" s="380" t="s">
        <v>421</v>
      </c>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2"/>
      <c r="BD59" s="386" t="s">
        <v>52</v>
      </c>
      <c r="BE59" s="387"/>
      <c r="BF59" s="387"/>
      <c r="BG59" s="387"/>
      <c r="BH59" s="387"/>
      <c r="BI59" s="387"/>
      <c r="BJ59" s="387"/>
      <c r="BK59" s="387"/>
      <c r="BL59" s="387"/>
      <c r="BM59" s="388"/>
      <c r="BN59" s="445">
        <f>SUM(BN58:CB58)</f>
        <v>5500</v>
      </c>
      <c r="BO59" s="446"/>
      <c r="BP59" s="446"/>
      <c r="BQ59" s="446"/>
      <c r="BR59" s="446"/>
      <c r="BS59" s="446"/>
      <c r="BT59" s="446"/>
      <c r="BU59" s="446"/>
      <c r="BV59" s="446"/>
      <c r="BW59" s="446"/>
      <c r="BX59" s="446"/>
      <c r="BY59" s="446"/>
      <c r="BZ59" s="446"/>
      <c r="CA59" s="446"/>
      <c r="CB59" s="447"/>
      <c r="CO59" s="364"/>
      <c r="CP59" s="365"/>
      <c r="CQ59" s="365"/>
      <c r="CR59" s="365"/>
      <c r="CS59" s="365"/>
      <c r="CT59" s="365"/>
      <c r="CU59" s="365"/>
      <c r="CV59" s="365"/>
      <c r="CW59" s="365"/>
      <c r="CX59" s="365"/>
      <c r="CY59" s="366"/>
    </row>
    <row r="60" spans="1:103" ht="12.75" customHeight="1" x14ac:dyDescent="0.2"/>
    <row r="61" spans="1:103" ht="15.75" x14ac:dyDescent="0.25">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410" t="s">
        <v>511</v>
      </c>
      <c r="AT61" s="410"/>
      <c r="AU61" s="410"/>
      <c r="AV61" s="410"/>
      <c r="AW61" s="410"/>
      <c r="AX61" s="410"/>
      <c r="AY61" s="410"/>
      <c r="AZ61" s="410"/>
      <c r="BA61" s="410"/>
      <c r="BB61" s="410"/>
      <c r="BC61" s="411" t="s">
        <v>361</v>
      </c>
      <c r="BD61" s="411"/>
      <c r="BE61" s="411"/>
      <c r="BF61" s="411"/>
      <c r="BG61" s="411"/>
      <c r="BH61" s="411"/>
      <c r="BI61" s="411"/>
      <c r="BJ61" s="411"/>
      <c r="BK61" s="411"/>
      <c r="BL61" s="411"/>
      <c r="BM61" s="411"/>
      <c r="BN61" s="411"/>
      <c r="BO61" s="411"/>
      <c r="BP61" s="411"/>
      <c r="BQ61" s="131"/>
      <c r="BR61" s="131"/>
      <c r="BS61" s="131"/>
      <c r="BT61" s="131"/>
      <c r="BU61" s="131"/>
      <c r="BV61" s="131"/>
      <c r="BW61" s="131"/>
      <c r="BX61" s="131"/>
      <c r="BY61" s="131"/>
      <c r="BZ61" s="131"/>
      <c r="CA61" s="131"/>
      <c r="CB61" s="131"/>
    </row>
    <row r="62" spans="1:103" ht="15.75" x14ac:dyDescent="0.25">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0"/>
      <c r="AT62" s="130"/>
      <c r="AU62" s="130"/>
      <c r="AV62" s="130"/>
      <c r="AW62" s="130"/>
      <c r="AX62" s="130"/>
      <c r="AY62" s="130"/>
      <c r="AZ62" s="130"/>
      <c r="BA62" s="130"/>
      <c r="BB62" s="130"/>
      <c r="BC62" s="86"/>
      <c r="BD62" s="86"/>
      <c r="BE62" s="86"/>
      <c r="BF62" s="86"/>
      <c r="BG62" s="86"/>
      <c r="BH62" s="86"/>
      <c r="BI62" s="86"/>
      <c r="BJ62" s="86"/>
      <c r="BK62" s="86"/>
      <c r="BL62" s="86"/>
      <c r="BM62" s="86"/>
      <c r="BN62" s="86"/>
      <c r="BO62" s="86"/>
      <c r="BP62" s="86"/>
      <c r="BQ62" s="131"/>
      <c r="BR62" s="131"/>
      <c r="BS62" s="131"/>
      <c r="BT62" s="131"/>
      <c r="BU62" s="131"/>
      <c r="BV62" s="131"/>
      <c r="BW62" s="131"/>
      <c r="BX62" s="131"/>
      <c r="BY62" s="131"/>
      <c r="BZ62" s="131"/>
      <c r="CA62" s="131"/>
      <c r="CB62" s="131"/>
    </row>
    <row r="63" spans="1:103" x14ac:dyDescent="0.2">
      <c r="A63" s="157" t="s">
        <v>142</v>
      </c>
      <c r="B63" s="158"/>
      <c r="C63" s="158"/>
      <c r="D63" s="159"/>
      <c r="E63" s="157" t="s">
        <v>422</v>
      </c>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9"/>
      <c r="AS63" s="157" t="s">
        <v>424</v>
      </c>
      <c r="AT63" s="158"/>
      <c r="AU63" s="158"/>
      <c r="AV63" s="158"/>
      <c r="AW63" s="158"/>
      <c r="AX63" s="158"/>
      <c r="AY63" s="158"/>
      <c r="AZ63" s="158"/>
      <c r="BA63" s="158"/>
      <c r="BB63" s="159"/>
      <c r="BC63" s="157" t="s">
        <v>505</v>
      </c>
      <c r="BD63" s="158"/>
      <c r="BE63" s="158"/>
      <c r="BF63" s="158"/>
      <c r="BG63" s="158"/>
      <c r="BH63" s="158"/>
      <c r="BI63" s="158"/>
      <c r="BJ63" s="158"/>
      <c r="BK63" s="158"/>
      <c r="BL63" s="158"/>
      <c r="BM63" s="159"/>
      <c r="BN63" s="157" t="s">
        <v>425</v>
      </c>
      <c r="BO63" s="158"/>
      <c r="BP63" s="158"/>
      <c r="BQ63" s="158"/>
      <c r="BR63" s="158"/>
      <c r="BS63" s="158"/>
      <c r="BT63" s="158"/>
      <c r="BU63" s="158"/>
      <c r="BV63" s="158"/>
      <c r="BW63" s="158"/>
      <c r="BX63" s="158"/>
      <c r="BY63" s="158"/>
      <c r="BZ63" s="158"/>
      <c r="CA63" s="158"/>
      <c r="CB63" s="159"/>
    </row>
    <row r="64" spans="1:103" x14ac:dyDescent="0.2">
      <c r="A64" s="407" t="s">
        <v>143</v>
      </c>
      <c r="B64" s="408"/>
      <c r="C64" s="408"/>
      <c r="D64" s="409"/>
      <c r="E64" s="407"/>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9"/>
      <c r="AS64" s="407"/>
      <c r="AT64" s="408"/>
      <c r="AU64" s="408"/>
      <c r="AV64" s="408"/>
      <c r="AW64" s="408"/>
      <c r="AX64" s="408"/>
      <c r="AY64" s="408"/>
      <c r="AZ64" s="408"/>
      <c r="BA64" s="408"/>
      <c r="BB64" s="409"/>
      <c r="BC64" s="407" t="s">
        <v>506</v>
      </c>
      <c r="BD64" s="408"/>
      <c r="BE64" s="408"/>
      <c r="BF64" s="408"/>
      <c r="BG64" s="408"/>
      <c r="BH64" s="408"/>
      <c r="BI64" s="408"/>
      <c r="BJ64" s="408"/>
      <c r="BK64" s="408"/>
      <c r="BL64" s="408"/>
      <c r="BM64" s="409"/>
      <c r="BN64" s="407" t="s">
        <v>439</v>
      </c>
      <c r="BO64" s="408"/>
      <c r="BP64" s="408"/>
      <c r="BQ64" s="408"/>
      <c r="BR64" s="408"/>
      <c r="BS64" s="408"/>
      <c r="BT64" s="408"/>
      <c r="BU64" s="408"/>
      <c r="BV64" s="408"/>
      <c r="BW64" s="408"/>
      <c r="BX64" s="408"/>
      <c r="BY64" s="408"/>
      <c r="BZ64" s="408"/>
      <c r="CA64" s="408"/>
      <c r="CB64" s="409"/>
    </row>
    <row r="65" spans="1:80" x14ac:dyDescent="0.2">
      <c r="A65" s="407"/>
      <c r="B65" s="408"/>
      <c r="C65" s="408"/>
      <c r="D65" s="409"/>
      <c r="E65" s="407"/>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c r="AG65" s="408"/>
      <c r="AH65" s="408"/>
      <c r="AI65" s="408"/>
      <c r="AJ65" s="408"/>
      <c r="AK65" s="408"/>
      <c r="AL65" s="408"/>
      <c r="AM65" s="408"/>
      <c r="AN65" s="408"/>
      <c r="AO65" s="408"/>
      <c r="AP65" s="408"/>
      <c r="AQ65" s="408"/>
      <c r="AR65" s="409"/>
      <c r="AS65" s="407"/>
      <c r="AT65" s="408"/>
      <c r="AU65" s="408"/>
      <c r="AV65" s="408"/>
      <c r="AW65" s="408"/>
      <c r="AX65" s="408"/>
      <c r="AY65" s="408"/>
      <c r="AZ65" s="408"/>
      <c r="BA65" s="408"/>
      <c r="BB65" s="409"/>
      <c r="BC65" s="407" t="s">
        <v>432</v>
      </c>
      <c r="BD65" s="408"/>
      <c r="BE65" s="408"/>
      <c r="BF65" s="408"/>
      <c r="BG65" s="408"/>
      <c r="BH65" s="408"/>
      <c r="BI65" s="408"/>
      <c r="BJ65" s="408"/>
      <c r="BK65" s="408"/>
      <c r="BL65" s="408"/>
      <c r="BM65" s="409"/>
      <c r="BN65" s="407"/>
      <c r="BO65" s="408"/>
      <c r="BP65" s="408"/>
      <c r="BQ65" s="408"/>
      <c r="BR65" s="408"/>
      <c r="BS65" s="408"/>
      <c r="BT65" s="408"/>
      <c r="BU65" s="408"/>
      <c r="BV65" s="408"/>
      <c r="BW65" s="408"/>
      <c r="BX65" s="408"/>
      <c r="BY65" s="408"/>
      <c r="BZ65" s="408"/>
      <c r="CA65" s="408"/>
      <c r="CB65" s="409"/>
    </row>
    <row r="66" spans="1:80" x14ac:dyDescent="0.2">
      <c r="A66" s="400">
        <v>1</v>
      </c>
      <c r="B66" s="401"/>
      <c r="C66" s="401"/>
      <c r="D66" s="402"/>
      <c r="E66" s="400">
        <v>2</v>
      </c>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2"/>
      <c r="AS66" s="400">
        <v>3</v>
      </c>
      <c r="AT66" s="401"/>
      <c r="AU66" s="401"/>
      <c r="AV66" s="401"/>
      <c r="AW66" s="401"/>
      <c r="AX66" s="401"/>
      <c r="AY66" s="401"/>
      <c r="AZ66" s="401"/>
      <c r="BA66" s="401"/>
      <c r="BB66" s="402"/>
      <c r="BC66" s="400">
        <v>4</v>
      </c>
      <c r="BD66" s="401"/>
      <c r="BE66" s="401"/>
      <c r="BF66" s="401"/>
      <c r="BG66" s="401"/>
      <c r="BH66" s="401"/>
      <c r="BI66" s="401"/>
      <c r="BJ66" s="401"/>
      <c r="BK66" s="401"/>
      <c r="BL66" s="401"/>
      <c r="BM66" s="402"/>
      <c r="BN66" s="400">
        <v>5</v>
      </c>
      <c r="BO66" s="401"/>
      <c r="BP66" s="401"/>
      <c r="BQ66" s="401"/>
      <c r="BR66" s="401"/>
      <c r="BS66" s="401"/>
      <c r="BT66" s="401"/>
      <c r="BU66" s="401"/>
      <c r="BV66" s="401"/>
      <c r="BW66" s="401"/>
      <c r="BX66" s="401"/>
      <c r="BY66" s="401"/>
      <c r="BZ66" s="401"/>
      <c r="CA66" s="401"/>
      <c r="CB66" s="402"/>
    </row>
    <row r="67" spans="1:80" ht="24" customHeight="1" x14ac:dyDescent="0.2">
      <c r="A67" s="400">
        <v>1</v>
      </c>
      <c r="B67" s="401"/>
      <c r="C67" s="401"/>
      <c r="D67" s="402"/>
      <c r="E67" s="227" t="s">
        <v>750</v>
      </c>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435"/>
      <c r="AS67" s="364">
        <v>1</v>
      </c>
      <c r="AT67" s="365"/>
      <c r="AU67" s="365"/>
      <c r="AV67" s="365"/>
      <c r="AW67" s="365"/>
      <c r="AX67" s="365"/>
      <c r="AY67" s="365"/>
      <c r="AZ67" s="365"/>
      <c r="BA67" s="365"/>
      <c r="BB67" s="366"/>
      <c r="BC67" s="364">
        <v>18500</v>
      </c>
      <c r="BD67" s="365"/>
      <c r="BE67" s="365"/>
      <c r="BF67" s="365"/>
      <c r="BG67" s="365"/>
      <c r="BH67" s="365"/>
      <c r="BI67" s="365"/>
      <c r="BJ67" s="365"/>
      <c r="BK67" s="365"/>
      <c r="BL67" s="365"/>
      <c r="BM67" s="366"/>
      <c r="BN67" s="364">
        <f>ROUND(AS67*BC67,2)</f>
        <v>18500</v>
      </c>
      <c r="BO67" s="365"/>
      <c r="BP67" s="365"/>
      <c r="BQ67" s="365"/>
      <c r="BR67" s="365"/>
      <c r="BS67" s="365"/>
      <c r="BT67" s="365"/>
      <c r="BU67" s="365"/>
      <c r="BV67" s="365"/>
      <c r="BW67" s="365"/>
      <c r="BX67" s="365"/>
      <c r="BY67" s="365"/>
      <c r="BZ67" s="365"/>
      <c r="CA67" s="365"/>
      <c r="CB67" s="366"/>
    </row>
    <row r="68" spans="1:80" hidden="1" x14ac:dyDescent="0.2">
      <c r="A68" s="400"/>
      <c r="B68" s="401"/>
      <c r="C68" s="401"/>
      <c r="D68" s="402"/>
      <c r="E68" s="361"/>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3"/>
      <c r="AS68" s="364"/>
      <c r="AT68" s="365"/>
      <c r="AU68" s="365"/>
      <c r="AV68" s="365"/>
      <c r="AW68" s="365"/>
      <c r="AX68" s="365"/>
      <c r="AY68" s="365"/>
      <c r="AZ68" s="365"/>
      <c r="BA68" s="365"/>
      <c r="BB68" s="366"/>
      <c r="BC68" s="364"/>
      <c r="BD68" s="365"/>
      <c r="BE68" s="365"/>
      <c r="BF68" s="365"/>
      <c r="BG68" s="365"/>
      <c r="BH68" s="365"/>
      <c r="BI68" s="365"/>
      <c r="BJ68" s="365"/>
      <c r="BK68" s="365"/>
      <c r="BL68" s="365"/>
      <c r="BM68" s="366"/>
      <c r="BN68" s="364">
        <f t="shared" ref="BN68:BN101" si="2">ROUND(AS68*BC68,2)</f>
        <v>0</v>
      </c>
      <c r="BO68" s="365"/>
      <c r="BP68" s="365"/>
      <c r="BQ68" s="365"/>
      <c r="BR68" s="365"/>
      <c r="BS68" s="365"/>
      <c r="BT68" s="365"/>
      <c r="BU68" s="365"/>
      <c r="BV68" s="365"/>
      <c r="BW68" s="365"/>
      <c r="BX68" s="365"/>
      <c r="BY68" s="365"/>
      <c r="BZ68" s="365"/>
      <c r="CA68" s="365"/>
      <c r="CB68" s="366"/>
    </row>
    <row r="69" spans="1:80" hidden="1" x14ac:dyDescent="0.2">
      <c r="A69" s="400"/>
      <c r="B69" s="401"/>
      <c r="C69" s="401"/>
      <c r="D69" s="402"/>
      <c r="E69" s="361"/>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3"/>
      <c r="AS69" s="364"/>
      <c r="AT69" s="365"/>
      <c r="AU69" s="365"/>
      <c r="AV69" s="365"/>
      <c r="AW69" s="365"/>
      <c r="AX69" s="365"/>
      <c r="AY69" s="365"/>
      <c r="AZ69" s="365"/>
      <c r="BA69" s="365"/>
      <c r="BB69" s="366"/>
      <c r="BC69" s="364"/>
      <c r="BD69" s="365"/>
      <c r="BE69" s="365"/>
      <c r="BF69" s="365"/>
      <c r="BG69" s="365"/>
      <c r="BH69" s="365"/>
      <c r="BI69" s="365"/>
      <c r="BJ69" s="365"/>
      <c r="BK69" s="365"/>
      <c r="BL69" s="365"/>
      <c r="BM69" s="366"/>
      <c r="BN69" s="364">
        <f t="shared" si="2"/>
        <v>0</v>
      </c>
      <c r="BO69" s="365"/>
      <c r="BP69" s="365"/>
      <c r="BQ69" s="365"/>
      <c r="BR69" s="365"/>
      <c r="BS69" s="365"/>
      <c r="BT69" s="365"/>
      <c r="BU69" s="365"/>
      <c r="BV69" s="365"/>
      <c r="BW69" s="365"/>
      <c r="BX69" s="365"/>
      <c r="BY69" s="365"/>
      <c r="BZ69" s="365"/>
      <c r="CA69" s="365"/>
      <c r="CB69" s="366"/>
    </row>
    <row r="70" spans="1:80" hidden="1" x14ac:dyDescent="0.2">
      <c r="A70" s="400"/>
      <c r="B70" s="401"/>
      <c r="C70" s="401"/>
      <c r="D70" s="402"/>
      <c r="E70" s="361"/>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3"/>
      <c r="AS70" s="364"/>
      <c r="AT70" s="365"/>
      <c r="AU70" s="365"/>
      <c r="AV70" s="365"/>
      <c r="AW70" s="365"/>
      <c r="AX70" s="365"/>
      <c r="AY70" s="365"/>
      <c r="AZ70" s="365"/>
      <c r="BA70" s="365"/>
      <c r="BB70" s="366"/>
      <c r="BC70" s="364"/>
      <c r="BD70" s="365"/>
      <c r="BE70" s="365"/>
      <c r="BF70" s="365"/>
      <c r="BG70" s="365"/>
      <c r="BH70" s="365"/>
      <c r="BI70" s="365"/>
      <c r="BJ70" s="365"/>
      <c r="BK70" s="365"/>
      <c r="BL70" s="365"/>
      <c r="BM70" s="366"/>
      <c r="BN70" s="364">
        <f t="shared" si="2"/>
        <v>0</v>
      </c>
      <c r="BO70" s="365"/>
      <c r="BP70" s="365"/>
      <c r="BQ70" s="365"/>
      <c r="BR70" s="365"/>
      <c r="BS70" s="365"/>
      <c r="BT70" s="365"/>
      <c r="BU70" s="365"/>
      <c r="BV70" s="365"/>
      <c r="BW70" s="365"/>
      <c r="BX70" s="365"/>
      <c r="BY70" s="365"/>
      <c r="BZ70" s="365"/>
      <c r="CA70" s="365"/>
      <c r="CB70" s="366"/>
    </row>
    <row r="71" spans="1:80" hidden="1" x14ac:dyDescent="0.2">
      <c r="A71" s="400"/>
      <c r="B71" s="401"/>
      <c r="C71" s="401"/>
      <c r="D71" s="402"/>
      <c r="E71" s="361"/>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3"/>
      <c r="AS71" s="364"/>
      <c r="AT71" s="365"/>
      <c r="AU71" s="365"/>
      <c r="AV71" s="365"/>
      <c r="AW71" s="365"/>
      <c r="AX71" s="365"/>
      <c r="AY71" s="365"/>
      <c r="AZ71" s="365"/>
      <c r="BA71" s="365"/>
      <c r="BB71" s="366"/>
      <c r="BC71" s="364"/>
      <c r="BD71" s="365"/>
      <c r="BE71" s="365"/>
      <c r="BF71" s="365"/>
      <c r="BG71" s="365"/>
      <c r="BH71" s="365"/>
      <c r="BI71" s="365"/>
      <c r="BJ71" s="365"/>
      <c r="BK71" s="365"/>
      <c r="BL71" s="365"/>
      <c r="BM71" s="366"/>
      <c r="BN71" s="364">
        <f t="shared" si="2"/>
        <v>0</v>
      </c>
      <c r="BO71" s="365"/>
      <c r="BP71" s="365"/>
      <c r="BQ71" s="365"/>
      <c r="BR71" s="365"/>
      <c r="BS71" s="365"/>
      <c r="BT71" s="365"/>
      <c r="BU71" s="365"/>
      <c r="BV71" s="365"/>
      <c r="BW71" s="365"/>
      <c r="BX71" s="365"/>
      <c r="BY71" s="365"/>
      <c r="BZ71" s="365"/>
      <c r="CA71" s="365"/>
      <c r="CB71" s="366"/>
    </row>
    <row r="72" spans="1:80" hidden="1" x14ac:dyDescent="0.2">
      <c r="A72" s="400"/>
      <c r="B72" s="401"/>
      <c r="C72" s="401"/>
      <c r="D72" s="402"/>
      <c r="E72" s="422"/>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4"/>
      <c r="AS72" s="364"/>
      <c r="AT72" s="365"/>
      <c r="AU72" s="365"/>
      <c r="AV72" s="365"/>
      <c r="AW72" s="365"/>
      <c r="AX72" s="365"/>
      <c r="AY72" s="365"/>
      <c r="AZ72" s="365"/>
      <c r="BA72" s="365"/>
      <c r="BB72" s="366"/>
      <c r="BC72" s="364"/>
      <c r="BD72" s="365"/>
      <c r="BE72" s="365"/>
      <c r="BF72" s="365"/>
      <c r="BG72" s="365"/>
      <c r="BH72" s="365"/>
      <c r="BI72" s="365"/>
      <c r="BJ72" s="365"/>
      <c r="BK72" s="365"/>
      <c r="BL72" s="365"/>
      <c r="BM72" s="366"/>
      <c r="BN72" s="364">
        <f t="shared" si="2"/>
        <v>0</v>
      </c>
      <c r="BO72" s="365"/>
      <c r="BP72" s="365"/>
      <c r="BQ72" s="365"/>
      <c r="BR72" s="365"/>
      <c r="BS72" s="365"/>
      <c r="BT72" s="365"/>
      <c r="BU72" s="365"/>
      <c r="BV72" s="365"/>
      <c r="BW72" s="365"/>
      <c r="BX72" s="365"/>
      <c r="BY72" s="365"/>
      <c r="BZ72" s="365"/>
      <c r="CA72" s="365"/>
      <c r="CB72" s="366"/>
    </row>
    <row r="73" spans="1:80" hidden="1" x14ac:dyDescent="0.2">
      <c r="A73" s="400"/>
      <c r="B73" s="401"/>
      <c r="C73" s="401"/>
      <c r="D73" s="402"/>
      <c r="E73" s="422"/>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4"/>
      <c r="AS73" s="364"/>
      <c r="AT73" s="365"/>
      <c r="AU73" s="365"/>
      <c r="AV73" s="365"/>
      <c r="AW73" s="365"/>
      <c r="AX73" s="365"/>
      <c r="AY73" s="365"/>
      <c r="AZ73" s="365"/>
      <c r="BA73" s="365"/>
      <c r="BB73" s="366"/>
      <c r="BC73" s="364"/>
      <c r="BD73" s="365"/>
      <c r="BE73" s="365"/>
      <c r="BF73" s="365"/>
      <c r="BG73" s="365"/>
      <c r="BH73" s="365"/>
      <c r="BI73" s="365"/>
      <c r="BJ73" s="365"/>
      <c r="BK73" s="365"/>
      <c r="BL73" s="365"/>
      <c r="BM73" s="366"/>
      <c r="BN73" s="364">
        <f t="shared" si="2"/>
        <v>0</v>
      </c>
      <c r="BO73" s="365"/>
      <c r="BP73" s="365"/>
      <c r="BQ73" s="365"/>
      <c r="BR73" s="365"/>
      <c r="BS73" s="365"/>
      <c r="BT73" s="365"/>
      <c r="BU73" s="365"/>
      <c r="BV73" s="365"/>
      <c r="BW73" s="365"/>
      <c r="BX73" s="365"/>
      <c r="BY73" s="365"/>
      <c r="BZ73" s="365"/>
      <c r="CA73" s="365"/>
      <c r="CB73" s="366"/>
    </row>
    <row r="74" spans="1:80" hidden="1" x14ac:dyDescent="0.2">
      <c r="A74" s="400"/>
      <c r="B74" s="401"/>
      <c r="C74" s="401"/>
      <c r="D74" s="402"/>
      <c r="E74" s="422"/>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c r="AR74" s="424"/>
      <c r="AS74" s="364"/>
      <c r="AT74" s="365"/>
      <c r="AU74" s="365"/>
      <c r="AV74" s="365"/>
      <c r="AW74" s="365"/>
      <c r="AX74" s="365"/>
      <c r="AY74" s="365"/>
      <c r="AZ74" s="365"/>
      <c r="BA74" s="365"/>
      <c r="BB74" s="366"/>
      <c r="BC74" s="364"/>
      <c r="BD74" s="365"/>
      <c r="BE74" s="365"/>
      <c r="BF74" s="365"/>
      <c r="BG74" s="365"/>
      <c r="BH74" s="365"/>
      <c r="BI74" s="365"/>
      <c r="BJ74" s="365"/>
      <c r="BK74" s="365"/>
      <c r="BL74" s="365"/>
      <c r="BM74" s="366"/>
      <c r="BN74" s="364">
        <f t="shared" si="2"/>
        <v>0</v>
      </c>
      <c r="BO74" s="365"/>
      <c r="BP74" s="365"/>
      <c r="BQ74" s="365"/>
      <c r="BR74" s="365"/>
      <c r="BS74" s="365"/>
      <c r="BT74" s="365"/>
      <c r="BU74" s="365"/>
      <c r="BV74" s="365"/>
      <c r="BW74" s="365"/>
      <c r="BX74" s="365"/>
      <c r="BY74" s="365"/>
      <c r="BZ74" s="365"/>
      <c r="CA74" s="365"/>
      <c r="CB74" s="366"/>
    </row>
    <row r="75" spans="1:80" hidden="1" x14ac:dyDescent="0.2">
      <c r="A75" s="400"/>
      <c r="B75" s="401"/>
      <c r="C75" s="401"/>
      <c r="D75" s="402"/>
      <c r="E75" s="422"/>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4"/>
      <c r="AS75" s="364"/>
      <c r="AT75" s="365"/>
      <c r="AU75" s="365"/>
      <c r="AV75" s="365"/>
      <c r="AW75" s="365"/>
      <c r="AX75" s="365"/>
      <c r="AY75" s="365"/>
      <c r="AZ75" s="365"/>
      <c r="BA75" s="365"/>
      <c r="BB75" s="366"/>
      <c r="BC75" s="364"/>
      <c r="BD75" s="365"/>
      <c r="BE75" s="365"/>
      <c r="BF75" s="365"/>
      <c r="BG75" s="365"/>
      <c r="BH75" s="365"/>
      <c r="BI75" s="365"/>
      <c r="BJ75" s="365"/>
      <c r="BK75" s="365"/>
      <c r="BL75" s="365"/>
      <c r="BM75" s="366"/>
      <c r="BN75" s="364">
        <f t="shared" si="2"/>
        <v>0</v>
      </c>
      <c r="BO75" s="365"/>
      <c r="BP75" s="365"/>
      <c r="BQ75" s="365"/>
      <c r="BR75" s="365"/>
      <c r="BS75" s="365"/>
      <c r="BT75" s="365"/>
      <c r="BU75" s="365"/>
      <c r="BV75" s="365"/>
      <c r="BW75" s="365"/>
      <c r="BX75" s="365"/>
      <c r="BY75" s="365"/>
      <c r="BZ75" s="365"/>
      <c r="CA75" s="365"/>
      <c r="CB75" s="366"/>
    </row>
    <row r="76" spans="1:80" hidden="1" x14ac:dyDescent="0.2">
      <c r="A76" s="400"/>
      <c r="B76" s="401"/>
      <c r="C76" s="401"/>
      <c r="D76" s="402"/>
      <c r="E76" s="422"/>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4"/>
      <c r="AS76" s="364"/>
      <c r="AT76" s="365"/>
      <c r="AU76" s="365"/>
      <c r="AV76" s="365"/>
      <c r="AW76" s="365"/>
      <c r="AX76" s="365"/>
      <c r="AY76" s="365"/>
      <c r="AZ76" s="365"/>
      <c r="BA76" s="365"/>
      <c r="BB76" s="366"/>
      <c r="BC76" s="364"/>
      <c r="BD76" s="365"/>
      <c r="BE76" s="365"/>
      <c r="BF76" s="365"/>
      <c r="BG76" s="365"/>
      <c r="BH76" s="365"/>
      <c r="BI76" s="365"/>
      <c r="BJ76" s="365"/>
      <c r="BK76" s="365"/>
      <c r="BL76" s="365"/>
      <c r="BM76" s="366"/>
      <c r="BN76" s="364">
        <f t="shared" si="2"/>
        <v>0</v>
      </c>
      <c r="BO76" s="365"/>
      <c r="BP76" s="365"/>
      <c r="BQ76" s="365"/>
      <c r="BR76" s="365"/>
      <c r="BS76" s="365"/>
      <c r="BT76" s="365"/>
      <c r="BU76" s="365"/>
      <c r="BV76" s="365"/>
      <c r="BW76" s="365"/>
      <c r="BX76" s="365"/>
      <c r="BY76" s="365"/>
      <c r="BZ76" s="365"/>
      <c r="CA76" s="365"/>
      <c r="CB76" s="366"/>
    </row>
    <row r="77" spans="1:80" hidden="1" x14ac:dyDescent="0.2">
      <c r="A77" s="400"/>
      <c r="B77" s="401"/>
      <c r="C77" s="401"/>
      <c r="D77" s="402"/>
      <c r="E77" s="361"/>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3"/>
      <c r="AS77" s="364"/>
      <c r="AT77" s="365"/>
      <c r="AU77" s="365"/>
      <c r="AV77" s="365"/>
      <c r="AW77" s="365"/>
      <c r="AX77" s="365"/>
      <c r="AY77" s="365"/>
      <c r="AZ77" s="365"/>
      <c r="BA77" s="365"/>
      <c r="BB77" s="366"/>
      <c r="BC77" s="364"/>
      <c r="BD77" s="365"/>
      <c r="BE77" s="365"/>
      <c r="BF77" s="365"/>
      <c r="BG77" s="365"/>
      <c r="BH77" s="365"/>
      <c r="BI77" s="365"/>
      <c r="BJ77" s="365"/>
      <c r="BK77" s="365"/>
      <c r="BL77" s="365"/>
      <c r="BM77" s="366"/>
      <c r="BN77" s="364">
        <f t="shared" si="2"/>
        <v>0</v>
      </c>
      <c r="BO77" s="365"/>
      <c r="BP77" s="365"/>
      <c r="BQ77" s="365"/>
      <c r="BR77" s="365"/>
      <c r="BS77" s="365"/>
      <c r="BT77" s="365"/>
      <c r="BU77" s="365"/>
      <c r="BV77" s="365"/>
      <c r="BW77" s="365"/>
      <c r="BX77" s="365"/>
      <c r="BY77" s="365"/>
      <c r="BZ77" s="365"/>
      <c r="CA77" s="365"/>
      <c r="CB77" s="366"/>
    </row>
    <row r="78" spans="1:80" hidden="1" x14ac:dyDescent="0.2">
      <c r="A78" s="400"/>
      <c r="B78" s="401"/>
      <c r="C78" s="401"/>
      <c r="D78" s="402"/>
      <c r="E78" s="422"/>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4"/>
      <c r="AS78" s="364"/>
      <c r="AT78" s="365"/>
      <c r="AU78" s="365"/>
      <c r="AV78" s="365"/>
      <c r="AW78" s="365"/>
      <c r="AX78" s="365"/>
      <c r="AY78" s="365"/>
      <c r="AZ78" s="365"/>
      <c r="BA78" s="365"/>
      <c r="BB78" s="366"/>
      <c r="BC78" s="364"/>
      <c r="BD78" s="365"/>
      <c r="BE78" s="365"/>
      <c r="BF78" s="365"/>
      <c r="BG78" s="365"/>
      <c r="BH78" s="365"/>
      <c r="BI78" s="365"/>
      <c r="BJ78" s="365"/>
      <c r="BK78" s="365"/>
      <c r="BL78" s="365"/>
      <c r="BM78" s="366"/>
      <c r="BN78" s="364">
        <f t="shared" si="2"/>
        <v>0</v>
      </c>
      <c r="BO78" s="365"/>
      <c r="BP78" s="365"/>
      <c r="BQ78" s="365"/>
      <c r="BR78" s="365"/>
      <c r="BS78" s="365"/>
      <c r="BT78" s="365"/>
      <c r="BU78" s="365"/>
      <c r="BV78" s="365"/>
      <c r="BW78" s="365"/>
      <c r="BX78" s="365"/>
      <c r="BY78" s="365"/>
      <c r="BZ78" s="365"/>
      <c r="CA78" s="365"/>
      <c r="CB78" s="366"/>
    </row>
    <row r="79" spans="1:80" hidden="1" x14ac:dyDescent="0.2">
      <c r="A79" s="400"/>
      <c r="B79" s="401"/>
      <c r="C79" s="401"/>
      <c r="D79" s="402"/>
      <c r="E79" s="422"/>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4"/>
      <c r="AS79" s="364"/>
      <c r="AT79" s="365"/>
      <c r="AU79" s="365"/>
      <c r="AV79" s="365"/>
      <c r="AW79" s="365"/>
      <c r="AX79" s="365"/>
      <c r="AY79" s="365"/>
      <c r="AZ79" s="365"/>
      <c r="BA79" s="365"/>
      <c r="BB79" s="366"/>
      <c r="BC79" s="364"/>
      <c r="BD79" s="365"/>
      <c r="BE79" s="365"/>
      <c r="BF79" s="365"/>
      <c r="BG79" s="365"/>
      <c r="BH79" s="365"/>
      <c r="BI79" s="365"/>
      <c r="BJ79" s="365"/>
      <c r="BK79" s="365"/>
      <c r="BL79" s="365"/>
      <c r="BM79" s="366"/>
      <c r="BN79" s="364">
        <f t="shared" si="2"/>
        <v>0</v>
      </c>
      <c r="BO79" s="365"/>
      <c r="BP79" s="365"/>
      <c r="BQ79" s="365"/>
      <c r="BR79" s="365"/>
      <c r="BS79" s="365"/>
      <c r="BT79" s="365"/>
      <c r="BU79" s="365"/>
      <c r="BV79" s="365"/>
      <c r="BW79" s="365"/>
      <c r="BX79" s="365"/>
      <c r="BY79" s="365"/>
      <c r="BZ79" s="365"/>
      <c r="CA79" s="365"/>
      <c r="CB79" s="366"/>
    </row>
    <row r="80" spans="1:80" hidden="1" x14ac:dyDescent="0.2">
      <c r="A80" s="400"/>
      <c r="B80" s="401"/>
      <c r="C80" s="401"/>
      <c r="D80" s="402"/>
      <c r="E80" s="361"/>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3"/>
      <c r="AS80" s="364"/>
      <c r="AT80" s="365"/>
      <c r="AU80" s="365"/>
      <c r="AV80" s="365"/>
      <c r="AW80" s="365"/>
      <c r="AX80" s="365"/>
      <c r="AY80" s="365"/>
      <c r="AZ80" s="365"/>
      <c r="BA80" s="365"/>
      <c r="BB80" s="366"/>
      <c r="BC80" s="364"/>
      <c r="BD80" s="365"/>
      <c r="BE80" s="365"/>
      <c r="BF80" s="365"/>
      <c r="BG80" s="365"/>
      <c r="BH80" s="365"/>
      <c r="BI80" s="365"/>
      <c r="BJ80" s="365"/>
      <c r="BK80" s="365"/>
      <c r="BL80" s="365"/>
      <c r="BM80" s="366"/>
      <c r="BN80" s="364">
        <f t="shared" si="2"/>
        <v>0</v>
      </c>
      <c r="BO80" s="365"/>
      <c r="BP80" s="365"/>
      <c r="BQ80" s="365"/>
      <c r="BR80" s="365"/>
      <c r="BS80" s="365"/>
      <c r="BT80" s="365"/>
      <c r="BU80" s="365"/>
      <c r="BV80" s="365"/>
      <c r="BW80" s="365"/>
      <c r="BX80" s="365"/>
      <c r="BY80" s="365"/>
      <c r="BZ80" s="365"/>
      <c r="CA80" s="365"/>
      <c r="CB80" s="366"/>
    </row>
    <row r="81" spans="1:80" hidden="1" x14ac:dyDescent="0.2">
      <c r="A81" s="400"/>
      <c r="B81" s="401"/>
      <c r="C81" s="401"/>
      <c r="D81" s="402"/>
      <c r="E81" s="361"/>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3"/>
      <c r="AS81" s="364"/>
      <c r="AT81" s="365"/>
      <c r="AU81" s="365"/>
      <c r="AV81" s="365"/>
      <c r="AW81" s="365"/>
      <c r="AX81" s="365"/>
      <c r="AY81" s="365"/>
      <c r="AZ81" s="365"/>
      <c r="BA81" s="365"/>
      <c r="BB81" s="366"/>
      <c r="BC81" s="364"/>
      <c r="BD81" s="365"/>
      <c r="BE81" s="365"/>
      <c r="BF81" s="365"/>
      <c r="BG81" s="365"/>
      <c r="BH81" s="365"/>
      <c r="BI81" s="365"/>
      <c r="BJ81" s="365"/>
      <c r="BK81" s="365"/>
      <c r="BL81" s="365"/>
      <c r="BM81" s="366"/>
      <c r="BN81" s="364">
        <f t="shared" si="2"/>
        <v>0</v>
      </c>
      <c r="BO81" s="365"/>
      <c r="BP81" s="365"/>
      <c r="BQ81" s="365"/>
      <c r="BR81" s="365"/>
      <c r="BS81" s="365"/>
      <c r="BT81" s="365"/>
      <c r="BU81" s="365"/>
      <c r="BV81" s="365"/>
      <c r="BW81" s="365"/>
      <c r="BX81" s="365"/>
      <c r="BY81" s="365"/>
      <c r="BZ81" s="365"/>
      <c r="CA81" s="365"/>
      <c r="CB81" s="366"/>
    </row>
    <row r="82" spans="1:80" hidden="1" x14ac:dyDescent="0.2">
      <c r="A82" s="400"/>
      <c r="B82" s="401"/>
      <c r="C82" s="401"/>
      <c r="D82" s="402"/>
      <c r="E82" s="361"/>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3"/>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364">
        <f t="shared" si="2"/>
        <v>0</v>
      </c>
      <c r="BO82" s="365"/>
      <c r="BP82" s="365"/>
      <c r="BQ82" s="365"/>
      <c r="BR82" s="365"/>
      <c r="BS82" s="365"/>
      <c r="BT82" s="365"/>
      <c r="BU82" s="365"/>
      <c r="BV82" s="365"/>
      <c r="BW82" s="365"/>
      <c r="BX82" s="365"/>
      <c r="BY82" s="365"/>
      <c r="BZ82" s="365"/>
      <c r="CA82" s="365"/>
      <c r="CB82" s="366"/>
    </row>
    <row r="83" spans="1:80" hidden="1" x14ac:dyDescent="0.2">
      <c r="A83" s="400"/>
      <c r="B83" s="401"/>
      <c r="C83" s="401"/>
      <c r="D83" s="402"/>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3"/>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364">
        <f t="shared" si="2"/>
        <v>0</v>
      </c>
      <c r="BO83" s="365"/>
      <c r="BP83" s="365"/>
      <c r="BQ83" s="365"/>
      <c r="BR83" s="365"/>
      <c r="BS83" s="365"/>
      <c r="BT83" s="365"/>
      <c r="BU83" s="365"/>
      <c r="BV83" s="365"/>
      <c r="BW83" s="365"/>
      <c r="BX83" s="365"/>
      <c r="BY83" s="365"/>
      <c r="BZ83" s="365"/>
      <c r="CA83" s="365"/>
      <c r="CB83" s="366"/>
    </row>
    <row r="84" spans="1:80" hidden="1" x14ac:dyDescent="0.2">
      <c r="A84" s="400"/>
      <c r="B84" s="401"/>
      <c r="C84" s="401"/>
      <c r="D84" s="402"/>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3"/>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2"/>
        <v>0</v>
      </c>
      <c r="BO84" s="365"/>
      <c r="BP84" s="365"/>
      <c r="BQ84" s="365"/>
      <c r="BR84" s="365"/>
      <c r="BS84" s="365"/>
      <c r="BT84" s="365"/>
      <c r="BU84" s="365"/>
      <c r="BV84" s="365"/>
      <c r="BW84" s="365"/>
      <c r="BX84" s="365"/>
      <c r="BY84" s="365"/>
      <c r="BZ84" s="365"/>
      <c r="CA84" s="365"/>
      <c r="CB84" s="366"/>
    </row>
    <row r="85" spans="1:80" hidden="1" x14ac:dyDescent="0.2">
      <c r="A85" s="400"/>
      <c r="B85" s="401"/>
      <c r="C85" s="401"/>
      <c r="D85" s="402"/>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3"/>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2"/>
        <v>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361"/>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3"/>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2"/>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422"/>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4"/>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2"/>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422"/>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4"/>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2"/>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422"/>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4"/>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2"/>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397"/>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c r="AI90" s="398"/>
      <c r="AJ90" s="398"/>
      <c r="AK90" s="398"/>
      <c r="AL90" s="398"/>
      <c r="AM90" s="398"/>
      <c r="AN90" s="398"/>
      <c r="AO90" s="398"/>
      <c r="AP90" s="398"/>
      <c r="AQ90" s="398"/>
      <c r="AR90" s="399"/>
      <c r="AS90" s="419"/>
      <c r="AT90" s="420"/>
      <c r="AU90" s="420"/>
      <c r="AV90" s="420"/>
      <c r="AW90" s="420"/>
      <c r="AX90" s="420"/>
      <c r="AY90" s="420"/>
      <c r="AZ90" s="420"/>
      <c r="BA90" s="420"/>
      <c r="BB90" s="421"/>
      <c r="BC90" s="419"/>
      <c r="BD90" s="420"/>
      <c r="BE90" s="420"/>
      <c r="BF90" s="420"/>
      <c r="BG90" s="420"/>
      <c r="BH90" s="420"/>
      <c r="BI90" s="420"/>
      <c r="BJ90" s="420"/>
      <c r="BK90" s="420"/>
      <c r="BL90" s="420"/>
      <c r="BM90" s="421"/>
      <c r="BN90" s="364">
        <f t="shared" si="2"/>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397"/>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c r="AI91" s="398"/>
      <c r="AJ91" s="398"/>
      <c r="AK91" s="398"/>
      <c r="AL91" s="398"/>
      <c r="AM91" s="398"/>
      <c r="AN91" s="398"/>
      <c r="AO91" s="398"/>
      <c r="AP91" s="398"/>
      <c r="AQ91" s="398"/>
      <c r="AR91" s="399"/>
      <c r="AS91" s="419"/>
      <c r="AT91" s="420"/>
      <c r="AU91" s="420"/>
      <c r="AV91" s="420"/>
      <c r="AW91" s="420"/>
      <c r="AX91" s="420"/>
      <c r="AY91" s="420"/>
      <c r="AZ91" s="420"/>
      <c r="BA91" s="420"/>
      <c r="BB91" s="421"/>
      <c r="BC91" s="419"/>
      <c r="BD91" s="420"/>
      <c r="BE91" s="420"/>
      <c r="BF91" s="420"/>
      <c r="BG91" s="420"/>
      <c r="BH91" s="420"/>
      <c r="BI91" s="420"/>
      <c r="BJ91" s="420"/>
      <c r="BK91" s="420"/>
      <c r="BL91" s="420"/>
      <c r="BM91" s="421"/>
      <c r="BN91" s="364">
        <f t="shared" si="2"/>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397"/>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c r="AI92" s="398"/>
      <c r="AJ92" s="398"/>
      <c r="AK92" s="398"/>
      <c r="AL92" s="398"/>
      <c r="AM92" s="398"/>
      <c r="AN92" s="398"/>
      <c r="AO92" s="398"/>
      <c r="AP92" s="398"/>
      <c r="AQ92" s="398"/>
      <c r="AR92" s="399"/>
      <c r="AS92" s="419"/>
      <c r="AT92" s="420"/>
      <c r="AU92" s="420"/>
      <c r="AV92" s="420"/>
      <c r="AW92" s="420"/>
      <c r="AX92" s="420"/>
      <c r="AY92" s="420"/>
      <c r="AZ92" s="420"/>
      <c r="BA92" s="420"/>
      <c r="BB92" s="421"/>
      <c r="BC92" s="419"/>
      <c r="BD92" s="420"/>
      <c r="BE92" s="420"/>
      <c r="BF92" s="420"/>
      <c r="BG92" s="420"/>
      <c r="BH92" s="420"/>
      <c r="BI92" s="420"/>
      <c r="BJ92" s="420"/>
      <c r="BK92" s="420"/>
      <c r="BL92" s="420"/>
      <c r="BM92" s="421"/>
      <c r="BN92" s="364">
        <f t="shared" si="2"/>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97"/>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c r="AI93" s="398"/>
      <c r="AJ93" s="398"/>
      <c r="AK93" s="398"/>
      <c r="AL93" s="398"/>
      <c r="AM93" s="398"/>
      <c r="AN93" s="398"/>
      <c r="AO93" s="398"/>
      <c r="AP93" s="398"/>
      <c r="AQ93" s="398"/>
      <c r="AR93" s="399"/>
      <c r="AS93" s="419"/>
      <c r="AT93" s="420"/>
      <c r="AU93" s="420"/>
      <c r="AV93" s="420"/>
      <c r="AW93" s="420"/>
      <c r="AX93" s="420"/>
      <c r="AY93" s="420"/>
      <c r="AZ93" s="420"/>
      <c r="BA93" s="420"/>
      <c r="BB93" s="421"/>
      <c r="BC93" s="419"/>
      <c r="BD93" s="420"/>
      <c r="BE93" s="420"/>
      <c r="BF93" s="420"/>
      <c r="BG93" s="420"/>
      <c r="BH93" s="420"/>
      <c r="BI93" s="420"/>
      <c r="BJ93" s="420"/>
      <c r="BK93" s="420"/>
      <c r="BL93" s="420"/>
      <c r="BM93" s="421"/>
      <c r="BN93" s="364">
        <f t="shared" si="2"/>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397"/>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c r="AI94" s="398"/>
      <c r="AJ94" s="398"/>
      <c r="AK94" s="398"/>
      <c r="AL94" s="398"/>
      <c r="AM94" s="398"/>
      <c r="AN94" s="398"/>
      <c r="AO94" s="398"/>
      <c r="AP94" s="398"/>
      <c r="AQ94" s="398"/>
      <c r="AR94" s="399"/>
      <c r="AS94" s="419"/>
      <c r="AT94" s="420"/>
      <c r="AU94" s="420"/>
      <c r="AV94" s="420"/>
      <c r="AW94" s="420"/>
      <c r="AX94" s="420"/>
      <c r="AY94" s="420"/>
      <c r="AZ94" s="420"/>
      <c r="BA94" s="420"/>
      <c r="BB94" s="421"/>
      <c r="BC94" s="419"/>
      <c r="BD94" s="420"/>
      <c r="BE94" s="420"/>
      <c r="BF94" s="420"/>
      <c r="BG94" s="420"/>
      <c r="BH94" s="420"/>
      <c r="BI94" s="420"/>
      <c r="BJ94" s="420"/>
      <c r="BK94" s="420"/>
      <c r="BL94" s="420"/>
      <c r="BM94" s="421"/>
      <c r="BN94" s="364">
        <f t="shared" si="2"/>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397"/>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c r="AI95" s="398"/>
      <c r="AJ95" s="398"/>
      <c r="AK95" s="398"/>
      <c r="AL95" s="398"/>
      <c r="AM95" s="398"/>
      <c r="AN95" s="398"/>
      <c r="AO95" s="398"/>
      <c r="AP95" s="398"/>
      <c r="AQ95" s="398"/>
      <c r="AR95" s="399"/>
      <c r="AS95" s="419"/>
      <c r="AT95" s="420"/>
      <c r="AU95" s="420"/>
      <c r="AV95" s="420"/>
      <c r="AW95" s="420"/>
      <c r="AX95" s="420"/>
      <c r="AY95" s="420"/>
      <c r="AZ95" s="420"/>
      <c r="BA95" s="420"/>
      <c r="BB95" s="421"/>
      <c r="BC95" s="419"/>
      <c r="BD95" s="420"/>
      <c r="BE95" s="420"/>
      <c r="BF95" s="420"/>
      <c r="BG95" s="420"/>
      <c r="BH95" s="420"/>
      <c r="BI95" s="420"/>
      <c r="BJ95" s="420"/>
      <c r="BK95" s="420"/>
      <c r="BL95" s="420"/>
      <c r="BM95" s="421"/>
      <c r="BN95" s="364">
        <f t="shared" si="2"/>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397"/>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c r="AI96" s="398"/>
      <c r="AJ96" s="398"/>
      <c r="AK96" s="398"/>
      <c r="AL96" s="398"/>
      <c r="AM96" s="398"/>
      <c r="AN96" s="398"/>
      <c r="AO96" s="398"/>
      <c r="AP96" s="398"/>
      <c r="AQ96" s="398"/>
      <c r="AR96" s="399"/>
      <c r="AS96" s="419"/>
      <c r="AT96" s="420"/>
      <c r="AU96" s="420"/>
      <c r="AV96" s="420"/>
      <c r="AW96" s="420"/>
      <c r="AX96" s="420"/>
      <c r="AY96" s="420"/>
      <c r="AZ96" s="420"/>
      <c r="BA96" s="420"/>
      <c r="BB96" s="421"/>
      <c r="BC96" s="419"/>
      <c r="BD96" s="420"/>
      <c r="BE96" s="420"/>
      <c r="BF96" s="420"/>
      <c r="BG96" s="420"/>
      <c r="BH96" s="420"/>
      <c r="BI96" s="420"/>
      <c r="BJ96" s="420"/>
      <c r="BK96" s="420"/>
      <c r="BL96" s="420"/>
      <c r="BM96" s="421"/>
      <c r="BN96" s="364">
        <f t="shared" si="2"/>
        <v>0</v>
      </c>
      <c r="BO96" s="365"/>
      <c r="BP96" s="365"/>
      <c r="BQ96" s="365"/>
      <c r="BR96" s="365"/>
      <c r="BS96" s="365"/>
      <c r="BT96" s="365"/>
      <c r="BU96" s="365"/>
      <c r="BV96" s="365"/>
      <c r="BW96" s="365"/>
      <c r="BX96" s="365"/>
      <c r="BY96" s="365"/>
      <c r="BZ96" s="365"/>
      <c r="CA96" s="365"/>
      <c r="CB96" s="366"/>
    </row>
    <row r="97" spans="1:89" hidden="1" x14ac:dyDescent="0.2">
      <c r="A97" s="400"/>
      <c r="B97" s="401"/>
      <c r="C97" s="401"/>
      <c r="D97" s="402"/>
      <c r="E97" s="397"/>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c r="AG97" s="398"/>
      <c r="AH97" s="398"/>
      <c r="AI97" s="398"/>
      <c r="AJ97" s="398"/>
      <c r="AK97" s="398"/>
      <c r="AL97" s="398"/>
      <c r="AM97" s="398"/>
      <c r="AN97" s="398"/>
      <c r="AO97" s="398"/>
      <c r="AP97" s="398"/>
      <c r="AQ97" s="398"/>
      <c r="AR97" s="399"/>
      <c r="AS97" s="419"/>
      <c r="AT97" s="420"/>
      <c r="AU97" s="420"/>
      <c r="AV97" s="420"/>
      <c r="AW97" s="420"/>
      <c r="AX97" s="420"/>
      <c r="AY97" s="420"/>
      <c r="AZ97" s="420"/>
      <c r="BA97" s="420"/>
      <c r="BB97" s="421"/>
      <c r="BC97" s="419"/>
      <c r="BD97" s="420"/>
      <c r="BE97" s="420"/>
      <c r="BF97" s="420"/>
      <c r="BG97" s="420"/>
      <c r="BH97" s="420"/>
      <c r="BI97" s="420"/>
      <c r="BJ97" s="420"/>
      <c r="BK97" s="420"/>
      <c r="BL97" s="420"/>
      <c r="BM97" s="421"/>
      <c r="BN97" s="364">
        <f t="shared" si="2"/>
        <v>0</v>
      </c>
      <c r="BO97" s="365"/>
      <c r="BP97" s="365"/>
      <c r="BQ97" s="365"/>
      <c r="BR97" s="365"/>
      <c r="BS97" s="365"/>
      <c r="BT97" s="365"/>
      <c r="BU97" s="365"/>
      <c r="BV97" s="365"/>
      <c r="BW97" s="365"/>
      <c r="BX97" s="365"/>
      <c r="BY97" s="365"/>
      <c r="BZ97" s="365"/>
      <c r="CA97" s="365"/>
      <c r="CB97" s="366"/>
    </row>
    <row r="98" spans="1:89" hidden="1" x14ac:dyDescent="0.2">
      <c r="A98" s="400"/>
      <c r="B98" s="401"/>
      <c r="C98" s="401"/>
      <c r="D98" s="402"/>
      <c r="E98" s="397"/>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c r="AG98" s="398"/>
      <c r="AH98" s="398"/>
      <c r="AI98" s="398"/>
      <c r="AJ98" s="398"/>
      <c r="AK98" s="398"/>
      <c r="AL98" s="398"/>
      <c r="AM98" s="398"/>
      <c r="AN98" s="398"/>
      <c r="AO98" s="398"/>
      <c r="AP98" s="398"/>
      <c r="AQ98" s="398"/>
      <c r="AR98" s="399"/>
      <c r="AS98" s="419"/>
      <c r="AT98" s="420"/>
      <c r="AU98" s="420"/>
      <c r="AV98" s="420"/>
      <c r="AW98" s="420"/>
      <c r="AX98" s="420"/>
      <c r="AY98" s="420"/>
      <c r="AZ98" s="420"/>
      <c r="BA98" s="420"/>
      <c r="BB98" s="421"/>
      <c r="BC98" s="419"/>
      <c r="BD98" s="420"/>
      <c r="BE98" s="420"/>
      <c r="BF98" s="420"/>
      <c r="BG98" s="420"/>
      <c r="BH98" s="420"/>
      <c r="BI98" s="420"/>
      <c r="BJ98" s="420"/>
      <c r="BK98" s="420"/>
      <c r="BL98" s="420"/>
      <c r="BM98" s="421"/>
      <c r="BN98" s="364">
        <f t="shared" si="2"/>
        <v>0</v>
      </c>
      <c r="BO98" s="365"/>
      <c r="BP98" s="365"/>
      <c r="BQ98" s="365"/>
      <c r="BR98" s="365"/>
      <c r="BS98" s="365"/>
      <c r="BT98" s="365"/>
      <c r="BU98" s="365"/>
      <c r="BV98" s="365"/>
      <c r="BW98" s="365"/>
      <c r="BX98" s="365"/>
      <c r="BY98" s="365"/>
      <c r="BZ98" s="365"/>
      <c r="CA98" s="365"/>
      <c r="CB98" s="366"/>
    </row>
    <row r="99" spans="1:89" hidden="1" x14ac:dyDescent="0.2">
      <c r="A99" s="233"/>
      <c r="B99" s="231"/>
      <c r="C99" s="231"/>
      <c r="D99" s="232"/>
      <c r="E99" s="413"/>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5"/>
      <c r="AS99" s="400"/>
      <c r="AT99" s="401"/>
      <c r="AU99" s="401"/>
      <c r="AV99" s="401"/>
      <c r="AW99" s="401"/>
      <c r="AX99" s="401"/>
      <c r="AY99" s="401"/>
      <c r="AZ99" s="401"/>
      <c r="BA99" s="401"/>
      <c r="BB99" s="402"/>
      <c r="BC99" s="416"/>
      <c r="BD99" s="417"/>
      <c r="BE99" s="417"/>
      <c r="BF99" s="417"/>
      <c r="BG99" s="417"/>
      <c r="BH99" s="417"/>
      <c r="BI99" s="417"/>
      <c r="BJ99" s="417"/>
      <c r="BK99" s="417"/>
      <c r="BL99" s="417"/>
      <c r="BM99" s="418"/>
      <c r="BN99" s="364">
        <f t="shared" si="2"/>
        <v>0</v>
      </c>
      <c r="BO99" s="365"/>
      <c r="BP99" s="365"/>
      <c r="BQ99" s="365"/>
      <c r="BR99" s="365"/>
      <c r="BS99" s="365"/>
      <c r="BT99" s="365"/>
      <c r="BU99" s="365"/>
      <c r="BV99" s="365"/>
      <c r="BW99" s="365"/>
      <c r="BX99" s="365"/>
      <c r="BY99" s="365"/>
      <c r="BZ99" s="365"/>
      <c r="CA99" s="365"/>
      <c r="CB99" s="366"/>
    </row>
    <row r="100" spans="1:89" hidden="1" x14ac:dyDescent="0.2">
      <c r="A100" s="233"/>
      <c r="B100" s="231"/>
      <c r="C100" s="231"/>
      <c r="D100" s="232"/>
      <c r="E100" s="413"/>
      <c r="F100" s="414"/>
      <c r="G100" s="414"/>
      <c r="H100" s="414"/>
      <c r="I100" s="414"/>
      <c r="J100" s="414"/>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c r="AL100" s="414"/>
      <c r="AM100" s="414"/>
      <c r="AN100" s="414"/>
      <c r="AO100" s="414"/>
      <c r="AP100" s="414"/>
      <c r="AQ100" s="414"/>
      <c r="AR100" s="415"/>
      <c r="AS100" s="400"/>
      <c r="AT100" s="401"/>
      <c r="AU100" s="401"/>
      <c r="AV100" s="401"/>
      <c r="AW100" s="401"/>
      <c r="AX100" s="401"/>
      <c r="AY100" s="401"/>
      <c r="AZ100" s="401"/>
      <c r="BA100" s="401"/>
      <c r="BB100" s="402"/>
      <c r="BC100" s="416"/>
      <c r="BD100" s="417"/>
      <c r="BE100" s="417"/>
      <c r="BF100" s="417"/>
      <c r="BG100" s="417"/>
      <c r="BH100" s="417"/>
      <c r="BI100" s="417"/>
      <c r="BJ100" s="417"/>
      <c r="BK100" s="417"/>
      <c r="BL100" s="417"/>
      <c r="BM100" s="418"/>
      <c r="BN100" s="364">
        <f t="shared" si="2"/>
        <v>0</v>
      </c>
      <c r="BO100" s="365"/>
      <c r="BP100" s="365"/>
      <c r="BQ100" s="365"/>
      <c r="BR100" s="365"/>
      <c r="BS100" s="365"/>
      <c r="BT100" s="365"/>
      <c r="BU100" s="365"/>
      <c r="BV100" s="365"/>
      <c r="BW100" s="365"/>
      <c r="BX100" s="365"/>
      <c r="BY100" s="365"/>
      <c r="BZ100" s="365"/>
      <c r="CA100" s="365"/>
      <c r="CB100" s="366"/>
    </row>
    <row r="101" spans="1:89" hidden="1" x14ac:dyDescent="0.2">
      <c r="A101" s="395"/>
      <c r="B101" s="151"/>
      <c r="C101" s="151"/>
      <c r="D101" s="396"/>
      <c r="E101" s="413"/>
      <c r="F101" s="414"/>
      <c r="G101" s="414"/>
      <c r="H101" s="414"/>
      <c r="I101" s="414"/>
      <c r="J101" s="414"/>
      <c r="K101" s="414"/>
      <c r="L101" s="414"/>
      <c r="M101" s="414"/>
      <c r="N101" s="414"/>
      <c r="O101" s="414"/>
      <c r="P101" s="414"/>
      <c r="Q101" s="414"/>
      <c r="R101" s="414"/>
      <c r="S101" s="414"/>
      <c r="T101" s="414"/>
      <c r="U101" s="414"/>
      <c r="V101" s="414"/>
      <c r="W101" s="414"/>
      <c r="X101" s="414"/>
      <c r="Y101" s="414"/>
      <c r="Z101" s="414"/>
      <c r="AA101" s="414"/>
      <c r="AB101" s="414"/>
      <c r="AC101" s="414"/>
      <c r="AD101" s="414"/>
      <c r="AE101" s="414"/>
      <c r="AF101" s="414"/>
      <c r="AG101" s="414"/>
      <c r="AH101" s="414"/>
      <c r="AI101" s="414"/>
      <c r="AJ101" s="414"/>
      <c r="AK101" s="414"/>
      <c r="AL101" s="414"/>
      <c r="AM101" s="414"/>
      <c r="AN101" s="414"/>
      <c r="AO101" s="414"/>
      <c r="AP101" s="414"/>
      <c r="AQ101" s="414"/>
      <c r="AR101" s="415"/>
      <c r="AS101" s="392"/>
      <c r="AT101" s="393"/>
      <c r="AU101" s="393"/>
      <c r="AV101" s="393"/>
      <c r="AW101" s="393"/>
      <c r="AX101" s="393"/>
      <c r="AY101" s="393"/>
      <c r="AZ101" s="393"/>
      <c r="BA101" s="393"/>
      <c r="BB101" s="394"/>
      <c r="BC101" s="416"/>
      <c r="BD101" s="417"/>
      <c r="BE101" s="417"/>
      <c r="BF101" s="417"/>
      <c r="BG101" s="417"/>
      <c r="BH101" s="417"/>
      <c r="BI101" s="417"/>
      <c r="BJ101" s="417"/>
      <c r="BK101" s="417"/>
      <c r="BL101" s="417"/>
      <c r="BM101" s="418"/>
      <c r="BN101" s="364">
        <f t="shared" si="2"/>
        <v>0</v>
      </c>
      <c r="BO101" s="365"/>
      <c r="BP101" s="365"/>
      <c r="BQ101" s="365"/>
      <c r="BR101" s="365"/>
      <c r="BS101" s="365"/>
      <c r="BT101" s="365"/>
      <c r="BU101" s="365"/>
      <c r="BV101" s="365"/>
      <c r="BW101" s="365"/>
      <c r="BX101" s="365"/>
      <c r="BY101" s="365"/>
      <c r="BZ101" s="365"/>
      <c r="CA101" s="365"/>
      <c r="CB101" s="366"/>
    </row>
    <row r="102" spans="1:89" x14ac:dyDescent="0.2">
      <c r="A102" s="377"/>
      <c r="B102" s="378"/>
      <c r="C102" s="378"/>
      <c r="D102" s="379"/>
      <c r="E102" s="380" t="s">
        <v>421</v>
      </c>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c r="AG102" s="381"/>
      <c r="AH102" s="381"/>
      <c r="AI102" s="381"/>
      <c r="AJ102" s="381"/>
      <c r="AK102" s="381"/>
      <c r="AL102" s="381"/>
      <c r="AM102" s="381"/>
      <c r="AN102" s="381"/>
      <c r="AO102" s="381"/>
      <c r="AP102" s="381"/>
      <c r="AQ102" s="381"/>
      <c r="AR102" s="382"/>
      <c r="AS102" s="383" t="s">
        <v>52</v>
      </c>
      <c r="AT102" s="384"/>
      <c r="AU102" s="384"/>
      <c r="AV102" s="384"/>
      <c r="AW102" s="384"/>
      <c r="AX102" s="384"/>
      <c r="AY102" s="384"/>
      <c r="AZ102" s="384"/>
      <c r="BA102" s="384"/>
      <c r="BB102" s="385"/>
      <c r="BC102" s="386" t="s">
        <v>52</v>
      </c>
      <c r="BD102" s="387"/>
      <c r="BE102" s="387"/>
      <c r="BF102" s="387"/>
      <c r="BG102" s="387"/>
      <c r="BH102" s="387"/>
      <c r="BI102" s="387"/>
      <c r="BJ102" s="387"/>
      <c r="BK102" s="387"/>
      <c r="BL102" s="387"/>
      <c r="BM102" s="388"/>
      <c r="BN102" s="389">
        <f>SUM(BN67:CB101)</f>
        <v>18500</v>
      </c>
      <c r="BO102" s="390"/>
      <c r="BP102" s="390"/>
      <c r="BQ102" s="390"/>
      <c r="BR102" s="390"/>
      <c r="BS102" s="390"/>
      <c r="BT102" s="390"/>
      <c r="BU102" s="390"/>
      <c r="BV102" s="390"/>
      <c r="BW102" s="390"/>
      <c r="BX102" s="390"/>
      <c r="BY102" s="390"/>
      <c r="BZ102" s="390"/>
      <c r="CA102" s="390"/>
      <c r="CB102" s="391"/>
      <c r="CC102" s="412"/>
      <c r="CD102" s="153"/>
      <c r="CE102" s="153"/>
      <c r="CF102" s="153"/>
      <c r="CG102" s="153"/>
      <c r="CH102" s="153"/>
      <c r="CI102" s="153"/>
      <c r="CJ102" s="153"/>
      <c r="CK102" s="153"/>
    </row>
    <row r="103" spans="1:89" ht="15.75" x14ac:dyDescent="0.25">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0"/>
      <c r="AT103" s="130"/>
      <c r="AU103" s="130"/>
      <c r="AV103" s="130"/>
      <c r="AW103" s="130"/>
      <c r="AX103" s="130"/>
      <c r="AY103" s="130"/>
      <c r="AZ103" s="130"/>
      <c r="BA103" s="130"/>
      <c r="BB103" s="130"/>
      <c r="BC103" s="86"/>
      <c r="BD103" s="86"/>
      <c r="BE103" s="86"/>
      <c r="BF103" s="86"/>
      <c r="BG103" s="86"/>
      <c r="BH103" s="86"/>
      <c r="BI103" s="86"/>
      <c r="BJ103" s="86"/>
      <c r="BK103" s="86"/>
      <c r="BL103" s="86"/>
      <c r="BM103" s="86"/>
      <c r="BN103" s="86"/>
      <c r="BO103" s="86"/>
      <c r="BP103" s="86"/>
      <c r="BQ103" s="131"/>
      <c r="BR103" s="131"/>
      <c r="BS103" s="131"/>
      <c r="BT103" s="131"/>
      <c r="BU103" s="131"/>
      <c r="BV103" s="131"/>
      <c r="BW103" s="131"/>
      <c r="BX103" s="131"/>
      <c r="BY103" s="131"/>
      <c r="BZ103" s="131"/>
      <c r="CA103" s="131"/>
      <c r="CB103" s="131"/>
    </row>
    <row r="104" spans="1:89" x14ac:dyDescent="0.2">
      <c r="CK104" s="80"/>
    </row>
    <row r="105" spans="1:89" ht="15.75" x14ac:dyDescent="0.25">
      <c r="A105" s="72" t="s">
        <v>419</v>
      </c>
      <c r="B105" s="129"/>
      <c r="C105" s="129"/>
      <c r="D105" s="129"/>
      <c r="E105" s="129"/>
      <c r="F105" s="129"/>
      <c r="G105" s="129"/>
      <c r="H105" s="129"/>
      <c r="I105" s="129"/>
      <c r="J105" s="129"/>
      <c r="X105" s="87"/>
      <c r="Y105" s="376"/>
      <c r="Z105" s="376"/>
      <c r="AA105" s="376"/>
      <c r="AB105" s="376"/>
      <c r="AC105" s="376"/>
      <c r="AD105" s="376"/>
      <c r="AE105" s="376"/>
      <c r="AF105" s="376"/>
      <c r="AG105" s="376"/>
      <c r="AH105" s="376"/>
      <c r="AI105" s="376"/>
      <c r="AJ105" s="376"/>
      <c r="AK105" s="87"/>
      <c r="AL105" s="369" t="s">
        <v>554</v>
      </c>
      <c r="AM105" s="369"/>
      <c r="AN105" s="369"/>
      <c r="AO105" s="369"/>
      <c r="AP105" s="369"/>
      <c r="AQ105" s="369"/>
      <c r="AR105" s="369"/>
      <c r="AS105" s="369"/>
      <c r="AT105" s="369"/>
      <c r="AU105" s="369"/>
      <c r="AV105" s="369"/>
      <c r="AW105" s="369"/>
      <c r="AX105" s="369"/>
      <c r="AY105" s="369"/>
      <c r="AZ105" s="369"/>
      <c r="BA105" s="369"/>
      <c r="BB105" s="369"/>
      <c r="BC105" s="369"/>
      <c r="BD105" s="369"/>
      <c r="BE105" s="369"/>
      <c r="BF105" s="369"/>
      <c r="BG105" s="369"/>
      <c r="BH105" s="369"/>
      <c r="BI105" s="369"/>
      <c r="BJ105" s="369"/>
      <c r="BK105" s="369"/>
      <c r="BL105" s="369"/>
      <c r="BM105" s="369"/>
      <c r="BN105" s="87"/>
      <c r="BO105" s="87"/>
      <c r="BP105" s="87"/>
      <c r="BQ105" s="87"/>
      <c r="BR105" s="87"/>
      <c r="BS105" s="87"/>
      <c r="CK105" s="80"/>
    </row>
    <row r="106" spans="1:89" x14ac:dyDescent="0.2">
      <c r="A106" s="88"/>
      <c r="B106" s="88"/>
      <c r="C106" s="88"/>
      <c r="D106" s="88"/>
      <c r="E106" s="88"/>
      <c r="F106" s="88"/>
      <c r="G106" s="88"/>
      <c r="H106" s="88"/>
      <c r="I106" s="88"/>
      <c r="J106" s="88"/>
      <c r="X106" s="88"/>
      <c r="Y106" s="375" t="s">
        <v>10</v>
      </c>
      <c r="Z106" s="375"/>
      <c r="AA106" s="375"/>
      <c r="AB106" s="375"/>
      <c r="AC106" s="375"/>
      <c r="AD106" s="375"/>
      <c r="AE106" s="375"/>
      <c r="AF106" s="375"/>
      <c r="AG106" s="375"/>
      <c r="AH106" s="375"/>
      <c r="AI106" s="375"/>
      <c r="AJ106" s="375"/>
      <c r="AK106" s="88"/>
      <c r="AL106" s="375" t="s">
        <v>11</v>
      </c>
      <c r="AM106" s="375"/>
      <c r="AN106" s="375"/>
      <c r="AO106" s="375"/>
      <c r="AP106" s="375"/>
      <c r="AQ106" s="375"/>
      <c r="AR106" s="375"/>
      <c r="AS106" s="375"/>
      <c r="AT106" s="375"/>
      <c r="AU106" s="375"/>
      <c r="AV106" s="375"/>
      <c r="AW106" s="375"/>
      <c r="AX106" s="375"/>
      <c r="AY106" s="375"/>
      <c r="AZ106" s="375"/>
      <c r="BA106" s="375"/>
      <c r="BB106" s="375"/>
      <c r="BC106" s="375"/>
      <c r="BD106" s="375"/>
      <c r="BE106" s="375"/>
      <c r="BF106" s="375"/>
      <c r="BG106" s="375"/>
      <c r="BH106" s="375"/>
      <c r="BI106" s="375"/>
      <c r="BJ106" s="375"/>
      <c r="BK106" s="375"/>
      <c r="BL106" s="375"/>
      <c r="BM106" s="375"/>
      <c r="BN106" s="87"/>
      <c r="BO106" s="87"/>
      <c r="BP106" s="87"/>
      <c r="BQ106" s="87"/>
      <c r="BR106" s="87"/>
      <c r="BS106" s="87"/>
      <c r="CK106" s="89"/>
    </row>
    <row r="107" spans="1:89" x14ac:dyDescent="0.2">
      <c r="A107" s="1"/>
      <c r="B107" s="87"/>
      <c r="C107" s="87"/>
      <c r="D107" s="87"/>
      <c r="E107" s="87"/>
      <c r="F107" s="87"/>
      <c r="G107" s="87"/>
      <c r="H107" s="87"/>
      <c r="I107" s="87"/>
      <c r="J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8"/>
      <c r="BO107" s="88"/>
      <c r="BP107" s="88"/>
      <c r="BQ107" s="88"/>
      <c r="BR107" s="88"/>
      <c r="BS107" s="88"/>
    </row>
    <row r="108" spans="1:89" ht="15.75" x14ac:dyDescent="0.25">
      <c r="A108" s="72" t="s">
        <v>420</v>
      </c>
      <c r="B108" s="129"/>
      <c r="C108" s="129"/>
      <c r="D108" s="129"/>
      <c r="E108" s="129"/>
      <c r="F108" s="129"/>
      <c r="G108" s="129"/>
      <c r="H108" s="129"/>
      <c r="I108" s="129"/>
      <c r="J108" s="129"/>
      <c r="X108" s="87"/>
      <c r="Y108" s="376"/>
      <c r="Z108" s="376"/>
      <c r="AA108" s="376"/>
      <c r="AB108" s="376"/>
      <c r="AC108" s="376"/>
      <c r="AD108" s="376"/>
      <c r="AE108" s="376"/>
      <c r="AF108" s="376"/>
      <c r="AG108" s="376"/>
      <c r="AH108" s="376"/>
      <c r="AI108" s="376"/>
      <c r="AJ108" s="376"/>
      <c r="AK108" s="87"/>
      <c r="AL108" s="369" t="s">
        <v>568</v>
      </c>
      <c r="AM108" s="369"/>
      <c r="AN108" s="369"/>
      <c r="AO108" s="369"/>
      <c r="AP108" s="369"/>
      <c r="AQ108" s="369"/>
      <c r="AR108" s="369"/>
      <c r="AS108" s="369"/>
      <c r="AT108" s="369"/>
      <c r="AU108" s="369"/>
      <c r="AV108" s="369"/>
      <c r="AW108" s="369"/>
      <c r="AX108" s="369"/>
      <c r="AY108" s="369"/>
      <c r="AZ108" s="369"/>
      <c r="BA108" s="369"/>
      <c r="BB108" s="369"/>
      <c r="BC108" s="369"/>
      <c r="BD108" s="369"/>
      <c r="BE108" s="369"/>
      <c r="BF108" s="369"/>
      <c r="BG108" s="369"/>
      <c r="BH108" s="369"/>
      <c r="BI108" s="369"/>
      <c r="BJ108" s="369"/>
      <c r="BK108" s="369"/>
      <c r="BL108" s="369"/>
      <c r="BM108" s="369"/>
      <c r="BN108" s="87"/>
      <c r="BO108" s="87"/>
      <c r="BP108" s="87"/>
      <c r="BQ108" s="87"/>
      <c r="BR108" s="87"/>
      <c r="BS108" s="87"/>
    </row>
    <row r="109" spans="1:89" x14ac:dyDescent="0.2">
      <c r="A109" s="87"/>
      <c r="B109" s="87"/>
      <c r="C109" s="87"/>
      <c r="D109" s="87"/>
      <c r="E109" s="87"/>
      <c r="F109" s="87"/>
      <c r="G109" s="87"/>
      <c r="H109" s="87"/>
      <c r="I109" s="87"/>
      <c r="J109" s="87"/>
      <c r="X109" s="87"/>
      <c r="Y109" s="148" t="s">
        <v>10</v>
      </c>
      <c r="Z109" s="148"/>
      <c r="AA109" s="148"/>
      <c r="AB109" s="148"/>
      <c r="AC109" s="148"/>
      <c r="AD109" s="148"/>
      <c r="AE109" s="148"/>
      <c r="AF109" s="148"/>
      <c r="AG109" s="148"/>
      <c r="AH109" s="148"/>
      <c r="AI109" s="148"/>
      <c r="AJ109" s="148"/>
      <c r="AK109" s="88"/>
      <c r="AL109" s="148" t="s">
        <v>11</v>
      </c>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87"/>
      <c r="BO109" s="87"/>
      <c r="BP109" s="87"/>
      <c r="BQ109" s="87"/>
      <c r="BR109" s="87"/>
      <c r="BS109" s="87"/>
    </row>
    <row r="110" spans="1:89" ht="15.6" customHeight="1" x14ac:dyDescent="0.25">
      <c r="A110" s="72" t="s">
        <v>507</v>
      </c>
      <c r="B110" s="90"/>
      <c r="C110" s="129"/>
      <c r="D110" s="129"/>
      <c r="E110" s="129"/>
      <c r="F110" s="129"/>
      <c r="G110" s="129"/>
      <c r="H110" s="129"/>
      <c r="I110" s="129"/>
      <c r="J110" s="129"/>
      <c r="O110" s="155" t="s">
        <v>567</v>
      </c>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Q110" s="132"/>
      <c r="AR110" s="132"/>
      <c r="AS110" s="132"/>
      <c r="AT110" s="132"/>
      <c r="AU110" s="132"/>
      <c r="AV110" s="132"/>
      <c r="AW110" s="132"/>
      <c r="AX110" s="132"/>
      <c r="AY110" s="132"/>
      <c r="AZ110" s="87"/>
      <c r="BA110" s="369" t="s">
        <v>568</v>
      </c>
      <c r="BB110" s="369"/>
      <c r="BC110" s="369"/>
      <c r="BD110" s="369"/>
      <c r="BE110" s="369"/>
      <c r="BF110" s="369"/>
      <c r="BG110" s="369"/>
      <c r="BH110" s="369"/>
      <c r="BI110" s="369"/>
      <c r="BJ110" s="369"/>
      <c r="BK110" s="369"/>
      <c r="BL110" s="369"/>
      <c r="BM110" s="369"/>
      <c r="BN110" s="369"/>
      <c r="BO110" s="369"/>
      <c r="BP110" s="369"/>
      <c r="BQ110" s="369"/>
      <c r="BR110" s="369"/>
      <c r="BS110" s="369"/>
      <c r="BT110" s="369"/>
      <c r="BU110" s="369"/>
      <c r="BV110" s="369"/>
      <c r="BZ110" s="5"/>
      <c r="CA110" s="92"/>
      <c r="CB110" s="5"/>
    </row>
    <row r="111" spans="1:89" ht="15.75" x14ac:dyDescent="0.25">
      <c r="A111" s="72" t="s">
        <v>508</v>
      </c>
      <c r="B111" s="90"/>
      <c r="C111" s="129"/>
      <c r="D111" s="129"/>
      <c r="E111" s="129"/>
      <c r="F111" s="129"/>
      <c r="G111" s="129"/>
      <c r="H111" s="129"/>
      <c r="I111" s="129"/>
      <c r="J111" s="129"/>
      <c r="O111" s="148" t="s">
        <v>12</v>
      </c>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Q111" s="148" t="s">
        <v>10</v>
      </c>
      <c r="AR111" s="148"/>
      <c r="AS111" s="148"/>
      <c r="AT111" s="148"/>
      <c r="AU111" s="148"/>
      <c r="AV111" s="148"/>
      <c r="AW111" s="148"/>
      <c r="AX111" s="148"/>
      <c r="AY111" s="148"/>
      <c r="AZ111" s="88"/>
      <c r="BA111" s="148" t="s">
        <v>11</v>
      </c>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Z111" s="5"/>
      <c r="CA111" s="93"/>
      <c r="CB111" s="5"/>
    </row>
    <row r="112" spans="1:89" s="72" customFormat="1" ht="15.75" x14ac:dyDescent="0.25">
      <c r="A112" s="370" t="s">
        <v>9</v>
      </c>
      <c r="B112" s="370"/>
      <c r="C112" s="371" t="s">
        <v>555</v>
      </c>
      <c r="D112" s="371"/>
      <c r="E112" s="371"/>
      <c r="F112" s="372" t="s">
        <v>5</v>
      </c>
      <c r="G112" s="372"/>
      <c r="H112" s="373" t="s">
        <v>556</v>
      </c>
      <c r="I112" s="373"/>
      <c r="J112" s="373"/>
      <c r="K112" s="373"/>
      <c r="L112" s="373"/>
      <c r="M112" s="373"/>
      <c r="N112" s="373"/>
      <c r="O112" s="373"/>
      <c r="P112" s="373"/>
      <c r="Q112" s="373"/>
      <c r="R112" s="373"/>
      <c r="S112" s="373"/>
      <c r="T112" s="373"/>
      <c r="U112" s="373"/>
      <c r="V112" s="373"/>
      <c r="W112" s="373"/>
      <c r="X112" s="373"/>
      <c r="Y112" s="374">
        <v>20</v>
      </c>
      <c r="Z112" s="374"/>
      <c r="AA112" s="374"/>
      <c r="AB112" s="367" t="s">
        <v>557</v>
      </c>
      <c r="AC112" s="367"/>
      <c r="AD112" s="367"/>
      <c r="AE112" s="90"/>
      <c r="AF112" s="72" t="s">
        <v>509</v>
      </c>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row>
  </sheetData>
  <mergeCells count="367">
    <mergeCell ref="A112:B112"/>
    <mergeCell ref="C112:E112"/>
    <mergeCell ref="F112:G112"/>
    <mergeCell ref="H112:X112"/>
    <mergeCell ref="Y112:AA112"/>
    <mergeCell ref="AB112:AD112"/>
    <mergeCell ref="Y109:AJ109"/>
    <mergeCell ref="AL109:BM109"/>
    <mergeCell ref="O110:AN110"/>
    <mergeCell ref="BA110:BV110"/>
    <mergeCell ref="O111:AN111"/>
    <mergeCell ref="AQ111:AY111"/>
    <mergeCell ref="BA111:BV111"/>
    <mergeCell ref="CC102:CK102"/>
    <mergeCell ref="Y105:AJ105"/>
    <mergeCell ref="AL105:BM105"/>
    <mergeCell ref="Y106:AJ106"/>
    <mergeCell ref="AL106:BM106"/>
    <mergeCell ref="Y108:AJ108"/>
    <mergeCell ref="AL108:BM108"/>
    <mergeCell ref="A101:D101"/>
    <mergeCell ref="E101:AR101"/>
    <mergeCell ref="AS101:BB101"/>
    <mergeCell ref="BC101:BM101"/>
    <mergeCell ref="BN101:CB101"/>
    <mergeCell ref="A102:D102"/>
    <mergeCell ref="E102:AR102"/>
    <mergeCell ref="AS102:BB102"/>
    <mergeCell ref="BC102:BM102"/>
    <mergeCell ref="BN102:CB102"/>
    <mergeCell ref="A99:D99"/>
    <mergeCell ref="E99:AR99"/>
    <mergeCell ref="AS99:BB99"/>
    <mergeCell ref="BC99:BM99"/>
    <mergeCell ref="BN99:CB99"/>
    <mergeCell ref="A100:D100"/>
    <mergeCell ref="E100:AR100"/>
    <mergeCell ref="AS100:BB100"/>
    <mergeCell ref="BC100:BM100"/>
    <mergeCell ref="BN100:CB100"/>
    <mergeCell ref="A97:D97"/>
    <mergeCell ref="E97:AR97"/>
    <mergeCell ref="AS97:BB97"/>
    <mergeCell ref="BC97:BM97"/>
    <mergeCell ref="BN97:CB97"/>
    <mergeCell ref="A98:D98"/>
    <mergeCell ref="E98:AR98"/>
    <mergeCell ref="AS98:BB98"/>
    <mergeCell ref="BC98:BM98"/>
    <mergeCell ref="BN98:CB98"/>
    <mergeCell ref="A95:D95"/>
    <mergeCell ref="E95:AR95"/>
    <mergeCell ref="AS95:BB95"/>
    <mergeCell ref="BC95:BM95"/>
    <mergeCell ref="BN95:CB95"/>
    <mergeCell ref="A96:D96"/>
    <mergeCell ref="E96:AR96"/>
    <mergeCell ref="AS96:BB96"/>
    <mergeCell ref="BC96:BM96"/>
    <mergeCell ref="BN96:CB96"/>
    <mergeCell ref="A93:D93"/>
    <mergeCell ref="E93:AR93"/>
    <mergeCell ref="AS93:BB93"/>
    <mergeCell ref="BC93:BM93"/>
    <mergeCell ref="BN93:CB93"/>
    <mergeCell ref="A94:D94"/>
    <mergeCell ref="E94:AR94"/>
    <mergeCell ref="AS94:BB94"/>
    <mergeCell ref="BC94:BM94"/>
    <mergeCell ref="BN94:CB94"/>
    <mergeCell ref="A91:D91"/>
    <mergeCell ref="E91:AR91"/>
    <mergeCell ref="AS91:BB91"/>
    <mergeCell ref="BC91:BM91"/>
    <mergeCell ref="BN91:CB91"/>
    <mergeCell ref="A92:D92"/>
    <mergeCell ref="E92:AR92"/>
    <mergeCell ref="AS92:BB92"/>
    <mergeCell ref="BC92:BM92"/>
    <mergeCell ref="BN92:CB92"/>
    <mergeCell ref="A89:D89"/>
    <mergeCell ref="E89:AR89"/>
    <mergeCell ref="AS89:BB89"/>
    <mergeCell ref="BC89:BM89"/>
    <mergeCell ref="BN89:CB89"/>
    <mergeCell ref="A90:D90"/>
    <mergeCell ref="E90:AR90"/>
    <mergeCell ref="AS90:BB90"/>
    <mergeCell ref="BC90:BM90"/>
    <mergeCell ref="BN90:CB90"/>
    <mergeCell ref="A87:D87"/>
    <mergeCell ref="E87:AR87"/>
    <mergeCell ref="AS87:BB87"/>
    <mergeCell ref="BC87:BM87"/>
    <mergeCell ref="BN87:CB87"/>
    <mergeCell ref="A88:D88"/>
    <mergeCell ref="E88:AR88"/>
    <mergeCell ref="AS88:BB88"/>
    <mergeCell ref="BC88:BM88"/>
    <mergeCell ref="BN88:CB88"/>
    <mergeCell ref="A85:D85"/>
    <mergeCell ref="E85:AR85"/>
    <mergeCell ref="AS85:BB85"/>
    <mergeCell ref="BC85:BM85"/>
    <mergeCell ref="BN85:CB85"/>
    <mergeCell ref="A86:D86"/>
    <mergeCell ref="E86:AR86"/>
    <mergeCell ref="AS86:BB86"/>
    <mergeCell ref="BC86:BM86"/>
    <mergeCell ref="BN86:CB86"/>
    <mergeCell ref="A83:D83"/>
    <mergeCell ref="E83:AR83"/>
    <mergeCell ref="AS83:BB83"/>
    <mergeCell ref="BC83:BM83"/>
    <mergeCell ref="BN83:CB83"/>
    <mergeCell ref="A84:D84"/>
    <mergeCell ref="E84:AR84"/>
    <mergeCell ref="AS84:BB84"/>
    <mergeCell ref="BC84:BM84"/>
    <mergeCell ref="BN84:CB84"/>
    <mergeCell ref="A81:D81"/>
    <mergeCell ref="E81:AR81"/>
    <mergeCell ref="AS81:BB81"/>
    <mergeCell ref="BC81:BM81"/>
    <mergeCell ref="BN81:CB81"/>
    <mergeCell ref="A82:D82"/>
    <mergeCell ref="E82:AR82"/>
    <mergeCell ref="AS82:BB82"/>
    <mergeCell ref="BC82:BM82"/>
    <mergeCell ref="BN82:CB82"/>
    <mergeCell ref="A79:D79"/>
    <mergeCell ref="E79:AR79"/>
    <mergeCell ref="AS79:BB79"/>
    <mergeCell ref="BC79:BM79"/>
    <mergeCell ref="BN79:CB79"/>
    <mergeCell ref="A80:D80"/>
    <mergeCell ref="E80:AR80"/>
    <mergeCell ref="AS80:BB80"/>
    <mergeCell ref="BC80:BM80"/>
    <mergeCell ref="BN80:CB80"/>
    <mergeCell ref="A77:D77"/>
    <mergeCell ref="E77:AR77"/>
    <mergeCell ref="AS77:BB77"/>
    <mergeCell ref="BC77:BM77"/>
    <mergeCell ref="BN77:CB77"/>
    <mergeCell ref="A78:D78"/>
    <mergeCell ref="E78:AR78"/>
    <mergeCell ref="AS78:BB78"/>
    <mergeCell ref="BC78:BM78"/>
    <mergeCell ref="BN78:CB78"/>
    <mergeCell ref="A75:D75"/>
    <mergeCell ref="E75:AR75"/>
    <mergeCell ref="AS75:BB75"/>
    <mergeCell ref="BC75:BM75"/>
    <mergeCell ref="BN75:CB75"/>
    <mergeCell ref="A76:D76"/>
    <mergeCell ref="E76:AR76"/>
    <mergeCell ref="AS76:BB76"/>
    <mergeCell ref="BC76:BM76"/>
    <mergeCell ref="BN76:CB76"/>
    <mergeCell ref="A73:D73"/>
    <mergeCell ref="E73:AR73"/>
    <mergeCell ref="AS73:BB73"/>
    <mergeCell ref="BC73:BM73"/>
    <mergeCell ref="BN73:CB73"/>
    <mergeCell ref="A74:D74"/>
    <mergeCell ref="E74:AR74"/>
    <mergeCell ref="AS74:BB74"/>
    <mergeCell ref="BC74:BM74"/>
    <mergeCell ref="BN74:CB74"/>
    <mergeCell ref="A71:D71"/>
    <mergeCell ref="E71:AR71"/>
    <mergeCell ref="AS71:BB71"/>
    <mergeCell ref="BC71:BM71"/>
    <mergeCell ref="BN71:CB71"/>
    <mergeCell ref="A72:D72"/>
    <mergeCell ref="E72:AR72"/>
    <mergeCell ref="AS72:BB72"/>
    <mergeCell ref="BC72:BM72"/>
    <mergeCell ref="BN72:CB72"/>
    <mergeCell ref="A69:D69"/>
    <mergeCell ref="E69:AR69"/>
    <mergeCell ref="AS69:BB69"/>
    <mergeCell ref="BC69:BM69"/>
    <mergeCell ref="BN69:CB69"/>
    <mergeCell ref="A70:D70"/>
    <mergeCell ref="E70:AR70"/>
    <mergeCell ref="AS70:BB70"/>
    <mergeCell ref="BC70:BM70"/>
    <mergeCell ref="BN70:CB70"/>
    <mergeCell ref="A67:D67"/>
    <mergeCell ref="E67:AR67"/>
    <mergeCell ref="AS67:BB67"/>
    <mergeCell ref="BC67:BM67"/>
    <mergeCell ref="BN67:CB67"/>
    <mergeCell ref="A68:D68"/>
    <mergeCell ref="E68:AR68"/>
    <mergeCell ref="AS68:BB68"/>
    <mergeCell ref="BC68:BM68"/>
    <mergeCell ref="BN68:CB68"/>
    <mergeCell ref="A65:D65"/>
    <mergeCell ref="E65:AR65"/>
    <mergeCell ref="AS65:BB65"/>
    <mergeCell ref="BC65:BM65"/>
    <mergeCell ref="BN65:CB65"/>
    <mergeCell ref="A66:D66"/>
    <mergeCell ref="E66:AR66"/>
    <mergeCell ref="AS66:BB66"/>
    <mergeCell ref="BC66:BM66"/>
    <mergeCell ref="BN66:CB66"/>
    <mergeCell ref="A63:D63"/>
    <mergeCell ref="E63:AR63"/>
    <mergeCell ref="AS63:BB63"/>
    <mergeCell ref="BC63:BM63"/>
    <mergeCell ref="BN63:CB63"/>
    <mergeCell ref="A64:D64"/>
    <mergeCell ref="E64:AR64"/>
    <mergeCell ref="AS64:BB64"/>
    <mergeCell ref="BC64:BM64"/>
    <mergeCell ref="BN64:CB64"/>
    <mergeCell ref="A59:D59"/>
    <mergeCell ref="E59:BC59"/>
    <mergeCell ref="BD59:BM59"/>
    <mergeCell ref="BN59:CB59"/>
    <mergeCell ref="AS61:BB61"/>
    <mergeCell ref="BC61:BP61"/>
    <mergeCell ref="A57:D57"/>
    <mergeCell ref="E57:BC57"/>
    <mergeCell ref="BD57:BM57"/>
    <mergeCell ref="BN57:CB57"/>
    <mergeCell ref="A58:D58"/>
    <mergeCell ref="E58:BC58"/>
    <mergeCell ref="BD58:BM58"/>
    <mergeCell ref="BN58:CB58"/>
    <mergeCell ref="A55:D55"/>
    <mergeCell ref="E55:BC55"/>
    <mergeCell ref="BD55:BM55"/>
    <mergeCell ref="BN55:CB55"/>
    <mergeCell ref="A56:D56"/>
    <mergeCell ref="E56:BC56"/>
    <mergeCell ref="BD56:BM56"/>
    <mergeCell ref="BN56:CB56"/>
    <mergeCell ref="A46:CB46"/>
    <mergeCell ref="S48:CB48"/>
    <mergeCell ref="A50:CB50"/>
    <mergeCell ref="A52:CB52"/>
    <mergeCell ref="AS53:BB53"/>
    <mergeCell ref="BC53:BP53"/>
    <mergeCell ref="A43:D43"/>
    <mergeCell ref="E43:AM43"/>
    <mergeCell ref="AN43:BA43"/>
    <mergeCell ref="BB43:BM43"/>
    <mergeCell ref="BN43:CB43"/>
    <mergeCell ref="A44:D44"/>
    <mergeCell ref="E44:AM44"/>
    <mergeCell ref="AN44:BA44"/>
    <mergeCell ref="BB44:BM44"/>
    <mergeCell ref="BN44:CB44"/>
    <mergeCell ref="A41:D41"/>
    <mergeCell ref="E41:AM41"/>
    <mergeCell ref="AN41:BA41"/>
    <mergeCell ref="BB41:BM41"/>
    <mergeCell ref="BN41:CB41"/>
    <mergeCell ref="A42:D42"/>
    <mergeCell ref="E42:AM42"/>
    <mergeCell ref="AN42:BA42"/>
    <mergeCell ref="BB42:BM42"/>
    <mergeCell ref="BN42:CB42"/>
    <mergeCell ref="A39:D39"/>
    <mergeCell ref="E39:AM39"/>
    <mergeCell ref="AN39:BA39"/>
    <mergeCell ref="BB39:BM39"/>
    <mergeCell ref="BN39:CB39"/>
    <mergeCell ref="A40:D40"/>
    <mergeCell ref="E40:AM40"/>
    <mergeCell ref="AN40:BA40"/>
    <mergeCell ref="BB40:BM40"/>
    <mergeCell ref="BN40:CB40"/>
    <mergeCell ref="A37:D37"/>
    <mergeCell ref="E37:AM37"/>
    <mergeCell ref="AN37:BA37"/>
    <mergeCell ref="BB37:BM37"/>
    <mergeCell ref="BN37:CB37"/>
    <mergeCell ref="A38:D38"/>
    <mergeCell ref="E38:AM38"/>
    <mergeCell ref="AN38:BA38"/>
    <mergeCell ref="BB38:BM38"/>
    <mergeCell ref="BN38:CB38"/>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30:D30"/>
    <mergeCell ref="E30:AM30"/>
    <mergeCell ref="AN30:BA30"/>
    <mergeCell ref="BB30:BM30"/>
    <mergeCell ref="BN30:CB30"/>
    <mergeCell ref="A33:D33"/>
    <mergeCell ref="E33:AM33"/>
    <mergeCell ref="AN33:BA33"/>
    <mergeCell ref="BB33:BM33"/>
    <mergeCell ref="BN33:CB33"/>
    <mergeCell ref="A28:D28"/>
    <mergeCell ref="E28:AM28"/>
    <mergeCell ref="AN28:BA28"/>
    <mergeCell ref="BB28:BM28"/>
    <mergeCell ref="BN28:CB28"/>
    <mergeCell ref="A29:D29"/>
    <mergeCell ref="E29:AM29"/>
    <mergeCell ref="AN29:BA29"/>
    <mergeCell ref="BB29:BM29"/>
    <mergeCell ref="BN29:CB29"/>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BN20:CB20"/>
    <mergeCell ref="A17:D17"/>
    <mergeCell ref="BB17:BM17"/>
    <mergeCell ref="BN17:CB17"/>
    <mergeCell ref="A18:D18"/>
    <mergeCell ref="E18:BA18"/>
    <mergeCell ref="BB18:BM18"/>
    <mergeCell ref="BN18:CB18"/>
    <mergeCell ref="A22:CB22"/>
    <mergeCell ref="CO59:CY59"/>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47"/>
  <sheetViews>
    <sheetView view="pageBreakPreview" topLeftCell="A10" zoomScaleSheetLayoutView="100" workbookViewId="0">
      <selection activeCell="BB26" sqref="BB26:BM26"/>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c r="A8" s="153" t="s">
        <v>553</v>
      </c>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row>
    <row r="9" spans="1:80" ht="44.25" customHeight="1" x14ac:dyDescent="0.25">
      <c r="A9" s="485" t="s">
        <v>405</v>
      </c>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548" t="s">
        <v>753</v>
      </c>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row>
    <row r="10" spans="1:80" ht="14.25" customHeight="1" x14ac:dyDescent="0.25">
      <c r="A10" s="485" t="s">
        <v>524</v>
      </c>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M10" s="485"/>
      <c r="AN10" s="485"/>
      <c r="AO10" s="485"/>
      <c r="AP10" s="485"/>
      <c r="AQ10" s="485"/>
      <c r="AR10" s="485"/>
      <c r="AS10" s="485"/>
      <c r="AT10" s="485"/>
      <c r="AU10" s="485"/>
      <c r="AV10" s="485"/>
      <c r="AW10" s="485"/>
      <c r="AX10" s="485"/>
      <c r="AY10" s="485"/>
      <c r="AZ10" s="485"/>
      <c r="BA10" s="485"/>
      <c r="BB10" s="485"/>
      <c r="BC10" s="485"/>
      <c r="BD10" s="485"/>
      <c r="BE10" s="485"/>
      <c r="BF10" s="485"/>
      <c r="BG10" s="485"/>
      <c r="BH10" s="485"/>
      <c r="BI10" s="485"/>
      <c r="BJ10" s="485"/>
      <c r="BK10" s="485"/>
      <c r="BL10" s="485"/>
      <c r="BM10" s="485"/>
      <c r="BN10" s="485"/>
      <c r="BO10" s="485"/>
      <c r="BP10" s="485"/>
      <c r="BQ10" s="485"/>
      <c r="BR10" s="485"/>
      <c r="BS10" s="485"/>
      <c r="BT10" s="485"/>
      <c r="BU10" s="485"/>
      <c r="BV10" s="485"/>
      <c r="BW10" s="485"/>
      <c r="BX10" s="485"/>
      <c r="BY10" s="485"/>
      <c r="BZ10" s="485"/>
      <c r="CA10" s="485"/>
      <c r="CB10" s="485"/>
    </row>
    <row r="11" spans="1:80" ht="12" customHeight="1" x14ac:dyDescent="0.2">
      <c r="A11" s="157" t="s">
        <v>142</v>
      </c>
      <c r="B11" s="158"/>
      <c r="C11" s="158"/>
      <c r="D11" s="159"/>
      <c r="E11" s="157" t="s">
        <v>522</v>
      </c>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9"/>
      <c r="BB11" s="157" t="s">
        <v>8</v>
      </c>
      <c r="BC11" s="158"/>
      <c r="BD11" s="158"/>
      <c r="BE11" s="158"/>
      <c r="BF11" s="158"/>
      <c r="BG11" s="158"/>
      <c r="BH11" s="158"/>
      <c r="BI11" s="158"/>
      <c r="BJ11" s="158"/>
      <c r="BK11" s="158"/>
      <c r="BL11" s="158"/>
      <c r="BM11" s="159"/>
      <c r="BN11" s="157" t="s">
        <v>30</v>
      </c>
      <c r="BO11" s="158"/>
      <c r="BP11" s="158"/>
      <c r="BQ11" s="158"/>
      <c r="BR11" s="158"/>
      <c r="BS11" s="158"/>
      <c r="BT11" s="158"/>
      <c r="BU11" s="158"/>
      <c r="BV11" s="158"/>
      <c r="BW11" s="158"/>
      <c r="BX11" s="158"/>
      <c r="BY11" s="158"/>
      <c r="BZ11" s="158"/>
      <c r="CA11" s="158"/>
      <c r="CB11" s="159"/>
    </row>
    <row r="12" spans="1:80" ht="12" customHeight="1" x14ac:dyDescent="0.2">
      <c r="A12" s="407" t="s">
        <v>143</v>
      </c>
      <c r="B12" s="408"/>
      <c r="C12" s="408"/>
      <c r="D12" s="409"/>
      <c r="E12" s="407"/>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9"/>
      <c r="BB12" s="407" t="s">
        <v>523</v>
      </c>
      <c r="BC12" s="408"/>
      <c r="BD12" s="408"/>
      <c r="BE12" s="408"/>
      <c r="BF12" s="408"/>
      <c r="BG12" s="408"/>
      <c r="BH12" s="408"/>
      <c r="BI12" s="408"/>
      <c r="BJ12" s="408"/>
      <c r="BK12" s="408"/>
      <c r="BL12" s="408"/>
      <c r="BM12" s="409"/>
      <c r="BN12" s="407" t="s">
        <v>513</v>
      </c>
      <c r="BO12" s="408"/>
      <c r="BP12" s="408"/>
      <c r="BQ12" s="408"/>
      <c r="BR12" s="408"/>
      <c r="BS12" s="408"/>
      <c r="BT12" s="408"/>
      <c r="BU12" s="408"/>
      <c r="BV12" s="408"/>
      <c r="BW12" s="408"/>
      <c r="BX12" s="408"/>
      <c r="BY12" s="408"/>
      <c r="BZ12" s="408"/>
      <c r="CA12" s="408"/>
      <c r="CB12" s="409"/>
    </row>
    <row r="13" spans="1:80" ht="12" customHeight="1" x14ac:dyDescent="0.2">
      <c r="A13" s="407"/>
      <c r="B13" s="408"/>
      <c r="C13" s="408"/>
      <c r="D13" s="409"/>
      <c r="E13" s="99"/>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1"/>
      <c r="BB13" s="407" t="s">
        <v>381</v>
      </c>
      <c r="BC13" s="408"/>
      <c r="BD13" s="408"/>
      <c r="BE13" s="408"/>
      <c r="BF13" s="408"/>
      <c r="BG13" s="408"/>
      <c r="BH13" s="408"/>
      <c r="BI13" s="408"/>
      <c r="BJ13" s="408"/>
      <c r="BK13" s="408"/>
      <c r="BL13" s="408"/>
      <c r="BM13" s="409"/>
      <c r="BN13" s="407" t="s">
        <v>432</v>
      </c>
      <c r="BO13" s="408"/>
      <c r="BP13" s="408"/>
      <c r="BQ13" s="408"/>
      <c r="BR13" s="408"/>
      <c r="BS13" s="408"/>
      <c r="BT13" s="408"/>
      <c r="BU13" s="408"/>
      <c r="BV13" s="408"/>
      <c r="BW13" s="408"/>
      <c r="BX13" s="408"/>
      <c r="BY13" s="408"/>
      <c r="BZ13" s="408"/>
      <c r="CA13" s="408"/>
      <c r="CB13" s="409"/>
    </row>
    <row r="14" spans="1:80" ht="12" customHeight="1" x14ac:dyDescent="0.2">
      <c r="A14" s="400">
        <v>1</v>
      </c>
      <c r="B14" s="401"/>
      <c r="C14" s="401"/>
      <c r="D14" s="402"/>
      <c r="E14" s="400">
        <v>2</v>
      </c>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2"/>
      <c r="BB14" s="400">
        <v>3</v>
      </c>
      <c r="BC14" s="401"/>
      <c r="BD14" s="401"/>
      <c r="BE14" s="401"/>
      <c r="BF14" s="401"/>
      <c r="BG14" s="401"/>
      <c r="BH14" s="401"/>
      <c r="BI14" s="401"/>
      <c r="BJ14" s="401"/>
      <c r="BK14" s="401"/>
      <c r="BL14" s="401"/>
      <c r="BM14" s="402"/>
      <c r="BN14" s="400">
        <v>4</v>
      </c>
      <c r="BO14" s="401"/>
      <c r="BP14" s="401"/>
      <c r="BQ14" s="401"/>
      <c r="BR14" s="401"/>
      <c r="BS14" s="401"/>
      <c r="BT14" s="401"/>
      <c r="BU14" s="401"/>
      <c r="BV14" s="401"/>
      <c r="BW14" s="401"/>
      <c r="BX14" s="401"/>
      <c r="BY14" s="401"/>
      <c r="BZ14" s="401"/>
      <c r="CA14" s="401"/>
      <c r="CB14" s="402"/>
    </row>
    <row r="15" spans="1:80" ht="71.25" customHeight="1" x14ac:dyDescent="0.2">
      <c r="A15" s="413">
        <v>1</v>
      </c>
      <c r="B15" s="414"/>
      <c r="C15" s="414"/>
      <c r="D15" s="415"/>
      <c r="E15" s="589" t="s">
        <v>754</v>
      </c>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1"/>
      <c r="BB15" s="611">
        <v>937205</v>
      </c>
      <c r="BC15" s="612"/>
      <c r="BD15" s="612"/>
      <c r="BE15" s="612"/>
      <c r="BF15" s="612"/>
      <c r="BG15" s="612"/>
      <c r="BH15" s="612"/>
      <c r="BI15" s="612"/>
      <c r="BJ15" s="612"/>
      <c r="BK15" s="612"/>
      <c r="BL15" s="612"/>
      <c r="BM15" s="613"/>
      <c r="BN15" s="237">
        <v>900000</v>
      </c>
      <c r="BO15" s="238"/>
      <c r="BP15" s="238"/>
      <c r="BQ15" s="238"/>
      <c r="BR15" s="238"/>
      <c r="BS15" s="238"/>
      <c r="BT15" s="238"/>
      <c r="BU15" s="238"/>
      <c r="BV15" s="238"/>
      <c r="BW15" s="238"/>
      <c r="BX15" s="238"/>
      <c r="BY15" s="238"/>
      <c r="BZ15" s="238"/>
      <c r="CA15" s="238"/>
      <c r="CB15" s="278"/>
    </row>
    <row r="16" spans="1:80" ht="12" customHeight="1" x14ac:dyDescent="0.2">
      <c r="A16" s="377"/>
      <c r="B16" s="378"/>
      <c r="C16" s="378"/>
      <c r="D16" s="379"/>
      <c r="E16" s="380" t="s">
        <v>421</v>
      </c>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c r="AY16" s="381"/>
      <c r="AZ16" s="381"/>
      <c r="BA16" s="382"/>
      <c r="BB16" s="386" t="s">
        <v>52</v>
      </c>
      <c r="BC16" s="387"/>
      <c r="BD16" s="387"/>
      <c r="BE16" s="387"/>
      <c r="BF16" s="387"/>
      <c r="BG16" s="387"/>
      <c r="BH16" s="387"/>
      <c r="BI16" s="387"/>
      <c r="BJ16" s="387"/>
      <c r="BK16" s="387"/>
      <c r="BL16" s="387"/>
      <c r="BM16" s="388"/>
      <c r="BN16" s="545">
        <f>SUM(BN15:CB15)</f>
        <v>900000</v>
      </c>
      <c r="BO16" s="546"/>
      <c r="BP16" s="546"/>
      <c r="BQ16" s="546"/>
      <c r="BR16" s="546"/>
      <c r="BS16" s="546"/>
      <c r="BT16" s="546"/>
      <c r="BU16" s="546"/>
      <c r="BV16" s="546"/>
      <c r="BW16" s="546"/>
      <c r="BX16" s="546"/>
      <c r="BY16" s="546"/>
      <c r="BZ16" s="546"/>
      <c r="CA16" s="546"/>
      <c r="CB16" s="547"/>
    </row>
    <row r="17" spans="1:96" s="72" customFormat="1" ht="15.75" x14ac:dyDescent="0.25">
      <c r="A17" s="428" t="s">
        <v>532</v>
      </c>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row>
    <row r="18" spans="1:96" s="72" customFormat="1" ht="12.75" customHeight="1" x14ac:dyDescent="0.25">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O18" s="72">
        <v>112</v>
      </c>
      <c r="CR18" s="139">
        <f>BN28</f>
        <v>489500</v>
      </c>
    </row>
    <row r="19" spans="1:96" s="7" customFormat="1" ht="15.75" x14ac:dyDescent="0.25">
      <c r="A19" s="7" t="s">
        <v>406</v>
      </c>
      <c r="T19" s="434" t="s">
        <v>84</v>
      </c>
      <c r="U19" s="434"/>
      <c r="V19" s="434"/>
      <c r="W19" s="434"/>
      <c r="X19" s="434"/>
      <c r="Y19" s="434"/>
      <c r="Z19" s="434"/>
      <c r="AA19" s="434"/>
      <c r="AB19" s="434"/>
      <c r="AC19" s="434"/>
      <c r="AD19" s="434"/>
      <c r="AE19" s="434"/>
      <c r="AF19" s="434"/>
      <c r="AG19" s="434"/>
      <c r="AH19" s="434"/>
      <c r="AI19" s="434"/>
      <c r="AJ19" s="434"/>
      <c r="AK19" s="27"/>
      <c r="AL19" s="27"/>
      <c r="AM19" s="27"/>
      <c r="AN19" s="27"/>
      <c r="AO19" s="27"/>
      <c r="AP19" s="27"/>
      <c r="AQ19" s="27"/>
      <c r="AR19" s="27"/>
      <c r="AS19" s="410" t="s">
        <v>511</v>
      </c>
      <c r="AT19" s="410"/>
      <c r="AU19" s="410"/>
      <c r="AV19" s="410"/>
      <c r="AW19" s="410"/>
      <c r="AX19" s="410"/>
      <c r="AY19" s="410"/>
      <c r="AZ19" s="410"/>
      <c r="BA19" s="410"/>
      <c r="BB19" s="410"/>
      <c r="BC19" s="434" t="s">
        <v>281</v>
      </c>
      <c r="BD19" s="434"/>
      <c r="BE19" s="434"/>
      <c r="BF19" s="434"/>
      <c r="BG19" s="434"/>
      <c r="BH19" s="434"/>
      <c r="BI19" s="434"/>
      <c r="BJ19" s="434"/>
      <c r="BK19" s="434"/>
      <c r="BL19" s="434"/>
      <c r="BM19" s="434"/>
      <c r="BN19" s="434"/>
      <c r="BO19" s="434"/>
      <c r="BP19" s="434"/>
      <c r="BQ19" s="74"/>
      <c r="BR19" s="74"/>
      <c r="BS19" s="74"/>
      <c r="BT19" s="74"/>
      <c r="BU19" s="74"/>
      <c r="BV19" s="74"/>
      <c r="BW19" s="74"/>
      <c r="BX19" s="74"/>
      <c r="BY19" s="74"/>
      <c r="BZ19" s="74"/>
      <c r="CA19" s="74"/>
      <c r="CB19" s="74"/>
      <c r="CO19" s="72">
        <v>113</v>
      </c>
      <c r="CP19" s="72"/>
      <c r="CQ19" s="72"/>
      <c r="CR19" s="139">
        <f>BN37</f>
        <v>410500</v>
      </c>
    </row>
    <row r="20" spans="1:96" s="72" customFormat="1" ht="15.75"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R20" s="139">
        <f>SUM(CR18:CR19)</f>
        <v>900000</v>
      </c>
    </row>
    <row r="21" spans="1:96" s="72" customFormat="1" ht="12.75" customHeight="1" x14ac:dyDescent="0.25">
      <c r="A21" s="157" t="s">
        <v>142</v>
      </c>
      <c r="B21" s="158"/>
      <c r="C21" s="158"/>
      <c r="D21" s="159"/>
      <c r="E21" s="157" t="s">
        <v>41</v>
      </c>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9"/>
      <c r="AN21" s="157" t="s">
        <v>435</v>
      </c>
      <c r="AO21" s="158"/>
      <c r="AP21" s="158"/>
      <c r="AQ21" s="158"/>
      <c r="AR21" s="158"/>
      <c r="AS21" s="158"/>
      <c r="AT21" s="158"/>
      <c r="AU21" s="158"/>
      <c r="AV21" s="158"/>
      <c r="AW21" s="158"/>
      <c r="AX21" s="158"/>
      <c r="AY21" s="158"/>
      <c r="AZ21" s="158"/>
      <c r="BA21" s="159"/>
      <c r="BB21" s="157" t="s">
        <v>424</v>
      </c>
      <c r="BC21" s="158"/>
      <c r="BD21" s="158"/>
      <c r="BE21" s="158"/>
      <c r="BF21" s="158"/>
      <c r="BG21" s="158"/>
      <c r="BH21" s="158"/>
      <c r="BI21" s="158"/>
      <c r="BJ21" s="158"/>
      <c r="BK21" s="158"/>
      <c r="BL21" s="158"/>
      <c r="BM21" s="159"/>
      <c r="BN21" s="157" t="s">
        <v>436</v>
      </c>
      <c r="BO21" s="158"/>
      <c r="BP21" s="158"/>
      <c r="BQ21" s="158"/>
      <c r="BR21" s="158"/>
      <c r="BS21" s="158"/>
      <c r="BT21" s="158"/>
      <c r="BU21" s="158"/>
      <c r="BV21" s="158"/>
      <c r="BW21" s="158"/>
      <c r="BX21" s="158"/>
      <c r="BY21" s="158"/>
      <c r="BZ21" s="158"/>
      <c r="CA21" s="158"/>
      <c r="CB21" s="159"/>
      <c r="CR21" s="139"/>
    </row>
    <row r="22" spans="1:96" s="72" customFormat="1" ht="12.75" customHeight="1" x14ac:dyDescent="0.25">
      <c r="A22" s="407" t="s">
        <v>143</v>
      </c>
      <c r="B22" s="408"/>
      <c r="C22" s="408"/>
      <c r="D22" s="409"/>
      <c r="E22" s="407"/>
      <c r="F22" s="408"/>
      <c r="G22" s="408"/>
      <c r="H22" s="408"/>
      <c r="I22" s="408"/>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9"/>
      <c r="AN22" s="407" t="s">
        <v>437</v>
      </c>
      <c r="AO22" s="408"/>
      <c r="AP22" s="408"/>
      <c r="AQ22" s="408"/>
      <c r="AR22" s="408"/>
      <c r="AS22" s="408"/>
      <c r="AT22" s="408"/>
      <c r="AU22" s="408"/>
      <c r="AV22" s="408"/>
      <c r="AW22" s="408"/>
      <c r="AX22" s="408"/>
      <c r="AY22" s="408"/>
      <c r="AZ22" s="408"/>
      <c r="BA22" s="409"/>
      <c r="BB22" s="407" t="s">
        <v>434</v>
      </c>
      <c r="BC22" s="408"/>
      <c r="BD22" s="408"/>
      <c r="BE22" s="408"/>
      <c r="BF22" s="408"/>
      <c r="BG22" s="408"/>
      <c r="BH22" s="408"/>
      <c r="BI22" s="408"/>
      <c r="BJ22" s="408"/>
      <c r="BK22" s="408"/>
      <c r="BL22" s="408"/>
      <c r="BM22" s="409"/>
      <c r="BN22" s="407" t="s">
        <v>438</v>
      </c>
      <c r="BO22" s="408"/>
      <c r="BP22" s="408"/>
      <c r="BQ22" s="408"/>
      <c r="BR22" s="408"/>
      <c r="BS22" s="408"/>
      <c r="BT22" s="408"/>
      <c r="BU22" s="408"/>
      <c r="BV22" s="408"/>
      <c r="BW22" s="408"/>
      <c r="BX22" s="408"/>
      <c r="BY22" s="408"/>
      <c r="BZ22" s="408"/>
      <c r="CA22" s="408"/>
      <c r="CB22" s="409"/>
    </row>
    <row r="23" spans="1:96" s="72" customFormat="1" ht="12.75" customHeight="1" x14ac:dyDescent="0.25">
      <c r="A23" s="498"/>
      <c r="B23" s="499"/>
      <c r="C23" s="499"/>
      <c r="D23" s="500"/>
      <c r="E23" s="498"/>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500"/>
      <c r="AN23" s="498"/>
      <c r="AO23" s="499"/>
      <c r="AP23" s="499"/>
      <c r="AQ23" s="499"/>
      <c r="AR23" s="499"/>
      <c r="AS23" s="499"/>
      <c r="AT23" s="499"/>
      <c r="AU23" s="499"/>
      <c r="AV23" s="499"/>
      <c r="AW23" s="499"/>
      <c r="AX23" s="499"/>
      <c r="AY23" s="499"/>
      <c r="AZ23" s="499"/>
      <c r="BA23" s="500"/>
      <c r="BB23" s="498"/>
      <c r="BC23" s="499"/>
      <c r="BD23" s="499"/>
      <c r="BE23" s="499"/>
      <c r="BF23" s="499"/>
      <c r="BG23" s="499"/>
      <c r="BH23" s="499"/>
      <c r="BI23" s="499"/>
      <c r="BJ23" s="499"/>
      <c r="BK23" s="499"/>
      <c r="BL23" s="499"/>
      <c r="BM23" s="500"/>
      <c r="BN23" s="498" t="s">
        <v>439</v>
      </c>
      <c r="BO23" s="499"/>
      <c r="BP23" s="499"/>
      <c r="BQ23" s="499"/>
      <c r="BR23" s="499"/>
      <c r="BS23" s="499"/>
      <c r="BT23" s="499"/>
      <c r="BU23" s="499"/>
      <c r="BV23" s="499"/>
      <c r="BW23" s="499"/>
      <c r="BX23" s="499"/>
      <c r="BY23" s="499"/>
      <c r="BZ23" s="499"/>
      <c r="CA23" s="499"/>
      <c r="CB23" s="500"/>
    </row>
    <row r="24" spans="1:96" s="72" customFormat="1" ht="12.75" customHeight="1" x14ac:dyDescent="0.25">
      <c r="A24" s="400">
        <v>1</v>
      </c>
      <c r="B24" s="401"/>
      <c r="C24" s="401"/>
      <c r="D24" s="402"/>
      <c r="E24" s="400">
        <v>2</v>
      </c>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2"/>
      <c r="AN24" s="400">
        <v>3</v>
      </c>
      <c r="AO24" s="401"/>
      <c r="AP24" s="401"/>
      <c r="AQ24" s="401"/>
      <c r="AR24" s="401"/>
      <c r="AS24" s="401"/>
      <c r="AT24" s="401"/>
      <c r="AU24" s="401"/>
      <c r="AV24" s="401"/>
      <c r="AW24" s="401"/>
      <c r="AX24" s="401"/>
      <c r="AY24" s="401"/>
      <c r="AZ24" s="401"/>
      <c r="BA24" s="402"/>
      <c r="BB24" s="400">
        <v>4</v>
      </c>
      <c r="BC24" s="401"/>
      <c r="BD24" s="401"/>
      <c r="BE24" s="401"/>
      <c r="BF24" s="401"/>
      <c r="BG24" s="401"/>
      <c r="BH24" s="401"/>
      <c r="BI24" s="401"/>
      <c r="BJ24" s="401"/>
      <c r="BK24" s="401"/>
      <c r="BL24" s="401"/>
      <c r="BM24" s="402"/>
      <c r="BN24" s="400">
        <v>5</v>
      </c>
      <c r="BO24" s="401"/>
      <c r="BP24" s="401"/>
      <c r="BQ24" s="401"/>
      <c r="BR24" s="401"/>
      <c r="BS24" s="401"/>
      <c r="BT24" s="401"/>
      <c r="BU24" s="401"/>
      <c r="BV24" s="401"/>
      <c r="BW24" s="401"/>
      <c r="BX24" s="401"/>
      <c r="BY24" s="401"/>
      <c r="BZ24" s="401"/>
      <c r="CA24" s="401"/>
      <c r="CB24" s="402"/>
    </row>
    <row r="25" spans="1:96" s="72" customFormat="1" ht="27" customHeight="1" x14ac:dyDescent="0.25">
      <c r="A25" s="361">
        <v>1</v>
      </c>
      <c r="B25" s="362"/>
      <c r="C25" s="362"/>
      <c r="D25" s="363"/>
      <c r="E25" s="227" t="s">
        <v>723</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435"/>
      <c r="AN25" s="416">
        <v>15963.636399999999</v>
      </c>
      <c r="AO25" s="417"/>
      <c r="AP25" s="417"/>
      <c r="AQ25" s="417"/>
      <c r="AR25" s="417"/>
      <c r="AS25" s="417"/>
      <c r="AT25" s="417"/>
      <c r="AU25" s="417"/>
      <c r="AV25" s="417"/>
      <c r="AW25" s="417"/>
      <c r="AX25" s="417"/>
      <c r="AY25" s="417"/>
      <c r="AZ25" s="417"/>
      <c r="BA25" s="418"/>
      <c r="BB25" s="416">
        <v>22</v>
      </c>
      <c r="BC25" s="417"/>
      <c r="BD25" s="417"/>
      <c r="BE25" s="417"/>
      <c r="BF25" s="417"/>
      <c r="BG25" s="417"/>
      <c r="BH25" s="417"/>
      <c r="BI25" s="417"/>
      <c r="BJ25" s="417"/>
      <c r="BK25" s="417"/>
      <c r="BL25" s="417"/>
      <c r="BM25" s="418"/>
      <c r="BN25" s="416">
        <f>ROUND(AN25*BB25,2)</f>
        <v>351200</v>
      </c>
      <c r="BO25" s="417"/>
      <c r="BP25" s="417"/>
      <c r="BQ25" s="417"/>
      <c r="BR25" s="417"/>
      <c r="BS25" s="417"/>
      <c r="BT25" s="417"/>
      <c r="BU25" s="417"/>
      <c r="BV25" s="417"/>
      <c r="BW25" s="417"/>
      <c r="BX25" s="417"/>
      <c r="BY25" s="417"/>
      <c r="BZ25" s="417"/>
      <c r="CA25" s="417"/>
      <c r="CB25" s="418"/>
    </row>
    <row r="26" spans="1:96" s="72" customFormat="1" ht="12.75" customHeight="1" x14ac:dyDescent="0.25">
      <c r="A26" s="361">
        <v>2</v>
      </c>
      <c r="B26" s="362"/>
      <c r="C26" s="362"/>
      <c r="D26" s="363"/>
      <c r="E26" s="361" t="s">
        <v>724</v>
      </c>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3"/>
      <c r="AN26" s="416">
        <v>3000</v>
      </c>
      <c r="AO26" s="417"/>
      <c r="AP26" s="417"/>
      <c r="AQ26" s="417"/>
      <c r="AR26" s="417"/>
      <c r="AS26" s="417"/>
      <c r="AT26" s="417"/>
      <c r="AU26" s="417"/>
      <c r="AV26" s="417"/>
      <c r="AW26" s="417"/>
      <c r="AX26" s="417"/>
      <c r="AY26" s="417"/>
      <c r="AZ26" s="417"/>
      <c r="BA26" s="418"/>
      <c r="BB26" s="416">
        <v>35</v>
      </c>
      <c r="BC26" s="417"/>
      <c r="BD26" s="417"/>
      <c r="BE26" s="417"/>
      <c r="BF26" s="417"/>
      <c r="BG26" s="417"/>
      <c r="BH26" s="417"/>
      <c r="BI26" s="417"/>
      <c r="BJ26" s="417"/>
      <c r="BK26" s="417"/>
      <c r="BL26" s="417"/>
      <c r="BM26" s="418"/>
      <c r="BN26" s="416">
        <f t="shared" ref="BN26:BN27" si="0">ROUND(AN26*BB26,2)</f>
        <v>105000</v>
      </c>
      <c r="BO26" s="417"/>
      <c r="BP26" s="417"/>
      <c r="BQ26" s="417"/>
      <c r="BR26" s="417"/>
      <c r="BS26" s="417"/>
      <c r="BT26" s="417"/>
      <c r="BU26" s="417"/>
      <c r="BV26" s="417"/>
      <c r="BW26" s="417"/>
      <c r="BX26" s="417"/>
      <c r="BY26" s="417"/>
      <c r="BZ26" s="417"/>
      <c r="CA26" s="417"/>
      <c r="CB26" s="418"/>
    </row>
    <row r="27" spans="1:96" s="72" customFormat="1" ht="12.75" customHeight="1" x14ac:dyDescent="0.25">
      <c r="A27" s="361">
        <v>3</v>
      </c>
      <c r="B27" s="362"/>
      <c r="C27" s="362"/>
      <c r="D27" s="363"/>
      <c r="E27" s="361" t="s">
        <v>725</v>
      </c>
      <c r="F27" s="362"/>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3"/>
      <c r="AN27" s="416">
        <v>900</v>
      </c>
      <c r="AO27" s="417"/>
      <c r="AP27" s="417"/>
      <c r="AQ27" s="417"/>
      <c r="AR27" s="417"/>
      <c r="AS27" s="417"/>
      <c r="AT27" s="417"/>
      <c r="AU27" s="417"/>
      <c r="AV27" s="417"/>
      <c r="AW27" s="417"/>
      <c r="AX27" s="417"/>
      <c r="AY27" s="417"/>
      <c r="AZ27" s="417"/>
      <c r="BA27" s="418"/>
      <c r="BB27" s="416">
        <v>37</v>
      </c>
      <c r="BC27" s="417"/>
      <c r="BD27" s="417"/>
      <c r="BE27" s="417"/>
      <c r="BF27" s="417"/>
      <c r="BG27" s="417"/>
      <c r="BH27" s="417"/>
      <c r="BI27" s="417"/>
      <c r="BJ27" s="417"/>
      <c r="BK27" s="417"/>
      <c r="BL27" s="417"/>
      <c r="BM27" s="418"/>
      <c r="BN27" s="416">
        <f t="shared" si="0"/>
        <v>33300</v>
      </c>
      <c r="BO27" s="417"/>
      <c r="BP27" s="417"/>
      <c r="BQ27" s="417"/>
      <c r="BR27" s="417"/>
      <c r="BS27" s="417"/>
      <c r="BT27" s="417"/>
      <c r="BU27" s="417"/>
      <c r="BV27" s="417"/>
      <c r="BW27" s="417"/>
      <c r="BX27" s="417"/>
      <c r="BY27" s="417"/>
      <c r="BZ27" s="417"/>
      <c r="CA27" s="417"/>
      <c r="CB27" s="418"/>
    </row>
    <row r="28" spans="1:96" s="72" customFormat="1" ht="12.75" customHeight="1" x14ac:dyDescent="0.25">
      <c r="A28" s="608"/>
      <c r="B28" s="609"/>
      <c r="C28" s="609"/>
      <c r="D28" s="610"/>
      <c r="E28" s="380" t="s">
        <v>421</v>
      </c>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1"/>
      <c r="AM28" s="382"/>
      <c r="AN28" s="386" t="s">
        <v>52</v>
      </c>
      <c r="AO28" s="387"/>
      <c r="AP28" s="387"/>
      <c r="AQ28" s="387"/>
      <c r="AR28" s="387"/>
      <c r="AS28" s="387"/>
      <c r="AT28" s="387"/>
      <c r="AU28" s="387"/>
      <c r="AV28" s="387"/>
      <c r="AW28" s="387"/>
      <c r="AX28" s="387"/>
      <c r="AY28" s="387"/>
      <c r="AZ28" s="387"/>
      <c r="BA28" s="388"/>
      <c r="BB28" s="386" t="s">
        <v>52</v>
      </c>
      <c r="BC28" s="387"/>
      <c r="BD28" s="387"/>
      <c r="BE28" s="387"/>
      <c r="BF28" s="387"/>
      <c r="BG28" s="387"/>
      <c r="BH28" s="387"/>
      <c r="BI28" s="387"/>
      <c r="BJ28" s="387"/>
      <c r="BK28" s="387"/>
      <c r="BL28" s="387"/>
      <c r="BM28" s="388"/>
      <c r="BN28" s="494">
        <f>SUM(BN25:BN27)</f>
        <v>489500</v>
      </c>
      <c r="BO28" s="495"/>
      <c r="BP28" s="495"/>
      <c r="BQ28" s="495"/>
      <c r="BR28" s="495"/>
      <c r="BS28" s="495"/>
      <c r="BT28" s="495"/>
      <c r="BU28" s="495"/>
      <c r="BV28" s="495"/>
      <c r="BW28" s="495"/>
      <c r="BX28" s="495"/>
      <c r="BY28" s="495"/>
      <c r="BZ28" s="495"/>
      <c r="CA28" s="495"/>
      <c r="CB28" s="496"/>
    </row>
    <row r="29" spans="1:96" s="72" customFormat="1" ht="12.75" customHeight="1" x14ac:dyDescent="0.25">
      <c r="A29" s="7" t="s">
        <v>406</v>
      </c>
      <c r="B29" s="7"/>
      <c r="C29" s="7"/>
      <c r="D29" s="7"/>
      <c r="E29" s="7"/>
      <c r="F29" s="7"/>
      <c r="G29" s="7"/>
      <c r="H29" s="7"/>
      <c r="I29" s="7"/>
      <c r="J29" s="7"/>
      <c r="K29" s="7"/>
      <c r="L29" s="7"/>
      <c r="M29" s="7"/>
      <c r="N29" s="7"/>
      <c r="O29" s="7"/>
      <c r="P29" s="7"/>
      <c r="Q29" s="7"/>
      <c r="R29" s="7"/>
      <c r="S29" s="7"/>
      <c r="T29" s="434" t="s">
        <v>85</v>
      </c>
      <c r="U29" s="434"/>
      <c r="V29" s="434"/>
      <c r="W29" s="434"/>
      <c r="X29" s="434"/>
      <c r="Y29" s="434"/>
      <c r="Z29" s="434"/>
      <c r="AA29" s="434"/>
      <c r="AB29" s="434"/>
      <c r="AC29" s="434"/>
      <c r="AD29" s="434"/>
      <c r="AE29" s="434"/>
      <c r="AF29" s="434"/>
      <c r="AG29" s="434"/>
      <c r="AH29" s="434"/>
      <c r="AI29" s="434"/>
      <c r="AJ29" s="434"/>
      <c r="AK29" s="27"/>
      <c r="AL29" s="27"/>
      <c r="AM29" s="27"/>
      <c r="AN29" s="27"/>
      <c r="AO29" s="27"/>
      <c r="AP29" s="27"/>
      <c r="AQ29" s="27"/>
      <c r="AR29" s="27"/>
      <c r="AS29" s="410" t="s">
        <v>511</v>
      </c>
      <c r="AT29" s="410"/>
      <c r="AU29" s="410"/>
      <c r="AV29" s="410"/>
      <c r="AW29" s="410"/>
      <c r="AX29" s="410"/>
      <c r="AY29" s="410"/>
      <c r="AZ29" s="410"/>
      <c r="BA29" s="410"/>
      <c r="BB29" s="410"/>
      <c r="BC29" s="434" t="s">
        <v>281</v>
      </c>
      <c r="BD29" s="434"/>
      <c r="BE29" s="434"/>
      <c r="BF29" s="434"/>
      <c r="BG29" s="434"/>
      <c r="BH29" s="434"/>
      <c r="BI29" s="434"/>
      <c r="BJ29" s="434"/>
      <c r="BK29" s="434"/>
      <c r="BL29" s="434"/>
      <c r="BM29" s="434"/>
      <c r="BN29" s="434"/>
      <c r="BO29" s="434"/>
      <c r="BP29" s="434"/>
      <c r="BQ29" s="74"/>
      <c r="BR29" s="74"/>
      <c r="BS29" s="74"/>
      <c r="BT29" s="74"/>
      <c r="BU29" s="74"/>
      <c r="BV29" s="74"/>
      <c r="BW29" s="74"/>
      <c r="BX29" s="74"/>
      <c r="BY29" s="74"/>
      <c r="BZ29" s="74"/>
      <c r="CA29" s="74"/>
      <c r="CB29" s="74"/>
    </row>
    <row r="30" spans="1:96" s="72" customFormat="1" ht="12.75" customHeight="1" x14ac:dyDescent="0.25">
      <c r="A30" s="157" t="s">
        <v>142</v>
      </c>
      <c r="B30" s="158"/>
      <c r="C30" s="158"/>
      <c r="D30" s="159"/>
      <c r="E30" s="157" t="s">
        <v>41</v>
      </c>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9"/>
      <c r="AN30" s="157" t="s">
        <v>435</v>
      </c>
      <c r="AO30" s="158"/>
      <c r="AP30" s="158"/>
      <c r="AQ30" s="158"/>
      <c r="AR30" s="158"/>
      <c r="AS30" s="158"/>
      <c r="AT30" s="158"/>
      <c r="AU30" s="158"/>
      <c r="AV30" s="158"/>
      <c r="AW30" s="158"/>
      <c r="AX30" s="158"/>
      <c r="AY30" s="158"/>
      <c r="AZ30" s="158"/>
      <c r="BA30" s="159"/>
      <c r="BB30" s="157" t="s">
        <v>424</v>
      </c>
      <c r="BC30" s="158"/>
      <c r="BD30" s="158"/>
      <c r="BE30" s="158"/>
      <c r="BF30" s="158"/>
      <c r="BG30" s="158"/>
      <c r="BH30" s="158"/>
      <c r="BI30" s="158"/>
      <c r="BJ30" s="158"/>
      <c r="BK30" s="158"/>
      <c r="BL30" s="158"/>
      <c r="BM30" s="159"/>
      <c r="BN30" s="157" t="s">
        <v>436</v>
      </c>
      <c r="BO30" s="158"/>
      <c r="BP30" s="158"/>
      <c r="BQ30" s="158"/>
      <c r="BR30" s="158"/>
      <c r="BS30" s="158"/>
      <c r="BT30" s="158"/>
      <c r="BU30" s="158"/>
      <c r="BV30" s="158"/>
      <c r="BW30" s="158"/>
      <c r="BX30" s="158"/>
      <c r="BY30" s="158"/>
      <c r="BZ30" s="158"/>
      <c r="CA30" s="158"/>
      <c r="CB30" s="159"/>
    </row>
    <row r="31" spans="1:96" s="72" customFormat="1" ht="12.75" customHeight="1" x14ac:dyDescent="0.25">
      <c r="A31" s="407" t="s">
        <v>143</v>
      </c>
      <c r="B31" s="408"/>
      <c r="C31" s="408"/>
      <c r="D31" s="409"/>
      <c r="E31" s="407"/>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c r="AN31" s="407" t="s">
        <v>437</v>
      </c>
      <c r="AO31" s="408"/>
      <c r="AP31" s="408"/>
      <c r="AQ31" s="408"/>
      <c r="AR31" s="408"/>
      <c r="AS31" s="408"/>
      <c r="AT31" s="408"/>
      <c r="AU31" s="408"/>
      <c r="AV31" s="408"/>
      <c r="AW31" s="408"/>
      <c r="AX31" s="408"/>
      <c r="AY31" s="408"/>
      <c r="AZ31" s="408"/>
      <c r="BA31" s="409"/>
      <c r="BB31" s="407" t="s">
        <v>434</v>
      </c>
      <c r="BC31" s="408"/>
      <c r="BD31" s="408"/>
      <c r="BE31" s="408"/>
      <c r="BF31" s="408"/>
      <c r="BG31" s="408"/>
      <c r="BH31" s="408"/>
      <c r="BI31" s="408"/>
      <c r="BJ31" s="408"/>
      <c r="BK31" s="408"/>
      <c r="BL31" s="408"/>
      <c r="BM31" s="409"/>
      <c r="BN31" s="407" t="s">
        <v>438</v>
      </c>
      <c r="BO31" s="408"/>
      <c r="BP31" s="408"/>
      <c r="BQ31" s="408"/>
      <c r="BR31" s="408"/>
      <c r="BS31" s="408"/>
      <c r="BT31" s="408"/>
      <c r="BU31" s="408"/>
      <c r="BV31" s="408"/>
      <c r="BW31" s="408"/>
      <c r="BX31" s="408"/>
      <c r="BY31" s="408"/>
      <c r="BZ31" s="408"/>
      <c r="CA31" s="408"/>
      <c r="CB31" s="409"/>
    </row>
    <row r="32" spans="1:96" s="72" customFormat="1" ht="12.75" customHeight="1" x14ac:dyDescent="0.25">
      <c r="A32" s="498"/>
      <c r="B32" s="499"/>
      <c r="C32" s="499"/>
      <c r="D32" s="500"/>
      <c r="E32" s="498"/>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500"/>
      <c r="AN32" s="498"/>
      <c r="AO32" s="499"/>
      <c r="AP32" s="499"/>
      <c r="AQ32" s="499"/>
      <c r="AR32" s="499"/>
      <c r="AS32" s="499"/>
      <c r="AT32" s="499"/>
      <c r="AU32" s="499"/>
      <c r="AV32" s="499"/>
      <c r="AW32" s="499"/>
      <c r="AX32" s="499"/>
      <c r="AY32" s="499"/>
      <c r="AZ32" s="499"/>
      <c r="BA32" s="500"/>
      <c r="BB32" s="498"/>
      <c r="BC32" s="499"/>
      <c r="BD32" s="499"/>
      <c r="BE32" s="499"/>
      <c r="BF32" s="499"/>
      <c r="BG32" s="499"/>
      <c r="BH32" s="499"/>
      <c r="BI32" s="499"/>
      <c r="BJ32" s="499"/>
      <c r="BK32" s="499"/>
      <c r="BL32" s="499"/>
      <c r="BM32" s="500"/>
      <c r="BN32" s="498" t="s">
        <v>439</v>
      </c>
      <c r="BO32" s="499"/>
      <c r="BP32" s="499"/>
      <c r="BQ32" s="499"/>
      <c r="BR32" s="499"/>
      <c r="BS32" s="499"/>
      <c r="BT32" s="499"/>
      <c r="BU32" s="499"/>
      <c r="BV32" s="499"/>
      <c r="BW32" s="499"/>
      <c r="BX32" s="499"/>
      <c r="BY32" s="499"/>
      <c r="BZ32" s="499"/>
      <c r="CA32" s="499"/>
      <c r="CB32" s="500"/>
    </row>
    <row r="33" spans="1:89" s="72" customFormat="1" ht="12.75" customHeight="1" x14ac:dyDescent="0.25">
      <c r="A33" s="400">
        <v>1</v>
      </c>
      <c r="B33" s="401"/>
      <c r="C33" s="401"/>
      <c r="D33" s="402"/>
      <c r="E33" s="400">
        <v>2</v>
      </c>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2"/>
      <c r="AN33" s="400">
        <v>3</v>
      </c>
      <c r="AO33" s="401"/>
      <c r="AP33" s="401"/>
      <c r="AQ33" s="401"/>
      <c r="AR33" s="401"/>
      <c r="AS33" s="401"/>
      <c r="AT33" s="401"/>
      <c r="AU33" s="401"/>
      <c r="AV33" s="401"/>
      <c r="AW33" s="401"/>
      <c r="AX33" s="401"/>
      <c r="AY33" s="401"/>
      <c r="AZ33" s="401"/>
      <c r="BA33" s="402"/>
      <c r="BB33" s="400">
        <v>4</v>
      </c>
      <c r="BC33" s="401"/>
      <c r="BD33" s="401"/>
      <c r="BE33" s="401"/>
      <c r="BF33" s="401"/>
      <c r="BG33" s="401"/>
      <c r="BH33" s="401"/>
      <c r="BI33" s="401"/>
      <c r="BJ33" s="401"/>
      <c r="BK33" s="401"/>
      <c r="BL33" s="401"/>
      <c r="BM33" s="402"/>
      <c r="BN33" s="400">
        <v>5</v>
      </c>
      <c r="BO33" s="401"/>
      <c r="BP33" s="401"/>
      <c r="BQ33" s="401"/>
      <c r="BR33" s="401"/>
      <c r="BS33" s="401"/>
      <c r="BT33" s="401"/>
      <c r="BU33" s="401"/>
      <c r="BV33" s="401"/>
      <c r="BW33" s="401"/>
      <c r="BX33" s="401"/>
      <c r="BY33" s="401"/>
      <c r="BZ33" s="401"/>
      <c r="CA33" s="401"/>
      <c r="CB33" s="402"/>
    </row>
    <row r="34" spans="1:89" s="72" customFormat="1" ht="29.25" customHeight="1" x14ac:dyDescent="0.25">
      <c r="A34" s="361">
        <v>1</v>
      </c>
      <c r="B34" s="362"/>
      <c r="C34" s="362"/>
      <c r="D34" s="363"/>
      <c r="E34" s="227" t="s">
        <v>726</v>
      </c>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435"/>
      <c r="AN34" s="416">
        <v>10469.230799999999</v>
      </c>
      <c r="AO34" s="417"/>
      <c r="AP34" s="417"/>
      <c r="AQ34" s="417"/>
      <c r="AR34" s="417"/>
      <c r="AS34" s="417"/>
      <c r="AT34" s="417"/>
      <c r="AU34" s="417"/>
      <c r="AV34" s="417"/>
      <c r="AW34" s="417"/>
      <c r="AX34" s="417"/>
      <c r="AY34" s="417"/>
      <c r="AZ34" s="417"/>
      <c r="BA34" s="418"/>
      <c r="BB34" s="416">
        <v>26</v>
      </c>
      <c r="BC34" s="417"/>
      <c r="BD34" s="417"/>
      <c r="BE34" s="417"/>
      <c r="BF34" s="417"/>
      <c r="BG34" s="417"/>
      <c r="BH34" s="417"/>
      <c r="BI34" s="417"/>
      <c r="BJ34" s="417"/>
      <c r="BK34" s="417"/>
      <c r="BL34" s="417"/>
      <c r="BM34" s="418"/>
      <c r="BN34" s="416">
        <f>ROUND(AN34*BB34,2)</f>
        <v>272200</v>
      </c>
      <c r="BO34" s="417"/>
      <c r="BP34" s="417"/>
      <c r="BQ34" s="417"/>
      <c r="BR34" s="417"/>
      <c r="BS34" s="417"/>
      <c r="BT34" s="417"/>
      <c r="BU34" s="417"/>
      <c r="BV34" s="417"/>
      <c r="BW34" s="417"/>
      <c r="BX34" s="417"/>
      <c r="BY34" s="417"/>
      <c r="BZ34" s="417"/>
      <c r="CA34" s="417"/>
      <c r="CB34" s="418"/>
    </row>
    <row r="35" spans="1:89" s="72" customFormat="1" ht="12.75" customHeight="1" x14ac:dyDescent="0.25">
      <c r="A35" s="361">
        <v>2</v>
      </c>
      <c r="B35" s="362"/>
      <c r="C35" s="362"/>
      <c r="D35" s="363"/>
      <c r="E35" s="361" t="s">
        <v>727</v>
      </c>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3"/>
      <c r="AN35" s="416">
        <v>3000</v>
      </c>
      <c r="AO35" s="417"/>
      <c r="AP35" s="417"/>
      <c r="AQ35" s="417"/>
      <c r="AR35" s="417"/>
      <c r="AS35" s="417"/>
      <c r="AT35" s="417"/>
      <c r="AU35" s="417"/>
      <c r="AV35" s="417"/>
      <c r="AW35" s="417"/>
      <c r="AX35" s="417"/>
      <c r="AY35" s="417"/>
      <c r="AZ35" s="417"/>
      <c r="BA35" s="418"/>
      <c r="BB35" s="416">
        <v>35</v>
      </c>
      <c r="BC35" s="417"/>
      <c r="BD35" s="417"/>
      <c r="BE35" s="417"/>
      <c r="BF35" s="417"/>
      <c r="BG35" s="417"/>
      <c r="BH35" s="417"/>
      <c r="BI35" s="417"/>
      <c r="BJ35" s="417"/>
      <c r="BK35" s="417"/>
      <c r="BL35" s="417"/>
      <c r="BM35" s="418"/>
      <c r="BN35" s="416">
        <f t="shared" ref="BN35:BN36" si="1">ROUND(AN35*BB35,2)</f>
        <v>105000</v>
      </c>
      <c r="BO35" s="417"/>
      <c r="BP35" s="417"/>
      <c r="BQ35" s="417"/>
      <c r="BR35" s="417"/>
      <c r="BS35" s="417"/>
      <c r="BT35" s="417"/>
      <c r="BU35" s="417"/>
      <c r="BV35" s="417"/>
      <c r="BW35" s="417"/>
      <c r="BX35" s="417"/>
      <c r="BY35" s="417"/>
      <c r="BZ35" s="417"/>
      <c r="CA35" s="417"/>
      <c r="CB35" s="418"/>
    </row>
    <row r="36" spans="1:89" s="72" customFormat="1" ht="12.75" customHeight="1" x14ac:dyDescent="0.25">
      <c r="A36" s="361">
        <v>3</v>
      </c>
      <c r="B36" s="362"/>
      <c r="C36" s="362"/>
      <c r="D36" s="363"/>
      <c r="E36" s="361" t="s">
        <v>728</v>
      </c>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3"/>
      <c r="AN36" s="416">
        <v>900</v>
      </c>
      <c r="AO36" s="417"/>
      <c r="AP36" s="417"/>
      <c r="AQ36" s="417"/>
      <c r="AR36" s="417"/>
      <c r="AS36" s="417"/>
      <c r="AT36" s="417"/>
      <c r="AU36" s="417"/>
      <c r="AV36" s="417"/>
      <c r="AW36" s="417"/>
      <c r="AX36" s="417"/>
      <c r="AY36" s="417"/>
      <c r="AZ36" s="417"/>
      <c r="BA36" s="418"/>
      <c r="BB36" s="416">
        <v>37</v>
      </c>
      <c r="BC36" s="417"/>
      <c r="BD36" s="417"/>
      <c r="BE36" s="417"/>
      <c r="BF36" s="417"/>
      <c r="BG36" s="417"/>
      <c r="BH36" s="417"/>
      <c r="BI36" s="417"/>
      <c r="BJ36" s="417"/>
      <c r="BK36" s="417"/>
      <c r="BL36" s="417"/>
      <c r="BM36" s="418"/>
      <c r="BN36" s="416">
        <f t="shared" si="1"/>
        <v>33300</v>
      </c>
      <c r="BO36" s="417"/>
      <c r="BP36" s="417"/>
      <c r="BQ36" s="417"/>
      <c r="BR36" s="417"/>
      <c r="BS36" s="417"/>
      <c r="BT36" s="417"/>
      <c r="BU36" s="417"/>
      <c r="BV36" s="417"/>
      <c r="BW36" s="417"/>
      <c r="BX36" s="417"/>
      <c r="BY36" s="417"/>
      <c r="BZ36" s="417"/>
      <c r="CA36" s="417"/>
      <c r="CB36" s="418"/>
    </row>
    <row r="37" spans="1:89" s="72" customFormat="1" ht="12.75" customHeight="1" x14ac:dyDescent="0.25">
      <c r="A37" s="608"/>
      <c r="B37" s="609"/>
      <c r="C37" s="609"/>
      <c r="D37" s="610"/>
      <c r="E37" s="380" t="s">
        <v>421</v>
      </c>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2"/>
      <c r="AN37" s="386" t="s">
        <v>52</v>
      </c>
      <c r="AO37" s="387"/>
      <c r="AP37" s="387"/>
      <c r="AQ37" s="387"/>
      <c r="AR37" s="387"/>
      <c r="AS37" s="387"/>
      <c r="AT37" s="387"/>
      <c r="AU37" s="387"/>
      <c r="AV37" s="387"/>
      <c r="AW37" s="387"/>
      <c r="AX37" s="387"/>
      <c r="AY37" s="387"/>
      <c r="AZ37" s="387"/>
      <c r="BA37" s="388"/>
      <c r="BB37" s="386" t="s">
        <v>52</v>
      </c>
      <c r="BC37" s="387"/>
      <c r="BD37" s="387"/>
      <c r="BE37" s="387"/>
      <c r="BF37" s="387"/>
      <c r="BG37" s="387"/>
      <c r="BH37" s="387"/>
      <c r="BI37" s="387"/>
      <c r="BJ37" s="387"/>
      <c r="BK37" s="387"/>
      <c r="BL37" s="387"/>
      <c r="BM37" s="388"/>
      <c r="BN37" s="494">
        <f>SUM(BN34:CB36)</f>
        <v>410500</v>
      </c>
      <c r="BO37" s="495"/>
      <c r="BP37" s="495"/>
      <c r="BQ37" s="495"/>
      <c r="BR37" s="495"/>
      <c r="BS37" s="495"/>
      <c r="BT37" s="495"/>
      <c r="BU37" s="495"/>
      <c r="BV37" s="495"/>
      <c r="BW37" s="495"/>
      <c r="BX37" s="495"/>
      <c r="BY37" s="495"/>
      <c r="BZ37" s="495"/>
      <c r="CA37" s="495"/>
      <c r="CB37" s="496"/>
    </row>
    <row r="38" spans="1:89" ht="15.75" x14ac:dyDescent="0.25">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0"/>
      <c r="AT38" s="130"/>
      <c r="AU38" s="130"/>
      <c r="AV38" s="130"/>
      <c r="AW38" s="130"/>
      <c r="AX38" s="130"/>
      <c r="AY38" s="130"/>
      <c r="AZ38" s="130"/>
      <c r="BA38" s="130"/>
      <c r="BB38" s="130"/>
      <c r="BC38" s="86"/>
      <c r="BD38" s="86"/>
      <c r="BE38" s="86"/>
      <c r="BF38" s="86"/>
      <c r="BG38" s="86"/>
      <c r="BH38" s="86"/>
      <c r="BI38" s="86"/>
      <c r="BJ38" s="86"/>
      <c r="BK38" s="86"/>
      <c r="BL38" s="86"/>
      <c r="BM38" s="86"/>
      <c r="BN38" s="86"/>
      <c r="BO38" s="86"/>
      <c r="BP38" s="86"/>
      <c r="BQ38" s="131"/>
      <c r="BR38" s="131"/>
      <c r="BS38" s="131"/>
      <c r="BT38" s="131"/>
      <c r="BU38" s="131"/>
      <c r="BV38" s="131"/>
      <c r="BW38" s="131"/>
      <c r="BX38" s="131"/>
      <c r="BY38" s="131"/>
      <c r="BZ38" s="131"/>
      <c r="CA38" s="131"/>
      <c r="CB38" s="131"/>
    </row>
    <row r="39" spans="1:89" x14ac:dyDescent="0.2">
      <c r="CK39" s="80"/>
    </row>
    <row r="40" spans="1:89" ht="15.75" x14ac:dyDescent="0.25">
      <c r="A40" s="72" t="s">
        <v>419</v>
      </c>
      <c r="B40" s="129"/>
      <c r="C40" s="129"/>
      <c r="D40" s="129"/>
      <c r="E40" s="129"/>
      <c r="F40" s="129"/>
      <c r="G40" s="129"/>
      <c r="H40" s="129"/>
      <c r="I40" s="129"/>
      <c r="J40" s="129"/>
      <c r="X40" s="87"/>
      <c r="Y40" s="376"/>
      <c r="Z40" s="376"/>
      <c r="AA40" s="376"/>
      <c r="AB40" s="376"/>
      <c r="AC40" s="376"/>
      <c r="AD40" s="376"/>
      <c r="AE40" s="376"/>
      <c r="AF40" s="376"/>
      <c r="AG40" s="376"/>
      <c r="AH40" s="376"/>
      <c r="AI40" s="376"/>
      <c r="AJ40" s="376"/>
      <c r="AK40" s="87"/>
      <c r="AL40" s="369" t="s">
        <v>554</v>
      </c>
      <c r="AM40" s="369"/>
      <c r="AN40" s="369"/>
      <c r="AO40" s="369"/>
      <c r="AP40" s="369"/>
      <c r="AQ40" s="369"/>
      <c r="AR40" s="369"/>
      <c r="AS40" s="369"/>
      <c r="AT40" s="369"/>
      <c r="AU40" s="369"/>
      <c r="AV40" s="369"/>
      <c r="AW40" s="369"/>
      <c r="AX40" s="369"/>
      <c r="AY40" s="369"/>
      <c r="AZ40" s="369"/>
      <c r="BA40" s="369"/>
      <c r="BB40" s="369"/>
      <c r="BC40" s="369"/>
      <c r="BD40" s="369"/>
      <c r="BE40" s="369"/>
      <c r="BF40" s="369"/>
      <c r="BG40" s="369"/>
      <c r="BH40" s="369"/>
      <c r="BI40" s="369"/>
      <c r="BJ40" s="369"/>
      <c r="BK40" s="369"/>
      <c r="BL40" s="369"/>
      <c r="BM40" s="369"/>
      <c r="BN40" s="87"/>
      <c r="BO40" s="87"/>
      <c r="BP40" s="87"/>
      <c r="BQ40" s="87"/>
      <c r="BR40" s="87"/>
      <c r="BS40" s="87"/>
      <c r="CK40" s="80"/>
    </row>
    <row r="41" spans="1:89" x14ac:dyDescent="0.2">
      <c r="A41" s="88"/>
      <c r="B41" s="88"/>
      <c r="C41" s="88"/>
      <c r="D41" s="88"/>
      <c r="E41" s="88"/>
      <c r="F41" s="88"/>
      <c r="G41" s="88"/>
      <c r="H41" s="88"/>
      <c r="I41" s="88"/>
      <c r="J41" s="88"/>
      <c r="X41" s="88"/>
      <c r="Y41" s="375" t="s">
        <v>10</v>
      </c>
      <c r="Z41" s="375"/>
      <c r="AA41" s="375"/>
      <c r="AB41" s="375"/>
      <c r="AC41" s="375"/>
      <c r="AD41" s="375"/>
      <c r="AE41" s="375"/>
      <c r="AF41" s="375"/>
      <c r="AG41" s="375"/>
      <c r="AH41" s="375"/>
      <c r="AI41" s="375"/>
      <c r="AJ41" s="375"/>
      <c r="AK41" s="88"/>
      <c r="AL41" s="375" t="s">
        <v>11</v>
      </c>
      <c r="AM41" s="375"/>
      <c r="AN41" s="375"/>
      <c r="AO41" s="375"/>
      <c r="AP41" s="375"/>
      <c r="AQ41" s="375"/>
      <c r="AR41" s="375"/>
      <c r="AS41" s="375"/>
      <c r="AT41" s="375"/>
      <c r="AU41" s="375"/>
      <c r="AV41" s="375"/>
      <c r="AW41" s="375"/>
      <c r="AX41" s="375"/>
      <c r="AY41" s="375"/>
      <c r="AZ41" s="375"/>
      <c r="BA41" s="375"/>
      <c r="BB41" s="375"/>
      <c r="BC41" s="375"/>
      <c r="BD41" s="375"/>
      <c r="BE41" s="375"/>
      <c r="BF41" s="375"/>
      <c r="BG41" s="375"/>
      <c r="BH41" s="375"/>
      <c r="BI41" s="375"/>
      <c r="BJ41" s="375"/>
      <c r="BK41" s="375"/>
      <c r="BL41" s="375"/>
      <c r="BM41" s="375"/>
      <c r="BN41" s="87"/>
      <c r="BO41" s="87"/>
      <c r="BP41" s="87"/>
      <c r="BQ41" s="87"/>
      <c r="BR41" s="87"/>
      <c r="BS41" s="87"/>
      <c r="CK41" s="89"/>
    </row>
    <row r="42" spans="1:89" x14ac:dyDescent="0.2">
      <c r="A42" s="1"/>
      <c r="B42" s="87"/>
      <c r="C42" s="87"/>
      <c r="D42" s="87"/>
      <c r="E42" s="87"/>
      <c r="F42" s="87"/>
      <c r="G42" s="87"/>
      <c r="H42" s="87"/>
      <c r="I42" s="87"/>
      <c r="J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8"/>
      <c r="BO42" s="88"/>
      <c r="BP42" s="88"/>
      <c r="BQ42" s="88"/>
      <c r="BR42" s="88"/>
      <c r="BS42" s="88"/>
    </row>
    <row r="43" spans="1:89" ht="15.75" x14ac:dyDescent="0.25">
      <c r="A43" s="72" t="s">
        <v>420</v>
      </c>
      <c r="B43" s="129"/>
      <c r="C43" s="129"/>
      <c r="D43" s="129"/>
      <c r="E43" s="129"/>
      <c r="F43" s="129"/>
      <c r="G43" s="129"/>
      <c r="H43" s="129"/>
      <c r="I43" s="129"/>
      <c r="J43" s="129"/>
      <c r="X43" s="87"/>
      <c r="Y43" s="376"/>
      <c r="Z43" s="376"/>
      <c r="AA43" s="376"/>
      <c r="AB43" s="376"/>
      <c r="AC43" s="376"/>
      <c r="AD43" s="376"/>
      <c r="AE43" s="376"/>
      <c r="AF43" s="376"/>
      <c r="AG43" s="376"/>
      <c r="AH43" s="376"/>
      <c r="AI43" s="376"/>
      <c r="AJ43" s="376"/>
      <c r="AK43" s="87"/>
      <c r="AL43" s="369" t="s">
        <v>568</v>
      </c>
      <c r="AM43" s="369"/>
      <c r="AN43" s="369"/>
      <c r="AO43" s="369"/>
      <c r="AP43" s="369"/>
      <c r="AQ43" s="369"/>
      <c r="AR43" s="369"/>
      <c r="AS43" s="369"/>
      <c r="AT43" s="369"/>
      <c r="AU43" s="369"/>
      <c r="AV43" s="369"/>
      <c r="AW43" s="369"/>
      <c r="AX43" s="369"/>
      <c r="AY43" s="369"/>
      <c r="AZ43" s="369"/>
      <c r="BA43" s="369"/>
      <c r="BB43" s="369"/>
      <c r="BC43" s="369"/>
      <c r="BD43" s="369"/>
      <c r="BE43" s="369"/>
      <c r="BF43" s="369"/>
      <c r="BG43" s="369"/>
      <c r="BH43" s="369"/>
      <c r="BI43" s="369"/>
      <c r="BJ43" s="369"/>
      <c r="BK43" s="369"/>
      <c r="BL43" s="369"/>
      <c r="BM43" s="369"/>
      <c r="BN43" s="87"/>
      <c r="BO43" s="87"/>
      <c r="BP43" s="87"/>
      <c r="BQ43" s="87"/>
      <c r="BR43" s="87"/>
      <c r="BS43" s="87"/>
    </row>
    <row r="44" spans="1:89" x14ac:dyDescent="0.2">
      <c r="A44" s="87"/>
      <c r="B44" s="87"/>
      <c r="C44" s="87"/>
      <c r="D44" s="87"/>
      <c r="E44" s="87"/>
      <c r="F44" s="87"/>
      <c r="G44" s="87"/>
      <c r="H44" s="87"/>
      <c r="I44" s="87"/>
      <c r="J44" s="87"/>
      <c r="X44" s="87"/>
      <c r="Y44" s="148" t="s">
        <v>10</v>
      </c>
      <c r="Z44" s="148"/>
      <c r="AA44" s="148"/>
      <c r="AB44" s="148"/>
      <c r="AC44" s="148"/>
      <c r="AD44" s="148"/>
      <c r="AE44" s="148"/>
      <c r="AF44" s="148"/>
      <c r="AG44" s="148"/>
      <c r="AH44" s="148"/>
      <c r="AI44" s="148"/>
      <c r="AJ44" s="148"/>
      <c r="AK44" s="88"/>
      <c r="AL44" s="148" t="s">
        <v>11</v>
      </c>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87"/>
      <c r="BO44" s="87"/>
      <c r="BP44" s="87"/>
      <c r="BQ44" s="87"/>
      <c r="BR44" s="87"/>
      <c r="BS44" s="87"/>
    </row>
    <row r="45" spans="1:89" ht="15.6" customHeight="1" x14ac:dyDescent="0.25">
      <c r="A45" s="72" t="s">
        <v>507</v>
      </c>
      <c r="B45" s="90"/>
      <c r="C45" s="129"/>
      <c r="D45" s="129"/>
      <c r="E45" s="129"/>
      <c r="F45" s="129"/>
      <c r="G45" s="129"/>
      <c r="H45" s="129"/>
      <c r="I45" s="129"/>
      <c r="J45" s="129"/>
      <c r="O45" s="155" t="s">
        <v>567</v>
      </c>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Q45" s="132"/>
      <c r="AR45" s="132"/>
      <c r="AS45" s="132"/>
      <c r="AT45" s="132"/>
      <c r="AU45" s="132"/>
      <c r="AV45" s="132"/>
      <c r="AW45" s="132"/>
      <c r="AX45" s="132"/>
      <c r="AY45" s="132"/>
      <c r="AZ45" s="87"/>
      <c r="BA45" s="369" t="s">
        <v>568</v>
      </c>
      <c r="BB45" s="369"/>
      <c r="BC45" s="369"/>
      <c r="BD45" s="369"/>
      <c r="BE45" s="369"/>
      <c r="BF45" s="369"/>
      <c r="BG45" s="369"/>
      <c r="BH45" s="369"/>
      <c r="BI45" s="369"/>
      <c r="BJ45" s="369"/>
      <c r="BK45" s="369"/>
      <c r="BL45" s="369"/>
      <c r="BM45" s="369"/>
      <c r="BN45" s="369"/>
      <c r="BO45" s="369"/>
      <c r="BP45" s="369"/>
      <c r="BQ45" s="369"/>
      <c r="BR45" s="369"/>
      <c r="BS45" s="369"/>
      <c r="BT45" s="369"/>
      <c r="BU45" s="369"/>
      <c r="BV45" s="369"/>
      <c r="BZ45" s="5"/>
      <c r="CA45" s="92"/>
      <c r="CB45" s="5"/>
    </row>
    <row r="46" spans="1:89" ht="15.75" x14ac:dyDescent="0.25">
      <c r="A46" s="72" t="s">
        <v>508</v>
      </c>
      <c r="B46" s="90"/>
      <c r="C46" s="129"/>
      <c r="D46" s="129"/>
      <c r="E46" s="129"/>
      <c r="F46" s="129"/>
      <c r="G46" s="129"/>
      <c r="H46" s="129"/>
      <c r="I46" s="129"/>
      <c r="J46" s="129"/>
      <c r="O46" s="148" t="s">
        <v>12</v>
      </c>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Q46" s="148" t="s">
        <v>10</v>
      </c>
      <c r="AR46" s="148"/>
      <c r="AS46" s="148"/>
      <c r="AT46" s="148"/>
      <c r="AU46" s="148"/>
      <c r="AV46" s="148"/>
      <c r="AW46" s="148"/>
      <c r="AX46" s="148"/>
      <c r="AY46" s="148"/>
      <c r="AZ46" s="88"/>
      <c r="BA46" s="148" t="s">
        <v>11</v>
      </c>
      <c r="BB46" s="148"/>
      <c r="BC46" s="148"/>
      <c r="BD46" s="148"/>
      <c r="BE46" s="148"/>
      <c r="BF46" s="148"/>
      <c r="BG46" s="148"/>
      <c r="BH46" s="148"/>
      <c r="BI46" s="148"/>
      <c r="BJ46" s="148"/>
      <c r="BK46" s="148"/>
      <c r="BL46" s="148"/>
      <c r="BM46" s="148"/>
      <c r="BN46" s="148"/>
      <c r="BO46" s="148"/>
      <c r="BP46" s="148"/>
      <c r="BQ46" s="148"/>
      <c r="BR46" s="148"/>
      <c r="BS46" s="148"/>
      <c r="BT46" s="148"/>
      <c r="BU46" s="148"/>
      <c r="BV46" s="148"/>
      <c r="BZ46" s="5"/>
      <c r="CA46" s="93"/>
      <c r="CB46" s="5"/>
    </row>
    <row r="47" spans="1:89" s="72" customFormat="1" ht="15.75" x14ac:dyDescent="0.25">
      <c r="A47" s="370" t="s">
        <v>9</v>
      </c>
      <c r="B47" s="370"/>
      <c r="C47" s="371" t="s">
        <v>555</v>
      </c>
      <c r="D47" s="371"/>
      <c r="E47" s="371"/>
      <c r="F47" s="372" t="s">
        <v>5</v>
      </c>
      <c r="G47" s="372"/>
      <c r="H47" s="373" t="s">
        <v>556</v>
      </c>
      <c r="I47" s="373"/>
      <c r="J47" s="373"/>
      <c r="K47" s="373"/>
      <c r="L47" s="373"/>
      <c r="M47" s="373"/>
      <c r="N47" s="373"/>
      <c r="O47" s="373"/>
      <c r="P47" s="373"/>
      <c r="Q47" s="373"/>
      <c r="R47" s="373"/>
      <c r="S47" s="373"/>
      <c r="T47" s="373"/>
      <c r="U47" s="373"/>
      <c r="V47" s="373"/>
      <c r="W47" s="373"/>
      <c r="X47" s="373"/>
      <c r="Y47" s="374">
        <v>20</v>
      </c>
      <c r="Z47" s="374"/>
      <c r="AA47" s="374"/>
      <c r="AB47" s="367" t="s">
        <v>557</v>
      </c>
      <c r="AC47" s="367"/>
      <c r="AD47" s="367"/>
      <c r="AE47" s="90"/>
      <c r="AF47" s="72" t="s">
        <v>509</v>
      </c>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row>
  </sheetData>
  <mergeCells count="137">
    <mergeCell ref="A47:B47"/>
    <mergeCell ref="C47:E47"/>
    <mergeCell ref="F47:G47"/>
    <mergeCell ref="H47:X47"/>
    <mergeCell ref="Y47:AA47"/>
    <mergeCell ref="AB47:AD47"/>
    <mergeCell ref="Y44:AJ44"/>
    <mergeCell ref="AL44:BM44"/>
    <mergeCell ref="O45:AN45"/>
    <mergeCell ref="BA45:BV45"/>
    <mergeCell ref="O46:AN46"/>
    <mergeCell ref="AQ46:AY46"/>
    <mergeCell ref="BA46:BV46"/>
    <mergeCell ref="Y40:AJ40"/>
    <mergeCell ref="AL40:BM40"/>
    <mergeCell ref="Y41:AJ41"/>
    <mergeCell ref="AL41:BM41"/>
    <mergeCell ref="Y43:AJ43"/>
    <mergeCell ref="AL43:BM43"/>
    <mergeCell ref="A36:D36"/>
    <mergeCell ref="E36:AM36"/>
    <mergeCell ref="AN36:BA36"/>
    <mergeCell ref="BB36:BM36"/>
    <mergeCell ref="BN36:CB36"/>
    <mergeCell ref="A37:D37"/>
    <mergeCell ref="E37:AM37"/>
    <mergeCell ref="AN37:BA37"/>
    <mergeCell ref="BB37:BM37"/>
    <mergeCell ref="BN37:CB37"/>
    <mergeCell ref="A34:D34"/>
    <mergeCell ref="E34:AM34"/>
    <mergeCell ref="AN34:BA34"/>
    <mergeCell ref="BB34:BM34"/>
    <mergeCell ref="BN34:CB34"/>
    <mergeCell ref="A35:D35"/>
    <mergeCell ref="E35:AM35"/>
    <mergeCell ref="AN35:BA35"/>
    <mergeCell ref="BB35:BM35"/>
    <mergeCell ref="BN35:CB35"/>
    <mergeCell ref="A32:D32"/>
    <mergeCell ref="E32:AM32"/>
    <mergeCell ref="AN32:BA32"/>
    <mergeCell ref="BB32:BM32"/>
    <mergeCell ref="BN32:CB32"/>
    <mergeCell ref="A33:D33"/>
    <mergeCell ref="E33:AM33"/>
    <mergeCell ref="AN33:BA33"/>
    <mergeCell ref="BB33:BM33"/>
    <mergeCell ref="BN33:CB33"/>
    <mergeCell ref="A30:D30"/>
    <mergeCell ref="E30:AM30"/>
    <mergeCell ref="AN30:BA30"/>
    <mergeCell ref="BB30:BM30"/>
    <mergeCell ref="BN30:CB30"/>
    <mergeCell ref="A31:D31"/>
    <mergeCell ref="E31:AM31"/>
    <mergeCell ref="AN31:BA31"/>
    <mergeCell ref="BB31:BM31"/>
    <mergeCell ref="BN31:CB31"/>
    <mergeCell ref="A28:D28"/>
    <mergeCell ref="E28:AM28"/>
    <mergeCell ref="AN28:BA28"/>
    <mergeCell ref="BB28:BM28"/>
    <mergeCell ref="BN28:CB28"/>
    <mergeCell ref="T29:AJ29"/>
    <mergeCell ref="AS29:BB29"/>
    <mergeCell ref="BC29:BP29"/>
    <mergeCell ref="A26:D26"/>
    <mergeCell ref="E26:AM26"/>
    <mergeCell ref="AN26:BA26"/>
    <mergeCell ref="BB26:BM26"/>
    <mergeCell ref="BN26:CB26"/>
    <mergeCell ref="A27:D27"/>
    <mergeCell ref="E27:AM27"/>
    <mergeCell ref="AN27:BA27"/>
    <mergeCell ref="BB27:BM27"/>
    <mergeCell ref="BN27:CB27"/>
    <mergeCell ref="A24:D24"/>
    <mergeCell ref="E24:AM24"/>
    <mergeCell ref="AN24:BA24"/>
    <mergeCell ref="BB24:BM24"/>
    <mergeCell ref="BN24:CB24"/>
    <mergeCell ref="A25:D25"/>
    <mergeCell ref="E25:AM25"/>
    <mergeCell ref="AN25:BA25"/>
    <mergeCell ref="BB25:BM25"/>
    <mergeCell ref="BN25:CB25"/>
    <mergeCell ref="A22:D22"/>
    <mergeCell ref="E22:AM22"/>
    <mergeCell ref="AN22:BA22"/>
    <mergeCell ref="BB22:BM22"/>
    <mergeCell ref="BN22:CB22"/>
    <mergeCell ref="A23:D23"/>
    <mergeCell ref="E23:AM23"/>
    <mergeCell ref="AN23:BA23"/>
    <mergeCell ref="BB23:BM23"/>
    <mergeCell ref="BN23:CB23"/>
    <mergeCell ref="A17:CB17"/>
    <mergeCell ref="T19:AJ19"/>
    <mergeCell ref="AS19:BB19"/>
    <mergeCell ref="BC19:BP19"/>
    <mergeCell ref="A21:D21"/>
    <mergeCell ref="E21:AM21"/>
    <mergeCell ref="AN21:BA21"/>
    <mergeCell ref="BB21:BM21"/>
    <mergeCell ref="BN21:CB21"/>
    <mergeCell ref="A12:D12"/>
    <mergeCell ref="E12:BA12"/>
    <mergeCell ref="BB12:BM12"/>
    <mergeCell ref="BN12:CB12"/>
    <mergeCell ref="A15:D15"/>
    <mergeCell ref="E15:BA15"/>
    <mergeCell ref="BB15:BM15"/>
    <mergeCell ref="BN15:CB15"/>
    <mergeCell ref="A16:D16"/>
    <mergeCell ref="E16:BA16"/>
    <mergeCell ref="BB16:BM16"/>
    <mergeCell ref="BN16:CB16"/>
    <mergeCell ref="A13:D13"/>
    <mergeCell ref="BB13:BM13"/>
    <mergeCell ref="BN13:CB13"/>
    <mergeCell ref="A14:D14"/>
    <mergeCell ref="E14:BA14"/>
    <mergeCell ref="BB14:BM14"/>
    <mergeCell ref="BN14:CB14"/>
    <mergeCell ref="AV2:CB2"/>
    <mergeCell ref="A4:CB4"/>
    <mergeCell ref="A6:CB6"/>
    <mergeCell ref="A7:CB7"/>
    <mergeCell ref="A8:CB8"/>
    <mergeCell ref="A9:AG9"/>
    <mergeCell ref="AH9:CB9"/>
    <mergeCell ref="A10:CB10"/>
    <mergeCell ref="A11:D11"/>
    <mergeCell ref="E11:BA11"/>
    <mergeCell ref="BB11:BM11"/>
    <mergeCell ref="BN11:CB11"/>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70"/>
  <sheetViews>
    <sheetView view="pageBreakPreview" topLeftCell="A28" zoomScaleSheetLayoutView="100" workbookViewId="0">
      <selection activeCell="AN42" sqref="AN42:BA42"/>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44.2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755</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4.75" customHeight="1" x14ac:dyDescent="0.2">
      <c r="A19" s="413">
        <v>1</v>
      </c>
      <c r="B19" s="414"/>
      <c r="C19" s="414"/>
      <c r="D19" s="415"/>
      <c r="E19" s="589" t="s">
        <v>756</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920205</v>
      </c>
      <c r="BC19" s="612"/>
      <c r="BD19" s="612"/>
      <c r="BE19" s="612"/>
      <c r="BF19" s="612"/>
      <c r="BG19" s="612"/>
      <c r="BH19" s="612"/>
      <c r="BI19" s="612"/>
      <c r="BJ19" s="612"/>
      <c r="BK19" s="612"/>
      <c r="BL19" s="612"/>
      <c r="BM19" s="613"/>
      <c r="BN19" s="237">
        <v>1000000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1000000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O23" s="72">
        <v>112</v>
      </c>
      <c r="CR23" s="139">
        <f>BN33</f>
        <v>223300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BN45</f>
        <v>770200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BN60</f>
        <v>6500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1000000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9571.4285</v>
      </c>
      <c r="AO30" s="417"/>
      <c r="AP30" s="417"/>
      <c r="AQ30" s="417"/>
      <c r="AR30" s="417"/>
      <c r="AS30" s="417"/>
      <c r="AT30" s="417"/>
      <c r="AU30" s="417"/>
      <c r="AV30" s="417"/>
      <c r="AW30" s="417"/>
      <c r="AX30" s="417"/>
      <c r="AY30" s="417"/>
      <c r="AZ30" s="417"/>
      <c r="BA30" s="418"/>
      <c r="BB30" s="416">
        <v>14</v>
      </c>
      <c r="BC30" s="417"/>
      <c r="BD30" s="417"/>
      <c r="BE30" s="417"/>
      <c r="BF30" s="417"/>
      <c r="BG30" s="417"/>
      <c r="BH30" s="417"/>
      <c r="BI30" s="417"/>
      <c r="BJ30" s="417"/>
      <c r="BK30" s="417"/>
      <c r="BL30" s="417"/>
      <c r="BM30" s="418"/>
      <c r="BN30" s="416">
        <f>ROUND(AN30*BB30,2)</f>
        <v>134000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1600</v>
      </c>
      <c r="AO31" s="417"/>
      <c r="AP31" s="417"/>
      <c r="AQ31" s="417"/>
      <c r="AR31" s="417"/>
      <c r="AS31" s="417"/>
      <c r="AT31" s="417"/>
      <c r="AU31" s="417"/>
      <c r="AV31" s="417"/>
      <c r="AW31" s="417"/>
      <c r="AX31" s="417"/>
      <c r="AY31" s="417"/>
      <c r="AZ31" s="417"/>
      <c r="BA31" s="418"/>
      <c r="BB31" s="416">
        <v>35</v>
      </c>
      <c r="BC31" s="417"/>
      <c r="BD31" s="417"/>
      <c r="BE31" s="417"/>
      <c r="BF31" s="417"/>
      <c r="BG31" s="417"/>
      <c r="BH31" s="417"/>
      <c r="BI31" s="417"/>
      <c r="BJ31" s="417"/>
      <c r="BK31" s="417"/>
      <c r="BL31" s="417"/>
      <c r="BM31" s="418"/>
      <c r="BN31" s="416">
        <f t="shared" ref="BN31:BN32" si="0">ROUND(AN31*BB31,2)</f>
        <v>56000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37</v>
      </c>
      <c r="BC32" s="417"/>
      <c r="BD32" s="417"/>
      <c r="BE32" s="417"/>
      <c r="BF32" s="417"/>
      <c r="BG32" s="417"/>
      <c r="BH32" s="417"/>
      <c r="BI32" s="417"/>
      <c r="BJ32" s="417"/>
      <c r="BK32" s="417"/>
      <c r="BL32" s="417"/>
      <c r="BM32" s="418"/>
      <c r="BN32" s="416">
        <f t="shared" si="0"/>
        <v>33300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SUM(BN30:BN32)</f>
        <v>223300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7351.7857100000001</v>
      </c>
      <c r="AO41" s="417"/>
      <c r="AP41" s="417"/>
      <c r="AQ41" s="417"/>
      <c r="AR41" s="417"/>
      <c r="AS41" s="417"/>
      <c r="AT41" s="417"/>
      <c r="AU41" s="417"/>
      <c r="AV41" s="417"/>
      <c r="AW41" s="417"/>
      <c r="AX41" s="417"/>
      <c r="AY41" s="417"/>
      <c r="AZ41" s="417"/>
      <c r="BA41" s="418"/>
      <c r="BB41" s="416">
        <v>56</v>
      </c>
      <c r="BC41" s="417"/>
      <c r="BD41" s="417"/>
      <c r="BE41" s="417"/>
      <c r="BF41" s="417"/>
      <c r="BG41" s="417"/>
      <c r="BH41" s="417"/>
      <c r="BI41" s="417"/>
      <c r="BJ41" s="417"/>
      <c r="BK41" s="417"/>
      <c r="BL41" s="417"/>
      <c r="BM41" s="418"/>
      <c r="BN41" s="416">
        <f>ROUND(AN41*BB41,2)</f>
        <v>411700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1428.5714</v>
      </c>
      <c r="AO42" s="417"/>
      <c r="AP42" s="417"/>
      <c r="AQ42" s="417"/>
      <c r="AR42" s="417"/>
      <c r="AS42" s="417"/>
      <c r="AT42" s="417"/>
      <c r="AU42" s="417"/>
      <c r="AV42" s="417"/>
      <c r="AW42" s="417"/>
      <c r="AX42" s="417"/>
      <c r="AY42" s="417"/>
      <c r="AZ42" s="417"/>
      <c r="BA42" s="418"/>
      <c r="BB42" s="416">
        <v>147</v>
      </c>
      <c r="BC42" s="417"/>
      <c r="BD42" s="417"/>
      <c r="BE42" s="417"/>
      <c r="BF42" s="417"/>
      <c r="BG42" s="417"/>
      <c r="BH42" s="417"/>
      <c r="BI42" s="417"/>
      <c r="BJ42" s="417"/>
      <c r="BK42" s="417"/>
      <c r="BL42" s="417"/>
      <c r="BM42" s="418"/>
      <c r="BN42" s="416">
        <f t="shared" ref="BN42:BN43" si="1">ROUND(AN42*BB42,2)</f>
        <v>210000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155</v>
      </c>
      <c r="BC43" s="417"/>
      <c r="BD43" s="417"/>
      <c r="BE43" s="417"/>
      <c r="BF43" s="417"/>
      <c r="BG43" s="417"/>
      <c r="BH43" s="417"/>
      <c r="BI43" s="417"/>
      <c r="BJ43" s="417"/>
      <c r="BK43" s="417"/>
      <c r="BL43" s="417"/>
      <c r="BM43" s="418"/>
      <c r="BN43" s="416">
        <f t="shared" si="1"/>
        <v>139500</v>
      </c>
      <c r="BO43" s="417"/>
      <c r="BP43" s="417"/>
      <c r="BQ43" s="417"/>
      <c r="BR43" s="417"/>
      <c r="BS43" s="417"/>
      <c r="BT43" s="417"/>
      <c r="BU43" s="417"/>
      <c r="BV43" s="417"/>
      <c r="BW43" s="417"/>
      <c r="BX43" s="417"/>
      <c r="BY43" s="417"/>
      <c r="BZ43" s="417"/>
      <c r="CA43" s="417"/>
      <c r="CB43" s="418"/>
    </row>
    <row r="44" spans="1:80" s="72" customFormat="1" ht="12.75" customHeight="1" x14ac:dyDescent="0.25">
      <c r="A44" s="361">
        <v>4</v>
      </c>
      <c r="B44" s="362"/>
      <c r="C44" s="362"/>
      <c r="D44" s="363"/>
      <c r="E44" s="361" t="s">
        <v>799</v>
      </c>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3"/>
      <c r="AN44" s="416">
        <v>4500</v>
      </c>
      <c r="AO44" s="417"/>
      <c r="AP44" s="417"/>
      <c r="AQ44" s="417"/>
      <c r="AR44" s="417"/>
      <c r="AS44" s="417"/>
      <c r="AT44" s="417"/>
      <c r="AU44" s="417"/>
      <c r="AV44" s="417"/>
      <c r="AW44" s="417"/>
      <c r="AX44" s="417"/>
      <c r="AY44" s="417"/>
      <c r="AZ44" s="417"/>
      <c r="BA44" s="418"/>
      <c r="BB44" s="416">
        <v>2</v>
      </c>
      <c r="BC44" s="417"/>
      <c r="BD44" s="417"/>
      <c r="BE44" s="417"/>
      <c r="BF44" s="417"/>
      <c r="BG44" s="417"/>
      <c r="BH44" s="417"/>
      <c r="BI44" s="417"/>
      <c r="BJ44" s="417"/>
      <c r="BK44" s="417"/>
      <c r="BL44" s="417"/>
      <c r="BM44" s="418"/>
      <c r="BN44" s="416">
        <f t="shared" ref="BN44" si="2">ROUND(AN44*BB44,2)</f>
        <v>9000</v>
      </c>
      <c r="BO44" s="417"/>
      <c r="BP44" s="417"/>
      <c r="BQ44" s="417"/>
      <c r="BR44" s="417"/>
      <c r="BS44" s="417"/>
      <c r="BT44" s="417"/>
      <c r="BU44" s="417"/>
      <c r="BV44" s="417"/>
      <c r="BW44" s="417"/>
      <c r="BX44" s="417"/>
      <c r="BY44" s="417"/>
      <c r="BZ44" s="417"/>
      <c r="CA44" s="417"/>
      <c r="CB44" s="418"/>
    </row>
    <row r="45" spans="1:80" s="72" customFormat="1" ht="12.75" customHeight="1" x14ac:dyDescent="0.25">
      <c r="A45" s="608"/>
      <c r="B45" s="609"/>
      <c r="C45" s="609"/>
      <c r="D45" s="610"/>
      <c r="E45" s="380" t="s">
        <v>421</v>
      </c>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2"/>
      <c r="AN45" s="386" t="s">
        <v>52</v>
      </c>
      <c r="AO45" s="387"/>
      <c r="AP45" s="387"/>
      <c r="AQ45" s="387"/>
      <c r="AR45" s="387"/>
      <c r="AS45" s="387"/>
      <c r="AT45" s="387"/>
      <c r="AU45" s="387"/>
      <c r="AV45" s="387"/>
      <c r="AW45" s="387"/>
      <c r="AX45" s="387"/>
      <c r="AY45" s="387"/>
      <c r="AZ45" s="387"/>
      <c r="BA45" s="388"/>
      <c r="BB45" s="386" t="s">
        <v>52</v>
      </c>
      <c r="BC45" s="387"/>
      <c r="BD45" s="387"/>
      <c r="BE45" s="387"/>
      <c r="BF45" s="387"/>
      <c r="BG45" s="387"/>
      <c r="BH45" s="387"/>
      <c r="BI45" s="387"/>
      <c r="BJ45" s="387"/>
      <c r="BK45" s="387"/>
      <c r="BL45" s="387"/>
      <c r="BM45" s="388"/>
      <c r="BN45" s="494">
        <f>SUM(BN41:CB44)</f>
        <v>770200</v>
      </c>
      <c r="BO45" s="495"/>
      <c r="BP45" s="495"/>
      <c r="BQ45" s="495"/>
      <c r="BR45" s="495"/>
      <c r="BS45" s="495"/>
      <c r="BT45" s="495"/>
      <c r="BU45" s="495"/>
      <c r="BV45" s="495"/>
      <c r="BW45" s="495"/>
      <c r="BX45" s="495"/>
      <c r="BY45" s="495"/>
      <c r="BZ45" s="495"/>
      <c r="CA45" s="495"/>
      <c r="CB45" s="496"/>
    </row>
    <row r="46" spans="1:80" s="72" customFormat="1" ht="12.75" customHeight="1" x14ac:dyDescent="0.25">
      <c r="A46" s="125"/>
      <c r="B46" s="125"/>
      <c r="C46" s="125"/>
      <c r="D46" s="125"/>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8"/>
      <c r="BO46" s="128"/>
      <c r="BP46" s="128"/>
      <c r="BQ46" s="128"/>
      <c r="BR46" s="128"/>
      <c r="BS46" s="128"/>
      <c r="BT46" s="128"/>
      <c r="BU46" s="128"/>
      <c r="BV46" s="128"/>
      <c r="BW46" s="128"/>
      <c r="BX46" s="128"/>
      <c r="BY46" s="128"/>
      <c r="BZ46" s="128"/>
      <c r="CA46" s="128"/>
      <c r="CB46" s="128"/>
    </row>
    <row r="47" spans="1:80" ht="15.75" x14ac:dyDescent="0.25">
      <c r="A47" s="428" t="s">
        <v>539</v>
      </c>
      <c r="B47" s="428"/>
      <c r="C47" s="428"/>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K47" s="428"/>
      <c r="AL47" s="428"/>
      <c r="AM47" s="428"/>
      <c r="AN47" s="428"/>
      <c r="AO47" s="428"/>
      <c r="AP47" s="428"/>
      <c r="AQ47" s="428"/>
      <c r="AR47" s="428"/>
      <c r="AS47" s="428"/>
      <c r="AT47" s="428"/>
      <c r="AU47" s="428"/>
      <c r="AV47" s="428"/>
      <c r="AW47" s="428"/>
      <c r="AX47" s="428"/>
      <c r="AY47" s="428"/>
      <c r="AZ47" s="428"/>
      <c r="BA47" s="428"/>
      <c r="BB47" s="428"/>
      <c r="BC47" s="428"/>
      <c r="BD47" s="428"/>
      <c r="BE47" s="428"/>
      <c r="BF47" s="428"/>
      <c r="BG47" s="428"/>
      <c r="BH47" s="428"/>
      <c r="BI47" s="428"/>
      <c r="BJ47" s="428"/>
      <c r="BK47" s="428"/>
      <c r="BL47" s="428"/>
      <c r="BM47" s="428"/>
      <c r="BN47" s="428"/>
      <c r="BO47" s="428"/>
      <c r="BP47" s="428"/>
      <c r="BQ47" s="428"/>
      <c r="BR47" s="428"/>
      <c r="BS47" s="428"/>
      <c r="BT47" s="428"/>
      <c r="BU47" s="428"/>
      <c r="BV47" s="428"/>
      <c r="BW47" s="428"/>
      <c r="BX47" s="428"/>
      <c r="BY47" s="428"/>
      <c r="BZ47" s="428"/>
      <c r="CA47" s="428"/>
      <c r="CB47" s="428"/>
    </row>
    <row r="48" spans="1:80" x14ac:dyDescent="0.2">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row>
    <row r="49" spans="1:89" ht="15.75" x14ac:dyDescent="0.25">
      <c r="A49" s="7" t="s">
        <v>406</v>
      </c>
      <c r="B49" s="131"/>
      <c r="C49" s="131"/>
      <c r="D49" s="131"/>
      <c r="E49" s="131"/>
      <c r="F49" s="131"/>
      <c r="G49" s="131"/>
      <c r="H49" s="131"/>
      <c r="I49" s="131"/>
      <c r="J49" s="131"/>
      <c r="K49" s="131"/>
      <c r="L49" s="131"/>
      <c r="M49" s="131"/>
      <c r="N49" s="131"/>
      <c r="O49" s="131"/>
      <c r="P49" s="131"/>
      <c r="Q49" s="131"/>
      <c r="R49" s="131"/>
      <c r="S49" s="434" t="s">
        <v>129</v>
      </c>
      <c r="T49" s="434"/>
      <c r="U49" s="434"/>
      <c r="V49" s="434"/>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row>
    <row r="50" spans="1:89" x14ac:dyDescent="0.2">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row>
    <row r="51" spans="1:89" ht="15.75" x14ac:dyDescent="0.25">
      <c r="A51" s="428" t="s">
        <v>541</v>
      </c>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428"/>
      <c r="AF51" s="428"/>
      <c r="AG51" s="428"/>
      <c r="AH51" s="428"/>
      <c r="AI51" s="428"/>
      <c r="AJ51" s="428"/>
      <c r="AK51" s="428"/>
      <c r="AL51" s="428"/>
      <c r="AM51" s="428"/>
      <c r="AN51" s="428"/>
      <c r="AO51" s="428"/>
      <c r="AP51" s="428"/>
      <c r="AQ51" s="428"/>
      <c r="AR51" s="428"/>
      <c r="AS51" s="428"/>
      <c r="AT51" s="428"/>
      <c r="AU51" s="428"/>
      <c r="AV51" s="428"/>
      <c r="AW51" s="428"/>
      <c r="AX51" s="428"/>
      <c r="AY51" s="428"/>
      <c r="AZ51" s="428"/>
      <c r="BA51" s="428"/>
      <c r="BB51" s="428"/>
      <c r="BC51" s="428"/>
      <c r="BD51" s="428"/>
      <c r="BE51" s="428"/>
      <c r="BF51" s="428"/>
      <c r="BG51" s="428"/>
      <c r="BH51" s="428"/>
      <c r="BI51" s="428"/>
      <c r="BJ51" s="428"/>
      <c r="BK51" s="428"/>
      <c r="BL51" s="428"/>
      <c r="BM51" s="428"/>
      <c r="BN51" s="428"/>
      <c r="BO51" s="428"/>
      <c r="BP51" s="428"/>
      <c r="BQ51" s="428"/>
      <c r="BR51" s="428"/>
      <c r="BS51" s="428"/>
      <c r="BT51" s="428"/>
      <c r="BU51" s="428"/>
      <c r="BV51" s="428"/>
      <c r="BW51" s="428"/>
      <c r="BX51" s="428"/>
      <c r="BY51" s="428"/>
      <c r="BZ51" s="428"/>
      <c r="CA51" s="428"/>
      <c r="CB51" s="428"/>
    </row>
    <row r="52" spans="1:89" ht="12.75" customHeight="1" x14ac:dyDescent="0.25">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row>
    <row r="53" spans="1:89" ht="14.25" customHeight="1" x14ac:dyDescent="0.25">
      <c r="A53" s="428" t="s">
        <v>546</v>
      </c>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8"/>
      <c r="BF53" s="428"/>
      <c r="BG53" s="428"/>
      <c r="BH53" s="428"/>
      <c r="BI53" s="428"/>
      <c r="BJ53" s="428"/>
      <c r="BK53" s="428"/>
      <c r="BL53" s="428"/>
      <c r="BM53" s="428"/>
      <c r="BN53" s="428"/>
      <c r="BO53" s="428"/>
      <c r="BP53" s="428"/>
      <c r="BQ53" s="428"/>
      <c r="BR53" s="428"/>
      <c r="BS53" s="428"/>
      <c r="BT53" s="428"/>
      <c r="BU53" s="428"/>
      <c r="BV53" s="428"/>
      <c r="BW53" s="428"/>
      <c r="BX53" s="428"/>
      <c r="BY53" s="428"/>
      <c r="BZ53" s="428"/>
      <c r="CA53" s="428"/>
      <c r="CB53" s="428"/>
    </row>
    <row r="54" spans="1:89" ht="12.75" customHeight="1" x14ac:dyDescent="0.25">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410" t="s">
        <v>511</v>
      </c>
      <c r="AT54" s="410"/>
      <c r="AU54" s="410"/>
      <c r="AV54" s="410"/>
      <c r="AW54" s="410"/>
      <c r="AX54" s="410"/>
      <c r="AY54" s="410"/>
      <c r="AZ54" s="410"/>
      <c r="BA54" s="410"/>
      <c r="BB54" s="410"/>
      <c r="BC54" s="434" t="s">
        <v>334</v>
      </c>
      <c r="BD54" s="434"/>
      <c r="BE54" s="434"/>
      <c r="BF54" s="434"/>
      <c r="BG54" s="434"/>
      <c r="BH54" s="434"/>
      <c r="BI54" s="434"/>
      <c r="BJ54" s="434"/>
      <c r="BK54" s="434"/>
      <c r="BL54" s="434"/>
      <c r="BM54" s="434"/>
      <c r="BN54" s="434"/>
      <c r="BO54" s="434"/>
      <c r="BP54" s="434"/>
      <c r="BQ54" s="131"/>
      <c r="BR54" s="131"/>
      <c r="BS54" s="131"/>
      <c r="BT54" s="131"/>
      <c r="BU54" s="131"/>
      <c r="BV54" s="131"/>
      <c r="BW54" s="131"/>
      <c r="BX54" s="131"/>
      <c r="BY54" s="131"/>
      <c r="BZ54" s="131"/>
      <c r="CA54" s="131"/>
      <c r="CB54" s="131"/>
    </row>
    <row r="55" spans="1:89" ht="12.75" customHeight="1" x14ac:dyDescent="0.2">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row>
    <row r="56" spans="1:89" ht="12.75" customHeight="1" x14ac:dyDescent="0.2">
      <c r="A56" s="157" t="s">
        <v>142</v>
      </c>
      <c r="B56" s="158"/>
      <c r="C56" s="158"/>
      <c r="D56" s="159"/>
      <c r="E56" s="157" t="s">
        <v>422</v>
      </c>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9"/>
      <c r="BD56" s="157" t="s">
        <v>424</v>
      </c>
      <c r="BE56" s="158"/>
      <c r="BF56" s="158"/>
      <c r="BG56" s="158"/>
      <c r="BH56" s="158"/>
      <c r="BI56" s="158"/>
      <c r="BJ56" s="158"/>
      <c r="BK56" s="158"/>
      <c r="BL56" s="158"/>
      <c r="BM56" s="159"/>
      <c r="BN56" s="157" t="s">
        <v>477</v>
      </c>
      <c r="BO56" s="158"/>
      <c r="BP56" s="158"/>
      <c r="BQ56" s="158"/>
      <c r="BR56" s="158"/>
      <c r="BS56" s="158"/>
      <c r="BT56" s="158"/>
      <c r="BU56" s="158"/>
      <c r="BV56" s="158"/>
      <c r="BW56" s="158"/>
      <c r="BX56" s="158"/>
      <c r="BY56" s="158"/>
      <c r="BZ56" s="158"/>
      <c r="CA56" s="158"/>
      <c r="CB56" s="159"/>
    </row>
    <row r="57" spans="1:89" ht="12.75" customHeight="1" x14ac:dyDescent="0.2">
      <c r="A57" s="407" t="s">
        <v>143</v>
      </c>
      <c r="B57" s="408"/>
      <c r="C57" s="408"/>
      <c r="D57" s="409"/>
      <c r="E57" s="407"/>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c r="AG57" s="408"/>
      <c r="AH57" s="408"/>
      <c r="AI57" s="408"/>
      <c r="AJ57" s="408"/>
      <c r="AK57" s="408"/>
      <c r="AL57" s="408"/>
      <c r="AM57" s="408"/>
      <c r="AN57" s="408"/>
      <c r="AO57" s="408"/>
      <c r="AP57" s="408"/>
      <c r="AQ57" s="408"/>
      <c r="AR57" s="408"/>
      <c r="AS57" s="408"/>
      <c r="AT57" s="408"/>
      <c r="AU57" s="408"/>
      <c r="AV57" s="408"/>
      <c r="AW57" s="408"/>
      <c r="AX57" s="408"/>
      <c r="AY57" s="408"/>
      <c r="AZ57" s="408"/>
      <c r="BA57" s="408"/>
      <c r="BB57" s="408"/>
      <c r="BC57" s="409"/>
      <c r="BD57" s="407" t="s">
        <v>503</v>
      </c>
      <c r="BE57" s="408"/>
      <c r="BF57" s="408"/>
      <c r="BG57" s="408"/>
      <c r="BH57" s="408"/>
      <c r="BI57" s="408"/>
      <c r="BJ57" s="408"/>
      <c r="BK57" s="408"/>
      <c r="BL57" s="408"/>
      <c r="BM57" s="409"/>
      <c r="BN57" s="407" t="s">
        <v>504</v>
      </c>
      <c r="BO57" s="408"/>
      <c r="BP57" s="408"/>
      <c r="BQ57" s="408"/>
      <c r="BR57" s="408"/>
      <c r="BS57" s="408"/>
      <c r="BT57" s="408"/>
      <c r="BU57" s="408"/>
      <c r="BV57" s="408"/>
      <c r="BW57" s="408"/>
      <c r="BX57" s="408"/>
      <c r="BY57" s="408"/>
      <c r="BZ57" s="408"/>
      <c r="CA57" s="408"/>
      <c r="CB57" s="409"/>
    </row>
    <row r="58" spans="1:89" ht="12.75" customHeight="1" x14ac:dyDescent="0.2">
      <c r="A58" s="400">
        <v>1</v>
      </c>
      <c r="B58" s="401"/>
      <c r="C58" s="401"/>
      <c r="D58" s="402"/>
      <c r="E58" s="400">
        <v>2</v>
      </c>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2"/>
      <c r="BD58" s="400">
        <v>3</v>
      </c>
      <c r="BE58" s="401"/>
      <c r="BF58" s="401"/>
      <c r="BG58" s="401"/>
      <c r="BH58" s="401"/>
      <c r="BI58" s="401"/>
      <c r="BJ58" s="401"/>
      <c r="BK58" s="401"/>
      <c r="BL58" s="401"/>
      <c r="BM58" s="402"/>
      <c r="BN58" s="400">
        <v>4</v>
      </c>
      <c r="BO58" s="401"/>
      <c r="BP58" s="401"/>
      <c r="BQ58" s="401"/>
      <c r="BR58" s="401"/>
      <c r="BS58" s="401"/>
      <c r="BT58" s="401"/>
      <c r="BU58" s="401"/>
      <c r="BV58" s="401"/>
      <c r="BW58" s="401"/>
      <c r="BX58" s="401"/>
      <c r="BY58" s="401"/>
      <c r="BZ58" s="401"/>
      <c r="CA58" s="401"/>
      <c r="CB58" s="402"/>
    </row>
    <row r="59" spans="1:89" ht="12.75" customHeight="1" x14ac:dyDescent="0.2">
      <c r="A59" s="395" t="s">
        <v>155</v>
      </c>
      <c r="B59" s="151"/>
      <c r="C59" s="151"/>
      <c r="D59" s="396"/>
      <c r="E59" s="361" t="s">
        <v>733</v>
      </c>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3"/>
      <c r="BD59" s="416">
        <v>3</v>
      </c>
      <c r="BE59" s="417"/>
      <c r="BF59" s="417"/>
      <c r="BG59" s="417"/>
      <c r="BH59" s="417"/>
      <c r="BI59" s="417"/>
      <c r="BJ59" s="417"/>
      <c r="BK59" s="417"/>
      <c r="BL59" s="417"/>
      <c r="BM59" s="418"/>
      <c r="BN59" s="392">
        <v>6500</v>
      </c>
      <c r="BO59" s="393"/>
      <c r="BP59" s="393"/>
      <c r="BQ59" s="393"/>
      <c r="BR59" s="393"/>
      <c r="BS59" s="393"/>
      <c r="BT59" s="393"/>
      <c r="BU59" s="393"/>
      <c r="BV59" s="393"/>
      <c r="BW59" s="393"/>
      <c r="BX59" s="393"/>
      <c r="BY59" s="393"/>
      <c r="BZ59" s="393"/>
      <c r="CA59" s="393"/>
      <c r="CB59" s="394"/>
    </row>
    <row r="60" spans="1:89" ht="12.75" customHeight="1" x14ac:dyDescent="0.2">
      <c r="A60" s="395"/>
      <c r="B60" s="151"/>
      <c r="C60" s="151"/>
      <c r="D60" s="396"/>
      <c r="E60" s="380" t="s">
        <v>421</v>
      </c>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D60" s="386" t="s">
        <v>52</v>
      </c>
      <c r="BE60" s="387"/>
      <c r="BF60" s="387"/>
      <c r="BG60" s="387"/>
      <c r="BH60" s="387"/>
      <c r="BI60" s="387"/>
      <c r="BJ60" s="387"/>
      <c r="BK60" s="387"/>
      <c r="BL60" s="387"/>
      <c r="BM60" s="388"/>
      <c r="BN60" s="445">
        <f>SUM(BN59:CB59)</f>
        <v>6500</v>
      </c>
      <c r="BO60" s="446"/>
      <c r="BP60" s="446"/>
      <c r="BQ60" s="446"/>
      <c r="BR60" s="446"/>
      <c r="BS60" s="446"/>
      <c r="BT60" s="446"/>
      <c r="BU60" s="446"/>
      <c r="BV60" s="446"/>
      <c r="BW60" s="446"/>
      <c r="BX60" s="446"/>
      <c r="BY60" s="446"/>
      <c r="BZ60" s="446"/>
      <c r="CA60" s="446"/>
      <c r="CB60" s="447"/>
    </row>
    <row r="61" spans="1:89" ht="15.75" x14ac:dyDescent="0.25">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0"/>
      <c r="AT61" s="130"/>
      <c r="AU61" s="130"/>
      <c r="AV61" s="130"/>
      <c r="AW61" s="130"/>
      <c r="AX61" s="130"/>
      <c r="AY61" s="130"/>
      <c r="AZ61" s="130"/>
      <c r="BA61" s="130"/>
      <c r="BB61" s="130"/>
      <c r="BC61" s="86"/>
      <c r="BD61" s="86"/>
      <c r="BE61" s="86"/>
      <c r="BF61" s="86"/>
      <c r="BG61" s="86"/>
      <c r="BH61" s="86"/>
      <c r="BI61" s="86"/>
      <c r="BJ61" s="86"/>
      <c r="BK61" s="86"/>
      <c r="BL61" s="86"/>
      <c r="BM61" s="86"/>
      <c r="BN61" s="86"/>
      <c r="BO61" s="86"/>
      <c r="BP61" s="86"/>
      <c r="BQ61" s="131"/>
      <c r="BR61" s="131"/>
      <c r="BS61" s="131"/>
      <c r="BT61" s="131"/>
      <c r="BU61" s="131"/>
      <c r="BV61" s="131"/>
      <c r="BW61" s="131"/>
      <c r="BX61" s="131"/>
      <c r="BY61" s="131"/>
      <c r="BZ61" s="131"/>
      <c r="CA61" s="131"/>
      <c r="CB61" s="131"/>
    </row>
    <row r="62" spans="1:89" x14ac:dyDescent="0.2">
      <c r="CK62" s="80"/>
    </row>
    <row r="63" spans="1:89" ht="15.75" x14ac:dyDescent="0.25">
      <c r="A63" s="72" t="s">
        <v>419</v>
      </c>
      <c r="B63" s="129"/>
      <c r="C63" s="129"/>
      <c r="D63" s="129"/>
      <c r="E63" s="129"/>
      <c r="F63" s="129"/>
      <c r="G63" s="129"/>
      <c r="H63" s="129"/>
      <c r="I63" s="129"/>
      <c r="J63" s="129"/>
      <c r="X63" s="87"/>
      <c r="Y63" s="376"/>
      <c r="Z63" s="376"/>
      <c r="AA63" s="376"/>
      <c r="AB63" s="376"/>
      <c r="AC63" s="376"/>
      <c r="AD63" s="376"/>
      <c r="AE63" s="376"/>
      <c r="AF63" s="376"/>
      <c r="AG63" s="376"/>
      <c r="AH63" s="376"/>
      <c r="AI63" s="376"/>
      <c r="AJ63" s="376"/>
      <c r="AK63" s="87"/>
      <c r="AL63" s="369" t="s">
        <v>554</v>
      </c>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369"/>
      <c r="BL63" s="369"/>
      <c r="BM63" s="369"/>
      <c r="BN63" s="87"/>
      <c r="BO63" s="87"/>
      <c r="BP63" s="87"/>
      <c r="BQ63" s="87"/>
      <c r="BR63" s="87"/>
      <c r="BS63" s="87"/>
      <c r="CK63" s="80"/>
    </row>
    <row r="64" spans="1:89" x14ac:dyDescent="0.2">
      <c r="A64" s="88"/>
      <c r="B64" s="88"/>
      <c r="C64" s="88"/>
      <c r="D64" s="88"/>
      <c r="E64" s="88"/>
      <c r="F64" s="88"/>
      <c r="G64" s="88"/>
      <c r="H64" s="88"/>
      <c r="I64" s="88"/>
      <c r="J64" s="88"/>
      <c r="X64" s="88"/>
      <c r="Y64" s="375" t="s">
        <v>10</v>
      </c>
      <c r="Z64" s="375"/>
      <c r="AA64" s="375"/>
      <c r="AB64" s="375"/>
      <c r="AC64" s="375"/>
      <c r="AD64" s="375"/>
      <c r="AE64" s="375"/>
      <c r="AF64" s="375"/>
      <c r="AG64" s="375"/>
      <c r="AH64" s="375"/>
      <c r="AI64" s="375"/>
      <c r="AJ64" s="375"/>
      <c r="AK64" s="88"/>
      <c r="AL64" s="375" t="s">
        <v>11</v>
      </c>
      <c r="AM64" s="375"/>
      <c r="AN64" s="375"/>
      <c r="AO64" s="375"/>
      <c r="AP64" s="375"/>
      <c r="AQ64" s="375"/>
      <c r="AR64" s="375"/>
      <c r="AS64" s="375"/>
      <c r="AT64" s="375"/>
      <c r="AU64" s="375"/>
      <c r="AV64" s="375"/>
      <c r="AW64" s="375"/>
      <c r="AX64" s="375"/>
      <c r="AY64" s="375"/>
      <c r="AZ64" s="375"/>
      <c r="BA64" s="375"/>
      <c r="BB64" s="375"/>
      <c r="BC64" s="375"/>
      <c r="BD64" s="375"/>
      <c r="BE64" s="375"/>
      <c r="BF64" s="375"/>
      <c r="BG64" s="375"/>
      <c r="BH64" s="375"/>
      <c r="BI64" s="375"/>
      <c r="BJ64" s="375"/>
      <c r="BK64" s="375"/>
      <c r="BL64" s="375"/>
      <c r="BM64" s="375"/>
      <c r="BN64" s="87"/>
      <c r="BO64" s="87"/>
      <c r="BP64" s="87"/>
      <c r="BQ64" s="87"/>
      <c r="BR64" s="87"/>
      <c r="BS64" s="87"/>
      <c r="CK64" s="89"/>
    </row>
    <row r="65" spans="1:80" x14ac:dyDescent="0.2">
      <c r="A65" s="1"/>
      <c r="B65" s="87"/>
      <c r="C65" s="87"/>
      <c r="D65" s="87"/>
      <c r="E65" s="87"/>
      <c r="F65" s="87"/>
      <c r="G65" s="87"/>
      <c r="H65" s="87"/>
      <c r="I65" s="87"/>
      <c r="J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8"/>
      <c r="BO65" s="88"/>
      <c r="BP65" s="88"/>
      <c r="BQ65" s="88"/>
      <c r="BR65" s="88"/>
      <c r="BS65" s="88"/>
    </row>
    <row r="66" spans="1:80" ht="15.75" x14ac:dyDescent="0.25">
      <c r="A66" s="72" t="s">
        <v>420</v>
      </c>
      <c r="B66" s="129"/>
      <c r="C66" s="129"/>
      <c r="D66" s="129"/>
      <c r="E66" s="129"/>
      <c r="F66" s="129"/>
      <c r="G66" s="129"/>
      <c r="H66" s="129"/>
      <c r="I66" s="129"/>
      <c r="J66" s="129"/>
      <c r="X66" s="87"/>
      <c r="Y66" s="376"/>
      <c r="Z66" s="376"/>
      <c r="AA66" s="376"/>
      <c r="AB66" s="376"/>
      <c r="AC66" s="376"/>
      <c r="AD66" s="376"/>
      <c r="AE66" s="376"/>
      <c r="AF66" s="376"/>
      <c r="AG66" s="376"/>
      <c r="AH66" s="376"/>
      <c r="AI66" s="376"/>
      <c r="AJ66" s="376"/>
      <c r="AK66" s="87"/>
      <c r="AL66" s="369" t="s">
        <v>568</v>
      </c>
      <c r="AM66" s="369"/>
      <c r="AN66" s="369"/>
      <c r="AO66" s="369"/>
      <c r="AP66" s="369"/>
      <c r="AQ66" s="369"/>
      <c r="AR66" s="369"/>
      <c r="AS66" s="369"/>
      <c r="AT66" s="369"/>
      <c r="AU66" s="369"/>
      <c r="AV66" s="369"/>
      <c r="AW66" s="369"/>
      <c r="AX66" s="369"/>
      <c r="AY66" s="369"/>
      <c r="AZ66" s="369"/>
      <c r="BA66" s="369"/>
      <c r="BB66" s="369"/>
      <c r="BC66" s="369"/>
      <c r="BD66" s="369"/>
      <c r="BE66" s="369"/>
      <c r="BF66" s="369"/>
      <c r="BG66" s="369"/>
      <c r="BH66" s="369"/>
      <c r="BI66" s="369"/>
      <c r="BJ66" s="369"/>
      <c r="BK66" s="369"/>
      <c r="BL66" s="369"/>
      <c r="BM66" s="369"/>
      <c r="BN66" s="87"/>
      <c r="BO66" s="87"/>
      <c r="BP66" s="87"/>
      <c r="BQ66" s="87"/>
      <c r="BR66" s="87"/>
      <c r="BS66" s="87"/>
    </row>
    <row r="67" spans="1:80" x14ac:dyDescent="0.2">
      <c r="A67" s="87"/>
      <c r="B67" s="87"/>
      <c r="C67" s="87"/>
      <c r="D67" s="87"/>
      <c r="E67" s="87"/>
      <c r="F67" s="87"/>
      <c r="G67" s="87"/>
      <c r="H67" s="87"/>
      <c r="I67" s="87"/>
      <c r="J67" s="87"/>
      <c r="X67" s="87"/>
      <c r="Y67" s="148" t="s">
        <v>10</v>
      </c>
      <c r="Z67" s="148"/>
      <c r="AA67" s="148"/>
      <c r="AB67" s="148"/>
      <c r="AC67" s="148"/>
      <c r="AD67" s="148"/>
      <c r="AE67" s="148"/>
      <c r="AF67" s="148"/>
      <c r="AG67" s="148"/>
      <c r="AH67" s="148"/>
      <c r="AI67" s="148"/>
      <c r="AJ67" s="148"/>
      <c r="AK67" s="88"/>
      <c r="AL67" s="148" t="s">
        <v>11</v>
      </c>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87"/>
      <c r="BO67" s="87"/>
      <c r="BP67" s="87"/>
      <c r="BQ67" s="87"/>
      <c r="BR67" s="87"/>
      <c r="BS67" s="87"/>
    </row>
    <row r="68" spans="1:80" ht="15.6" customHeight="1" x14ac:dyDescent="0.25">
      <c r="A68" s="72" t="s">
        <v>507</v>
      </c>
      <c r="B68" s="90"/>
      <c r="C68" s="129"/>
      <c r="D68" s="129"/>
      <c r="E68" s="129"/>
      <c r="F68" s="129"/>
      <c r="G68" s="129"/>
      <c r="H68" s="129"/>
      <c r="I68" s="129"/>
      <c r="J68" s="129"/>
      <c r="O68" s="155" t="s">
        <v>567</v>
      </c>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Q68" s="132"/>
      <c r="AR68" s="132"/>
      <c r="AS68" s="132"/>
      <c r="AT68" s="132"/>
      <c r="AU68" s="132"/>
      <c r="AV68" s="132"/>
      <c r="AW68" s="132"/>
      <c r="AX68" s="132"/>
      <c r="AY68" s="132"/>
      <c r="AZ68" s="87"/>
      <c r="BA68" s="369" t="s">
        <v>568</v>
      </c>
      <c r="BB68" s="369"/>
      <c r="BC68" s="369"/>
      <c r="BD68" s="369"/>
      <c r="BE68" s="369"/>
      <c r="BF68" s="369"/>
      <c r="BG68" s="369"/>
      <c r="BH68" s="369"/>
      <c r="BI68" s="369"/>
      <c r="BJ68" s="369"/>
      <c r="BK68" s="369"/>
      <c r="BL68" s="369"/>
      <c r="BM68" s="369"/>
      <c r="BN68" s="369"/>
      <c r="BO68" s="369"/>
      <c r="BP68" s="369"/>
      <c r="BQ68" s="369"/>
      <c r="BR68" s="369"/>
      <c r="BS68" s="369"/>
      <c r="BT68" s="369"/>
      <c r="BU68" s="369"/>
      <c r="BV68" s="369"/>
      <c r="BZ68" s="5"/>
      <c r="CA68" s="92"/>
      <c r="CB68" s="5"/>
    </row>
    <row r="69" spans="1:80" ht="15.75" x14ac:dyDescent="0.25">
      <c r="A69" s="72" t="s">
        <v>508</v>
      </c>
      <c r="B69" s="90"/>
      <c r="C69" s="129"/>
      <c r="D69" s="129"/>
      <c r="E69" s="129"/>
      <c r="F69" s="129"/>
      <c r="G69" s="129"/>
      <c r="H69" s="129"/>
      <c r="I69" s="129"/>
      <c r="J69" s="129"/>
      <c r="O69" s="148" t="s">
        <v>12</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Q69" s="148" t="s">
        <v>10</v>
      </c>
      <c r="AR69" s="148"/>
      <c r="AS69" s="148"/>
      <c r="AT69" s="148"/>
      <c r="AU69" s="148"/>
      <c r="AV69" s="148"/>
      <c r="AW69" s="148"/>
      <c r="AX69" s="148"/>
      <c r="AY69" s="148"/>
      <c r="AZ69" s="88"/>
      <c r="BA69" s="148" t="s">
        <v>11</v>
      </c>
      <c r="BB69" s="148"/>
      <c r="BC69" s="148"/>
      <c r="BD69" s="148"/>
      <c r="BE69" s="148"/>
      <c r="BF69" s="148"/>
      <c r="BG69" s="148"/>
      <c r="BH69" s="148"/>
      <c r="BI69" s="148"/>
      <c r="BJ69" s="148"/>
      <c r="BK69" s="148"/>
      <c r="BL69" s="148"/>
      <c r="BM69" s="148"/>
      <c r="BN69" s="148"/>
      <c r="BO69" s="148"/>
      <c r="BP69" s="148"/>
      <c r="BQ69" s="148"/>
      <c r="BR69" s="148"/>
      <c r="BS69" s="148"/>
      <c r="BT69" s="148"/>
      <c r="BU69" s="148"/>
      <c r="BV69" s="148"/>
      <c r="BZ69" s="5"/>
      <c r="CA69" s="93"/>
      <c r="CB69" s="5"/>
    </row>
    <row r="70" spans="1:80" s="72" customFormat="1" ht="15.75" x14ac:dyDescent="0.25">
      <c r="A70" s="370" t="s">
        <v>9</v>
      </c>
      <c r="B70" s="370"/>
      <c r="C70" s="371" t="s">
        <v>555</v>
      </c>
      <c r="D70" s="371"/>
      <c r="E70" s="371"/>
      <c r="F70" s="372" t="s">
        <v>5</v>
      </c>
      <c r="G70" s="372"/>
      <c r="H70" s="373" t="s">
        <v>556</v>
      </c>
      <c r="I70" s="373"/>
      <c r="J70" s="373"/>
      <c r="K70" s="373"/>
      <c r="L70" s="373"/>
      <c r="M70" s="373"/>
      <c r="N70" s="373"/>
      <c r="O70" s="373"/>
      <c r="P70" s="373"/>
      <c r="Q70" s="373"/>
      <c r="R70" s="373"/>
      <c r="S70" s="373"/>
      <c r="T70" s="373"/>
      <c r="U70" s="373"/>
      <c r="V70" s="373"/>
      <c r="W70" s="373"/>
      <c r="X70" s="373"/>
      <c r="Y70" s="374">
        <v>20</v>
      </c>
      <c r="Z70" s="374"/>
      <c r="AA70" s="374"/>
      <c r="AB70" s="367" t="s">
        <v>557</v>
      </c>
      <c r="AC70" s="367"/>
      <c r="AD70" s="367"/>
      <c r="AE70" s="90"/>
      <c r="AF70" s="72" t="s">
        <v>509</v>
      </c>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row>
  </sheetData>
  <mergeCells count="168">
    <mergeCell ref="A70:B70"/>
    <mergeCell ref="C70:E70"/>
    <mergeCell ref="F70:G70"/>
    <mergeCell ref="H70:X70"/>
    <mergeCell ref="Y70:AA70"/>
    <mergeCell ref="AB70:AD70"/>
    <mergeCell ref="Y67:AJ67"/>
    <mergeCell ref="AL67:BM67"/>
    <mergeCell ref="O68:AN68"/>
    <mergeCell ref="BA68:BV68"/>
    <mergeCell ref="O69:AN69"/>
    <mergeCell ref="AQ69:AY69"/>
    <mergeCell ref="BA69:BV69"/>
    <mergeCell ref="Y63:AJ63"/>
    <mergeCell ref="AL63:BM63"/>
    <mergeCell ref="Y64:AJ64"/>
    <mergeCell ref="AL64:BM64"/>
    <mergeCell ref="Y66:AJ66"/>
    <mergeCell ref="AL66:BM66"/>
    <mergeCell ref="A60:D60"/>
    <mergeCell ref="E60:BC60"/>
    <mergeCell ref="BD60:BM60"/>
    <mergeCell ref="BN60:CB60"/>
    <mergeCell ref="A58:D58"/>
    <mergeCell ref="E58:BC58"/>
    <mergeCell ref="BD58:BM58"/>
    <mergeCell ref="BN58:CB58"/>
    <mergeCell ref="A59:D59"/>
    <mergeCell ref="E59:BC59"/>
    <mergeCell ref="BD59:BM59"/>
    <mergeCell ref="BN59:CB59"/>
    <mergeCell ref="A56:D56"/>
    <mergeCell ref="E56:BC56"/>
    <mergeCell ref="BD56:BM56"/>
    <mergeCell ref="BN56:CB56"/>
    <mergeCell ref="A57:D57"/>
    <mergeCell ref="E57:BC57"/>
    <mergeCell ref="BD57:BM57"/>
    <mergeCell ref="BN57:CB57"/>
    <mergeCell ref="A47:CB47"/>
    <mergeCell ref="S49:CB49"/>
    <mergeCell ref="A51:CB51"/>
    <mergeCell ref="A53:CB53"/>
    <mergeCell ref="AS54:BB54"/>
    <mergeCell ref="BC54:BP54"/>
    <mergeCell ref="A43:D43"/>
    <mergeCell ref="E43:AM43"/>
    <mergeCell ref="AN43:BA43"/>
    <mergeCell ref="BB43:BM43"/>
    <mergeCell ref="BN43:CB43"/>
    <mergeCell ref="A45:D45"/>
    <mergeCell ref="E45:AM45"/>
    <mergeCell ref="AN45:BA45"/>
    <mergeCell ref="BB45:BM45"/>
    <mergeCell ref="BN45:CB45"/>
    <mergeCell ref="A44:D44"/>
    <mergeCell ref="E44:AM44"/>
    <mergeCell ref="AN44:BA44"/>
    <mergeCell ref="BB44:BM44"/>
    <mergeCell ref="BN44:CB44"/>
    <mergeCell ref="A41:D41"/>
    <mergeCell ref="E41:AM41"/>
    <mergeCell ref="AN41:BA41"/>
    <mergeCell ref="BB41:BM41"/>
    <mergeCell ref="BN41:CB41"/>
    <mergeCell ref="A42:D42"/>
    <mergeCell ref="E42:AM42"/>
    <mergeCell ref="AN42:BA42"/>
    <mergeCell ref="BB42:BM42"/>
    <mergeCell ref="BN42:CB42"/>
    <mergeCell ref="A39:D39"/>
    <mergeCell ref="E39:AM39"/>
    <mergeCell ref="AN39:BA39"/>
    <mergeCell ref="BB39:BM39"/>
    <mergeCell ref="BN39:CB39"/>
    <mergeCell ref="A40:D40"/>
    <mergeCell ref="E40:AM40"/>
    <mergeCell ref="AN40:BA40"/>
    <mergeCell ref="BB40:BM40"/>
    <mergeCell ref="BN40:CB40"/>
    <mergeCell ref="A37:D37"/>
    <mergeCell ref="E37:AM37"/>
    <mergeCell ref="AN37:BA37"/>
    <mergeCell ref="BB37:BM37"/>
    <mergeCell ref="BN37:CB37"/>
    <mergeCell ref="A38:D38"/>
    <mergeCell ref="E38:AM38"/>
    <mergeCell ref="AN38:BA38"/>
    <mergeCell ref="BB38:BM38"/>
    <mergeCell ref="BN38:CB38"/>
    <mergeCell ref="A33:D33"/>
    <mergeCell ref="E33:AM33"/>
    <mergeCell ref="AN33:BA33"/>
    <mergeCell ref="BB33:BM33"/>
    <mergeCell ref="BN33:CB33"/>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29:D29"/>
    <mergeCell ref="E29:AM29"/>
    <mergeCell ref="AN29:BA29"/>
    <mergeCell ref="BB29:BM29"/>
    <mergeCell ref="BN29:CB29"/>
    <mergeCell ref="A30:D30"/>
    <mergeCell ref="E30:AM30"/>
    <mergeCell ref="AN30:BA30"/>
    <mergeCell ref="BB30:BM30"/>
    <mergeCell ref="BN30:CB30"/>
    <mergeCell ref="A27:D27"/>
    <mergeCell ref="E27:AM27"/>
    <mergeCell ref="AN27:BA27"/>
    <mergeCell ref="BB27:BM27"/>
    <mergeCell ref="BN27:CB27"/>
    <mergeCell ref="A28:D28"/>
    <mergeCell ref="E28:AM28"/>
    <mergeCell ref="AN28:BA28"/>
    <mergeCell ref="BB28:BM28"/>
    <mergeCell ref="BN28:CB28"/>
    <mergeCell ref="A22:CB22"/>
    <mergeCell ref="T24:AJ24"/>
    <mergeCell ref="AS24:BB24"/>
    <mergeCell ref="BC24:BP24"/>
    <mergeCell ref="A26:D26"/>
    <mergeCell ref="E26:AM26"/>
    <mergeCell ref="AN26:BA26"/>
    <mergeCell ref="BB26:BM26"/>
    <mergeCell ref="BN26:CB26"/>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V2:CB2"/>
    <mergeCell ref="A4:CB4"/>
    <mergeCell ref="A6:CB6"/>
    <mergeCell ref="A7:CB7"/>
    <mergeCell ref="A9:CB9"/>
    <mergeCell ref="A11:AG11"/>
    <mergeCell ref="AH11:CB11"/>
    <mergeCell ref="A13:CB13"/>
    <mergeCell ref="A15:D15"/>
    <mergeCell ref="E15:BA15"/>
    <mergeCell ref="BB15:BM15"/>
    <mergeCell ref="BN15:CB15"/>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69"/>
  <sheetViews>
    <sheetView view="pageBreakPreview" topLeftCell="A25" zoomScaleSheetLayoutView="100" workbookViewId="0">
      <selection activeCell="AN42" sqref="AN42:CB42"/>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44.2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757</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7.75" customHeight="1" x14ac:dyDescent="0.2">
      <c r="A19" s="413">
        <v>1</v>
      </c>
      <c r="B19" s="414"/>
      <c r="C19" s="414"/>
      <c r="D19" s="415"/>
      <c r="E19" s="589" t="s">
        <v>758</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921205</v>
      </c>
      <c r="BC19" s="612"/>
      <c r="BD19" s="612"/>
      <c r="BE19" s="612"/>
      <c r="BF19" s="612"/>
      <c r="BG19" s="612"/>
      <c r="BH19" s="612"/>
      <c r="BI19" s="612"/>
      <c r="BJ19" s="612"/>
      <c r="BK19" s="612"/>
      <c r="BL19" s="612"/>
      <c r="BM19" s="613"/>
      <c r="BN19" s="237">
        <v>600000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600000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BN33</f>
        <v>200795.6</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397204.4</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BN59</f>
        <v>2000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600000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7549.7250000000004</v>
      </c>
      <c r="AO30" s="417"/>
      <c r="AP30" s="417"/>
      <c r="AQ30" s="417"/>
      <c r="AR30" s="417"/>
      <c r="AS30" s="417"/>
      <c r="AT30" s="417"/>
      <c r="AU30" s="417"/>
      <c r="AV30" s="417"/>
      <c r="AW30" s="417"/>
      <c r="AX30" s="417"/>
      <c r="AY30" s="417"/>
      <c r="AZ30" s="417"/>
      <c r="BA30" s="418"/>
      <c r="BB30" s="416">
        <v>16</v>
      </c>
      <c r="BC30" s="417"/>
      <c r="BD30" s="417"/>
      <c r="BE30" s="417"/>
      <c r="BF30" s="417"/>
      <c r="BG30" s="417"/>
      <c r="BH30" s="417"/>
      <c r="BI30" s="417"/>
      <c r="BJ30" s="417"/>
      <c r="BK30" s="417"/>
      <c r="BL30" s="417"/>
      <c r="BM30" s="418"/>
      <c r="BN30" s="416">
        <f>ROUND(AN30*BB30,2)</f>
        <v>120795.6</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2120</v>
      </c>
      <c r="AO31" s="417"/>
      <c r="AP31" s="417"/>
      <c r="AQ31" s="417"/>
      <c r="AR31" s="417"/>
      <c r="AS31" s="417"/>
      <c r="AT31" s="417"/>
      <c r="AU31" s="417"/>
      <c r="AV31" s="417"/>
      <c r="AW31" s="417"/>
      <c r="AX31" s="417"/>
      <c r="AY31" s="417"/>
      <c r="AZ31" s="417"/>
      <c r="BA31" s="418"/>
      <c r="BB31" s="416">
        <v>25</v>
      </c>
      <c r="BC31" s="417"/>
      <c r="BD31" s="417"/>
      <c r="BE31" s="417"/>
      <c r="BF31" s="417"/>
      <c r="BG31" s="417"/>
      <c r="BH31" s="417"/>
      <c r="BI31" s="417"/>
      <c r="BJ31" s="417"/>
      <c r="BK31" s="417"/>
      <c r="BL31" s="417"/>
      <c r="BM31" s="418"/>
      <c r="BN31" s="416">
        <f t="shared" ref="BN31:BN32" si="0">ROUND(AN31*BB31,2)</f>
        <v>53000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30</v>
      </c>
      <c r="BC32" s="417"/>
      <c r="BD32" s="417"/>
      <c r="BE32" s="417"/>
      <c r="BF32" s="417"/>
      <c r="BG32" s="417"/>
      <c r="BH32" s="417"/>
      <c r="BI32" s="417"/>
      <c r="BJ32" s="417"/>
      <c r="BK32" s="417"/>
      <c r="BL32" s="417"/>
      <c r="BM32" s="418"/>
      <c r="BN32" s="416">
        <f t="shared" si="0"/>
        <v>27000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SUM(BN30:BN32)</f>
        <v>200795.6</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7006.3874999999998</v>
      </c>
      <c r="AO41" s="417"/>
      <c r="AP41" s="417"/>
      <c r="AQ41" s="417"/>
      <c r="AR41" s="417"/>
      <c r="AS41" s="417"/>
      <c r="AT41" s="417"/>
      <c r="AU41" s="417"/>
      <c r="AV41" s="417"/>
      <c r="AW41" s="417"/>
      <c r="AX41" s="417"/>
      <c r="AY41" s="417"/>
      <c r="AZ41" s="417"/>
      <c r="BA41" s="418"/>
      <c r="BB41" s="416">
        <v>32</v>
      </c>
      <c r="BC41" s="417"/>
      <c r="BD41" s="417"/>
      <c r="BE41" s="417"/>
      <c r="BF41" s="417"/>
      <c r="BG41" s="417"/>
      <c r="BH41" s="417"/>
      <c r="BI41" s="417"/>
      <c r="BJ41" s="417"/>
      <c r="BK41" s="417"/>
      <c r="BL41" s="417"/>
      <c r="BM41" s="418"/>
      <c r="BN41" s="416">
        <f>ROUND(AN41*BB41,2)</f>
        <v>224204.4</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2163.6363999999999</v>
      </c>
      <c r="AO42" s="417"/>
      <c r="AP42" s="417"/>
      <c r="AQ42" s="417"/>
      <c r="AR42" s="417"/>
      <c r="AS42" s="417"/>
      <c r="AT42" s="417"/>
      <c r="AU42" s="417"/>
      <c r="AV42" s="417"/>
      <c r="AW42" s="417"/>
      <c r="AX42" s="417"/>
      <c r="AY42" s="417"/>
      <c r="AZ42" s="417"/>
      <c r="BA42" s="418"/>
      <c r="BB42" s="416">
        <v>55</v>
      </c>
      <c r="BC42" s="417"/>
      <c r="BD42" s="417"/>
      <c r="BE42" s="417"/>
      <c r="BF42" s="417"/>
      <c r="BG42" s="417"/>
      <c r="BH42" s="417"/>
      <c r="BI42" s="417"/>
      <c r="BJ42" s="417"/>
      <c r="BK42" s="417"/>
      <c r="BL42" s="417"/>
      <c r="BM42" s="418"/>
      <c r="BN42" s="416">
        <f t="shared" ref="BN42:BN43" si="1">ROUND(AN42*BB42,2)</f>
        <v>119000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60</v>
      </c>
      <c r="BC43" s="417"/>
      <c r="BD43" s="417"/>
      <c r="BE43" s="417"/>
      <c r="BF43" s="417"/>
      <c r="BG43" s="417"/>
      <c r="BH43" s="417"/>
      <c r="BI43" s="417"/>
      <c r="BJ43" s="417"/>
      <c r="BK43" s="417"/>
      <c r="BL43" s="417"/>
      <c r="BM43" s="418"/>
      <c r="BN43" s="416">
        <f t="shared" si="1"/>
        <v>54000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SUM(BN41:CB43)</f>
        <v>397204.4</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8"/>
      <c r="C48" s="138"/>
      <c r="D48" s="138"/>
      <c r="E48" s="138"/>
      <c r="F48" s="138"/>
      <c r="G48" s="138"/>
      <c r="H48" s="138"/>
      <c r="I48" s="138"/>
      <c r="J48" s="138"/>
      <c r="K48" s="138"/>
      <c r="L48" s="138"/>
      <c r="M48" s="138"/>
      <c r="N48" s="138"/>
      <c r="O48" s="138"/>
      <c r="P48" s="138"/>
      <c r="Q48" s="138"/>
      <c r="R48" s="138"/>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89"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row>
    <row r="50" spans="1:89" ht="15.75" x14ac:dyDescent="0.25">
      <c r="A50" s="428" t="s">
        <v>541</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9" ht="12.75" customHeight="1" x14ac:dyDescent="0.25">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row>
    <row r="52" spans="1:89" ht="14.25" customHeight="1" x14ac:dyDescent="0.25">
      <c r="A52" s="428" t="s">
        <v>546</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row>
    <row r="53" spans="1:89" ht="12.75" customHeight="1" x14ac:dyDescent="0.2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410" t="s">
        <v>511</v>
      </c>
      <c r="AT53" s="410"/>
      <c r="AU53" s="410"/>
      <c r="AV53" s="410"/>
      <c r="AW53" s="410"/>
      <c r="AX53" s="410"/>
      <c r="AY53" s="410"/>
      <c r="AZ53" s="410"/>
      <c r="BA53" s="410"/>
      <c r="BB53" s="410"/>
      <c r="BC53" s="434" t="s">
        <v>334</v>
      </c>
      <c r="BD53" s="434"/>
      <c r="BE53" s="434"/>
      <c r="BF53" s="434"/>
      <c r="BG53" s="434"/>
      <c r="BH53" s="434"/>
      <c r="BI53" s="434"/>
      <c r="BJ53" s="434"/>
      <c r="BK53" s="434"/>
      <c r="BL53" s="434"/>
      <c r="BM53" s="434"/>
      <c r="BN53" s="434"/>
      <c r="BO53" s="434"/>
      <c r="BP53" s="434"/>
      <c r="BQ53" s="138"/>
      <c r="BR53" s="138"/>
      <c r="BS53" s="138"/>
      <c r="BT53" s="138"/>
      <c r="BU53" s="138"/>
      <c r="BV53" s="138"/>
      <c r="BW53" s="138"/>
      <c r="BX53" s="138"/>
      <c r="BY53" s="138"/>
      <c r="BZ53" s="138"/>
      <c r="CA53" s="138"/>
      <c r="CB53" s="138"/>
    </row>
    <row r="54" spans="1:89" ht="12.75" customHeight="1"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row>
    <row r="55" spans="1:89" ht="12.75" customHeight="1" x14ac:dyDescent="0.2">
      <c r="A55" s="157" t="s">
        <v>142</v>
      </c>
      <c r="B55" s="158"/>
      <c r="C55" s="158"/>
      <c r="D55" s="159"/>
      <c r="E55" s="157" t="s">
        <v>422</v>
      </c>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9"/>
      <c r="BD55" s="157" t="s">
        <v>424</v>
      </c>
      <c r="BE55" s="158"/>
      <c r="BF55" s="158"/>
      <c r="BG55" s="158"/>
      <c r="BH55" s="158"/>
      <c r="BI55" s="158"/>
      <c r="BJ55" s="158"/>
      <c r="BK55" s="158"/>
      <c r="BL55" s="158"/>
      <c r="BM55" s="159"/>
      <c r="BN55" s="157" t="s">
        <v>477</v>
      </c>
      <c r="BO55" s="158"/>
      <c r="BP55" s="158"/>
      <c r="BQ55" s="158"/>
      <c r="BR55" s="158"/>
      <c r="BS55" s="158"/>
      <c r="BT55" s="158"/>
      <c r="BU55" s="158"/>
      <c r="BV55" s="158"/>
      <c r="BW55" s="158"/>
      <c r="BX55" s="158"/>
      <c r="BY55" s="158"/>
      <c r="BZ55" s="158"/>
      <c r="CA55" s="158"/>
      <c r="CB55" s="159"/>
    </row>
    <row r="56" spans="1:89" ht="12.75" customHeight="1" x14ac:dyDescent="0.2">
      <c r="A56" s="407" t="s">
        <v>143</v>
      </c>
      <c r="B56" s="408"/>
      <c r="C56" s="408"/>
      <c r="D56" s="409"/>
      <c r="E56" s="407"/>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9"/>
      <c r="BD56" s="407" t="s">
        <v>503</v>
      </c>
      <c r="BE56" s="408"/>
      <c r="BF56" s="408"/>
      <c r="BG56" s="408"/>
      <c r="BH56" s="408"/>
      <c r="BI56" s="408"/>
      <c r="BJ56" s="408"/>
      <c r="BK56" s="408"/>
      <c r="BL56" s="408"/>
      <c r="BM56" s="409"/>
      <c r="BN56" s="407" t="s">
        <v>504</v>
      </c>
      <c r="BO56" s="408"/>
      <c r="BP56" s="408"/>
      <c r="BQ56" s="408"/>
      <c r="BR56" s="408"/>
      <c r="BS56" s="408"/>
      <c r="BT56" s="408"/>
      <c r="BU56" s="408"/>
      <c r="BV56" s="408"/>
      <c r="BW56" s="408"/>
      <c r="BX56" s="408"/>
      <c r="BY56" s="408"/>
      <c r="BZ56" s="408"/>
      <c r="CA56" s="408"/>
      <c r="CB56" s="409"/>
    </row>
    <row r="57" spans="1:89" ht="12.75" customHeight="1" x14ac:dyDescent="0.2">
      <c r="A57" s="400">
        <v>1</v>
      </c>
      <c r="B57" s="401"/>
      <c r="C57" s="401"/>
      <c r="D57" s="402"/>
      <c r="E57" s="400">
        <v>2</v>
      </c>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2"/>
      <c r="BD57" s="400">
        <v>3</v>
      </c>
      <c r="BE57" s="401"/>
      <c r="BF57" s="401"/>
      <c r="BG57" s="401"/>
      <c r="BH57" s="401"/>
      <c r="BI57" s="401"/>
      <c r="BJ57" s="401"/>
      <c r="BK57" s="401"/>
      <c r="BL57" s="401"/>
      <c r="BM57" s="402"/>
      <c r="BN57" s="400">
        <v>4</v>
      </c>
      <c r="BO57" s="401"/>
      <c r="BP57" s="401"/>
      <c r="BQ57" s="401"/>
      <c r="BR57" s="401"/>
      <c r="BS57" s="401"/>
      <c r="BT57" s="401"/>
      <c r="BU57" s="401"/>
      <c r="BV57" s="401"/>
      <c r="BW57" s="401"/>
      <c r="BX57" s="401"/>
      <c r="BY57" s="401"/>
      <c r="BZ57" s="401"/>
      <c r="CA57" s="401"/>
      <c r="CB57" s="402"/>
    </row>
    <row r="58" spans="1:89" ht="12.75" customHeight="1" x14ac:dyDescent="0.2">
      <c r="A58" s="395" t="s">
        <v>155</v>
      </c>
      <c r="B58" s="151"/>
      <c r="C58" s="151"/>
      <c r="D58" s="396"/>
      <c r="E58" s="361" t="s">
        <v>733</v>
      </c>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3"/>
      <c r="BD58" s="416">
        <v>2</v>
      </c>
      <c r="BE58" s="417"/>
      <c r="BF58" s="417"/>
      <c r="BG58" s="417"/>
      <c r="BH58" s="417"/>
      <c r="BI58" s="417"/>
      <c r="BJ58" s="417"/>
      <c r="BK58" s="417"/>
      <c r="BL58" s="417"/>
      <c r="BM58" s="418"/>
      <c r="BN58" s="392">
        <v>2000</v>
      </c>
      <c r="BO58" s="393"/>
      <c r="BP58" s="393"/>
      <c r="BQ58" s="393"/>
      <c r="BR58" s="393"/>
      <c r="BS58" s="393"/>
      <c r="BT58" s="393"/>
      <c r="BU58" s="393"/>
      <c r="BV58" s="393"/>
      <c r="BW58" s="393"/>
      <c r="BX58" s="393"/>
      <c r="BY58" s="393"/>
      <c r="BZ58" s="393"/>
      <c r="CA58" s="393"/>
      <c r="CB58" s="394"/>
    </row>
    <row r="59" spans="1:89" ht="12.75" customHeight="1" x14ac:dyDescent="0.2">
      <c r="A59" s="395"/>
      <c r="B59" s="151"/>
      <c r="C59" s="151"/>
      <c r="D59" s="396"/>
      <c r="E59" s="380" t="s">
        <v>421</v>
      </c>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2"/>
      <c r="BD59" s="386" t="s">
        <v>52</v>
      </c>
      <c r="BE59" s="387"/>
      <c r="BF59" s="387"/>
      <c r="BG59" s="387"/>
      <c r="BH59" s="387"/>
      <c r="BI59" s="387"/>
      <c r="BJ59" s="387"/>
      <c r="BK59" s="387"/>
      <c r="BL59" s="387"/>
      <c r="BM59" s="388"/>
      <c r="BN59" s="445">
        <f>SUM(BN58:CB58)</f>
        <v>2000</v>
      </c>
      <c r="BO59" s="446"/>
      <c r="BP59" s="446"/>
      <c r="BQ59" s="446"/>
      <c r="BR59" s="446"/>
      <c r="BS59" s="446"/>
      <c r="BT59" s="446"/>
      <c r="BU59" s="446"/>
      <c r="BV59" s="446"/>
      <c r="BW59" s="446"/>
      <c r="BX59" s="446"/>
      <c r="BY59" s="446"/>
      <c r="BZ59" s="446"/>
      <c r="CA59" s="446"/>
      <c r="CB59" s="447"/>
    </row>
    <row r="60" spans="1:89" ht="15.75"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7"/>
      <c r="AT60" s="137"/>
      <c r="AU60" s="137"/>
      <c r="AV60" s="137"/>
      <c r="AW60" s="137"/>
      <c r="AX60" s="137"/>
      <c r="AY60" s="137"/>
      <c r="AZ60" s="137"/>
      <c r="BA60" s="137"/>
      <c r="BB60" s="137"/>
      <c r="BC60" s="86"/>
      <c r="BD60" s="86"/>
      <c r="BE60" s="86"/>
      <c r="BF60" s="86"/>
      <c r="BG60" s="86"/>
      <c r="BH60" s="86"/>
      <c r="BI60" s="86"/>
      <c r="BJ60" s="86"/>
      <c r="BK60" s="86"/>
      <c r="BL60" s="86"/>
      <c r="BM60" s="86"/>
      <c r="BN60" s="86"/>
      <c r="BO60" s="86"/>
      <c r="BP60" s="86"/>
      <c r="BQ60" s="138"/>
      <c r="BR60" s="138"/>
      <c r="BS60" s="138"/>
      <c r="BT60" s="138"/>
      <c r="BU60" s="138"/>
      <c r="BV60" s="138"/>
      <c r="BW60" s="138"/>
      <c r="BX60" s="138"/>
      <c r="BY60" s="138"/>
      <c r="BZ60" s="138"/>
      <c r="CA60" s="138"/>
      <c r="CB60" s="138"/>
    </row>
    <row r="61" spans="1:89" x14ac:dyDescent="0.2">
      <c r="CK61" s="80"/>
    </row>
    <row r="62" spans="1:89" ht="15.75" x14ac:dyDescent="0.25">
      <c r="A62" s="72" t="s">
        <v>419</v>
      </c>
      <c r="B62" s="135"/>
      <c r="C62" s="135"/>
      <c r="D62" s="135"/>
      <c r="E62" s="135"/>
      <c r="F62" s="135"/>
      <c r="G62" s="135"/>
      <c r="H62" s="135"/>
      <c r="I62" s="135"/>
      <c r="J62" s="135"/>
      <c r="X62" s="87"/>
      <c r="Y62" s="376"/>
      <c r="Z62" s="376"/>
      <c r="AA62" s="376"/>
      <c r="AB62" s="376"/>
      <c r="AC62" s="376"/>
      <c r="AD62" s="376"/>
      <c r="AE62" s="376"/>
      <c r="AF62" s="376"/>
      <c r="AG62" s="376"/>
      <c r="AH62" s="376"/>
      <c r="AI62" s="376"/>
      <c r="AJ62" s="376"/>
      <c r="AK62" s="87"/>
      <c r="AL62" s="369" t="s">
        <v>554</v>
      </c>
      <c r="AM62" s="369"/>
      <c r="AN62" s="369"/>
      <c r="AO62" s="369"/>
      <c r="AP62" s="369"/>
      <c r="AQ62" s="369"/>
      <c r="AR62" s="369"/>
      <c r="AS62" s="369"/>
      <c r="AT62" s="369"/>
      <c r="AU62" s="369"/>
      <c r="AV62" s="369"/>
      <c r="AW62" s="369"/>
      <c r="AX62" s="369"/>
      <c r="AY62" s="369"/>
      <c r="AZ62" s="369"/>
      <c r="BA62" s="369"/>
      <c r="BB62" s="369"/>
      <c r="BC62" s="369"/>
      <c r="BD62" s="369"/>
      <c r="BE62" s="369"/>
      <c r="BF62" s="369"/>
      <c r="BG62" s="369"/>
      <c r="BH62" s="369"/>
      <c r="BI62" s="369"/>
      <c r="BJ62" s="369"/>
      <c r="BK62" s="369"/>
      <c r="BL62" s="369"/>
      <c r="BM62" s="369"/>
      <c r="BN62" s="87"/>
      <c r="BO62" s="87"/>
      <c r="BP62" s="87"/>
      <c r="BQ62" s="87"/>
      <c r="BR62" s="87"/>
      <c r="BS62" s="87"/>
      <c r="CK62" s="80"/>
    </row>
    <row r="63" spans="1:89" x14ac:dyDescent="0.2">
      <c r="A63" s="88"/>
      <c r="B63" s="88"/>
      <c r="C63" s="88"/>
      <c r="D63" s="88"/>
      <c r="E63" s="88"/>
      <c r="F63" s="88"/>
      <c r="G63" s="88"/>
      <c r="H63" s="88"/>
      <c r="I63" s="88"/>
      <c r="J63" s="88"/>
      <c r="X63" s="88"/>
      <c r="Y63" s="375" t="s">
        <v>10</v>
      </c>
      <c r="Z63" s="375"/>
      <c r="AA63" s="375"/>
      <c r="AB63" s="375"/>
      <c r="AC63" s="375"/>
      <c r="AD63" s="375"/>
      <c r="AE63" s="375"/>
      <c r="AF63" s="375"/>
      <c r="AG63" s="375"/>
      <c r="AH63" s="375"/>
      <c r="AI63" s="375"/>
      <c r="AJ63" s="375"/>
      <c r="AK63" s="88"/>
      <c r="AL63" s="375" t="s">
        <v>11</v>
      </c>
      <c r="AM63" s="375"/>
      <c r="AN63" s="375"/>
      <c r="AO63" s="375"/>
      <c r="AP63" s="375"/>
      <c r="AQ63" s="375"/>
      <c r="AR63" s="375"/>
      <c r="AS63" s="375"/>
      <c r="AT63" s="375"/>
      <c r="AU63" s="375"/>
      <c r="AV63" s="375"/>
      <c r="AW63" s="375"/>
      <c r="AX63" s="375"/>
      <c r="AY63" s="375"/>
      <c r="AZ63" s="375"/>
      <c r="BA63" s="375"/>
      <c r="BB63" s="375"/>
      <c r="BC63" s="375"/>
      <c r="BD63" s="375"/>
      <c r="BE63" s="375"/>
      <c r="BF63" s="375"/>
      <c r="BG63" s="375"/>
      <c r="BH63" s="375"/>
      <c r="BI63" s="375"/>
      <c r="BJ63" s="375"/>
      <c r="BK63" s="375"/>
      <c r="BL63" s="375"/>
      <c r="BM63" s="375"/>
      <c r="BN63" s="87"/>
      <c r="BO63" s="87"/>
      <c r="BP63" s="87"/>
      <c r="BQ63" s="87"/>
      <c r="BR63" s="87"/>
      <c r="BS63" s="87"/>
      <c r="CK63" s="89"/>
    </row>
    <row r="64" spans="1:89" x14ac:dyDescent="0.2">
      <c r="A64" s="1"/>
      <c r="B64" s="87"/>
      <c r="C64" s="87"/>
      <c r="D64" s="87"/>
      <c r="E64" s="87"/>
      <c r="F64" s="87"/>
      <c r="G64" s="87"/>
      <c r="H64" s="87"/>
      <c r="I64" s="87"/>
      <c r="J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8"/>
      <c r="BO64" s="88"/>
      <c r="BP64" s="88"/>
      <c r="BQ64" s="88"/>
      <c r="BR64" s="88"/>
      <c r="BS64" s="88"/>
    </row>
    <row r="65" spans="1:80" ht="15.75" x14ac:dyDescent="0.25">
      <c r="A65" s="72" t="s">
        <v>420</v>
      </c>
      <c r="B65" s="135"/>
      <c r="C65" s="135"/>
      <c r="D65" s="135"/>
      <c r="E65" s="135"/>
      <c r="F65" s="135"/>
      <c r="G65" s="135"/>
      <c r="H65" s="135"/>
      <c r="I65" s="135"/>
      <c r="J65" s="135"/>
      <c r="X65" s="87"/>
      <c r="Y65" s="376"/>
      <c r="Z65" s="376"/>
      <c r="AA65" s="376"/>
      <c r="AB65" s="376"/>
      <c r="AC65" s="376"/>
      <c r="AD65" s="376"/>
      <c r="AE65" s="376"/>
      <c r="AF65" s="376"/>
      <c r="AG65" s="376"/>
      <c r="AH65" s="376"/>
      <c r="AI65" s="376"/>
      <c r="AJ65" s="376"/>
      <c r="AK65" s="87"/>
      <c r="AL65" s="369" t="s">
        <v>568</v>
      </c>
      <c r="AM65" s="369"/>
      <c r="AN65" s="369"/>
      <c r="AO65" s="369"/>
      <c r="AP65" s="369"/>
      <c r="AQ65" s="369"/>
      <c r="AR65" s="369"/>
      <c r="AS65" s="369"/>
      <c r="AT65" s="369"/>
      <c r="AU65" s="369"/>
      <c r="AV65" s="369"/>
      <c r="AW65" s="369"/>
      <c r="AX65" s="369"/>
      <c r="AY65" s="369"/>
      <c r="AZ65" s="369"/>
      <c r="BA65" s="369"/>
      <c r="BB65" s="369"/>
      <c r="BC65" s="369"/>
      <c r="BD65" s="369"/>
      <c r="BE65" s="369"/>
      <c r="BF65" s="369"/>
      <c r="BG65" s="369"/>
      <c r="BH65" s="369"/>
      <c r="BI65" s="369"/>
      <c r="BJ65" s="369"/>
      <c r="BK65" s="369"/>
      <c r="BL65" s="369"/>
      <c r="BM65" s="369"/>
      <c r="BN65" s="87"/>
      <c r="BO65" s="87"/>
      <c r="BP65" s="87"/>
      <c r="BQ65" s="87"/>
      <c r="BR65" s="87"/>
      <c r="BS65" s="87"/>
    </row>
    <row r="66" spans="1:80" x14ac:dyDescent="0.2">
      <c r="A66" s="87"/>
      <c r="B66" s="87"/>
      <c r="C66" s="87"/>
      <c r="D66" s="87"/>
      <c r="E66" s="87"/>
      <c r="F66" s="87"/>
      <c r="G66" s="87"/>
      <c r="H66" s="87"/>
      <c r="I66" s="87"/>
      <c r="J66" s="87"/>
      <c r="X66" s="87"/>
      <c r="Y66" s="148" t="s">
        <v>10</v>
      </c>
      <c r="Z66" s="148"/>
      <c r="AA66" s="148"/>
      <c r="AB66" s="148"/>
      <c r="AC66" s="148"/>
      <c r="AD66" s="148"/>
      <c r="AE66" s="148"/>
      <c r="AF66" s="148"/>
      <c r="AG66" s="148"/>
      <c r="AH66" s="148"/>
      <c r="AI66" s="148"/>
      <c r="AJ66" s="148"/>
      <c r="AK66" s="88"/>
      <c r="AL66" s="148" t="s">
        <v>11</v>
      </c>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87"/>
      <c r="BO66" s="87"/>
      <c r="BP66" s="87"/>
      <c r="BQ66" s="87"/>
      <c r="BR66" s="87"/>
      <c r="BS66" s="87"/>
    </row>
    <row r="67" spans="1:80" ht="15.6" customHeight="1" x14ac:dyDescent="0.25">
      <c r="A67" s="72" t="s">
        <v>507</v>
      </c>
      <c r="B67" s="90"/>
      <c r="C67" s="135"/>
      <c r="D67" s="135"/>
      <c r="E67" s="135"/>
      <c r="F67" s="135"/>
      <c r="G67" s="135"/>
      <c r="H67" s="135"/>
      <c r="I67" s="135"/>
      <c r="J67" s="135"/>
      <c r="O67" s="155" t="s">
        <v>567</v>
      </c>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Q67" s="136"/>
      <c r="AR67" s="136"/>
      <c r="AS67" s="136"/>
      <c r="AT67" s="136"/>
      <c r="AU67" s="136"/>
      <c r="AV67" s="136"/>
      <c r="AW67" s="136"/>
      <c r="AX67" s="136"/>
      <c r="AY67" s="136"/>
      <c r="AZ67" s="87"/>
      <c r="BA67" s="369" t="s">
        <v>568</v>
      </c>
      <c r="BB67" s="369"/>
      <c r="BC67" s="369"/>
      <c r="BD67" s="369"/>
      <c r="BE67" s="369"/>
      <c r="BF67" s="369"/>
      <c r="BG67" s="369"/>
      <c r="BH67" s="369"/>
      <c r="BI67" s="369"/>
      <c r="BJ67" s="369"/>
      <c r="BK67" s="369"/>
      <c r="BL67" s="369"/>
      <c r="BM67" s="369"/>
      <c r="BN67" s="369"/>
      <c r="BO67" s="369"/>
      <c r="BP67" s="369"/>
      <c r="BQ67" s="369"/>
      <c r="BR67" s="369"/>
      <c r="BS67" s="369"/>
      <c r="BT67" s="369"/>
      <c r="BU67" s="369"/>
      <c r="BV67" s="369"/>
      <c r="BZ67" s="5"/>
      <c r="CA67" s="92"/>
      <c r="CB67" s="5"/>
    </row>
    <row r="68" spans="1:80" ht="15.75" x14ac:dyDescent="0.25">
      <c r="A68" s="72" t="s">
        <v>508</v>
      </c>
      <c r="B68" s="90"/>
      <c r="C68" s="135"/>
      <c r="D68" s="135"/>
      <c r="E68" s="135"/>
      <c r="F68" s="135"/>
      <c r="G68" s="135"/>
      <c r="H68" s="135"/>
      <c r="I68" s="135"/>
      <c r="J68" s="135"/>
      <c r="O68" s="148" t="s">
        <v>12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Q68" s="148" t="s">
        <v>10</v>
      </c>
      <c r="AR68" s="148"/>
      <c r="AS68" s="148"/>
      <c r="AT68" s="148"/>
      <c r="AU68" s="148"/>
      <c r="AV68" s="148"/>
      <c r="AW68" s="148"/>
      <c r="AX68" s="148"/>
      <c r="AY68" s="148"/>
      <c r="AZ68" s="88"/>
      <c r="BA68" s="148" t="s">
        <v>11</v>
      </c>
      <c r="BB68" s="148"/>
      <c r="BC68" s="148"/>
      <c r="BD68" s="148"/>
      <c r="BE68" s="148"/>
      <c r="BF68" s="148"/>
      <c r="BG68" s="148"/>
      <c r="BH68" s="148"/>
      <c r="BI68" s="148"/>
      <c r="BJ68" s="148"/>
      <c r="BK68" s="148"/>
      <c r="BL68" s="148"/>
      <c r="BM68" s="148"/>
      <c r="BN68" s="148"/>
      <c r="BO68" s="148"/>
      <c r="BP68" s="148"/>
      <c r="BQ68" s="148"/>
      <c r="BR68" s="148"/>
      <c r="BS68" s="148"/>
      <c r="BT68" s="148"/>
      <c r="BU68" s="148"/>
      <c r="BV68" s="148"/>
      <c r="BZ68" s="5"/>
      <c r="CA68" s="93"/>
      <c r="CB68" s="5"/>
    </row>
    <row r="69" spans="1:80" s="72" customFormat="1" ht="15.75" x14ac:dyDescent="0.25">
      <c r="A69" s="370" t="s">
        <v>9</v>
      </c>
      <c r="B69" s="370"/>
      <c r="C69" s="371" t="s">
        <v>555</v>
      </c>
      <c r="D69" s="371"/>
      <c r="E69" s="371"/>
      <c r="F69" s="372" t="s">
        <v>5</v>
      </c>
      <c r="G69" s="372"/>
      <c r="H69" s="373" t="s">
        <v>556</v>
      </c>
      <c r="I69" s="373"/>
      <c r="J69" s="373"/>
      <c r="K69" s="373"/>
      <c r="L69" s="373"/>
      <c r="M69" s="373"/>
      <c r="N69" s="373"/>
      <c r="O69" s="373"/>
      <c r="P69" s="373"/>
      <c r="Q69" s="373"/>
      <c r="R69" s="373"/>
      <c r="S69" s="373"/>
      <c r="T69" s="373"/>
      <c r="U69" s="373"/>
      <c r="V69" s="373"/>
      <c r="W69" s="373"/>
      <c r="X69" s="373"/>
      <c r="Y69" s="374">
        <v>20</v>
      </c>
      <c r="Z69" s="374"/>
      <c r="AA69" s="374"/>
      <c r="AB69" s="367" t="s">
        <v>557</v>
      </c>
      <c r="AC69" s="367"/>
      <c r="AD69" s="367"/>
      <c r="AE69" s="90"/>
      <c r="AF69" s="72" t="s">
        <v>509</v>
      </c>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row>
  </sheetData>
  <mergeCells count="163">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A33:D33"/>
    <mergeCell ref="E33:AM33"/>
    <mergeCell ref="AN33:BA33"/>
    <mergeCell ref="BB33:BM33"/>
    <mergeCell ref="BN33:CB33"/>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37:D37"/>
    <mergeCell ref="E37:AM37"/>
    <mergeCell ref="AN37:BA37"/>
    <mergeCell ref="BB37:BM37"/>
    <mergeCell ref="BN37:CB37"/>
    <mergeCell ref="A38:D38"/>
    <mergeCell ref="E38:AM38"/>
    <mergeCell ref="AN38:BA38"/>
    <mergeCell ref="BB38:BM38"/>
    <mergeCell ref="BN38:CB38"/>
    <mergeCell ref="A39:D39"/>
    <mergeCell ref="E39:AM39"/>
    <mergeCell ref="AN39:BA39"/>
    <mergeCell ref="BB39:BM39"/>
    <mergeCell ref="BN39:CB39"/>
    <mergeCell ref="A40:D40"/>
    <mergeCell ref="E40:AM40"/>
    <mergeCell ref="AN40:BA40"/>
    <mergeCell ref="BB40:BM40"/>
    <mergeCell ref="BN40:CB40"/>
    <mergeCell ref="A41:D41"/>
    <mergeCell ref="E41:AM41"/>
    <mergeCell ref="AN41:BA41"/>
    <mergeCell ref="BB41:BM41"/>
    <mergeCell ref="BN41:CB41"/>
    <mergeCell ref="A42:D42"/>
    <mergeCell ref="E42:AM42"/>
    <mergeCell ref="AN42:BA42"/>
    <mergeCell ref="BB42:BM42"/>
    <mergeCell ref="BN42:CB42"/>
    <mergeCell ref="A43:D43"/>
    <mergeCell ref="E43:AM43"/>
    <mergeCell ref="AN43:BA43"/>
    <mergeCell ref="BB43:BM43"/>
    <mergeCell ref="BN43:CB43"/>
    <mergeCell ref="A44:D44"/>
    <mergeCell ref="E44:AM44"/>
    <mergeCell ref="AN44:BA44"/>
    <mergeCell ref="BB44:BM44"/>
    <mergeCell ref="BN44:CB44"/>
    <mergeCell ref="A55:D55"/>
    <mergeCell ref="E55:BC55"/>
    <mergeCell ref="BD55:BM55"/>
    <mergeCell ref="BN55:CB55"/>
    <mergeCell ref="A56:D56"/>
    <mergeCell ref="E56:BC56"/>
    <mergeCell ref="BD56:BM56"/>
    <mergeCell ref="BN56:CB56"/>
    <mergeCell ref="A46:CB46"/>
    <mergeCell ref="S48:CB48"/>
    <mergeCell ref="A50:CB50"/>
    <mergeCell ref="A52:CB52"/>
    <mergeCell ref="AS53:BB53"/>
    <mergeCell ref="BC53:BP53"/>
    <mergeCell ref="BN59:CB59"/>
    <mergeCell ref="Y62:AJ62"/>
    <mergeCell ref="AL62:BM62"/>
    <mergeCell ref="A57:D57"/>
    <mergeCell ref="E57:BC57"/>
    <mergeCell ref="BD57:BM57"/>
    <mergeCell ref="BN57:CB57"/>
    <mergeCell ref="A58:D58"/>
    <mergeCell ref="E58:BC58"/>
    <mergeCell ref="BD58:BM58"/>
    <mergeCell ref="BN58:CB58"/>
    <mergeCell ref="Y63:AJ63"/>
    <mergeCell ref="AL63:BM63"/>
    <mergeCell ref="Y65:AJ65"/>
    <mergeCell ref="AL65:BM65"/>
    <mergeCell ref="Y66:AJ66"/>
    <mergeCell ref="AL66:BM66"/>
    <mergeCell ref="A59:D59"/>
    <mergeCell ref="E59:BC59"/>
    <mergeCell ref="BD59:BM59"/>
    <mergeCell ref="AB69:AD69"/>
    <mergeCell ref="O67:AN67"/>
    <mergeCell ref="BA67:BV67"/>
    <mergeCell ref="O68:AN68"/>
    <mergeCell ref="AQ68:AY68"/>
    <mergeCell ref="BA68:BV68"/>
    <mergeCell ref="A69:B69"/>
    <mergeCell ref="C69:E69"/>
    <mergeCell ref="F69:G69"/>
    <mergeCell ref="H69:X69"/>
    <mergeCell ref="Y69:AA69"/>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93"/>
  <sheetViews>
    <sheetView view="pageBreakPreview" topLeftCell="A46" zoomScaleSheetLayoutView="100" workbookViewId="0">
      <selection activeCell="AN40" sqref="AN40:CB40"/>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46.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759</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6.25" customHeight="1" x14ac:dyDescent="0.2">
      <c r="A19" s="413">
        <v>1</v>
      </c>
      <c r="B19" s="414"/>
      <c r="C19" s="414"/>
      <c r="D19" s="415"/>
      <c r="E19" s="589" t="s">
        <v>760</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922205</v>
      </c>
      <c r="BC19" s="612"/>
      <c r="BD19" s="612"/>
      <c r="BE19" s="612"/>
      <c r="BF19" s="612"/>
      <c r="BG19" s="612"/>
      <c r="BH19" s="612"/>
      <c r="BI19" s="612"/>
      <c r="BJ19" s="612"/>
      <c r="BK19" s="612"/>
      <c r="BL19" s="612"/>
      <c r="BM19" s="613"/>
      <c r="BN19" s="237">
        <v>1500000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1500000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BN32</f>
        <v>14800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BN43</f>
        <v>213900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BJ57+BN74+BN83</f>
        <v>1271300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1500000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2000</v>
      </c>
      <c r="AO30" s="417"/>
      <c r="AP30" s="417"/>
      <c r="AQ30" s="417"/>
      <c r="AR30" s="417"/>
      <c r="AS30" s="417"/>
      <c r="AT30" s="417"/>
      <c r="AU30" s="417"/>
      <c r="AV30" s="417"/>
      <c r="AW30" s="417"/>
      <c r="AX30" s="417"/>
      <c r="AY30" s="417"/>
      <c r="AZ30" s="417"/>
      <c r="BA30" s="418"/>
      <c r="BB30" s="416">
        <v>2</v>
      </c>
      <c r="BC30" s="417"/>
      <c r="BD30" s="417"/>
      <c r="BE30" s="417"/>
      <c r="BF30" s="417"/>
      <c r="BG30" s="417"/>
      <c r="BH30" s="417"/>
      <c r="BI30" s="417"/>
      <c r="BJ30" s="417"/>
      <c r="BK30" s="417"/>
      <c r="BL30" s="417"/>
      <c r="BM30" s="418"/>
      <c r="BN30" s="416">
        <f>ROUND(AN30*BB30,2)</f>
        <v>4000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725</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900</v>
      </c>
      <c r="AO31" s="417"/>
      <c r="AP31" s="417"/>
      <c r="AQ31" s="417"/>
      <c r="AR31" s="417"/>
      <c r="AS31" s="417"/>
      <c r="AT31" s="417"/>
      <c r="AU31" s="417"/>
      <c r="AV31" s="417"/>
      <c r="AW31" s="417"/>
      <c r="AX31" s="417"/>
      <c r="AY31" s="417"/>
      <c r="AZ31" s="417"/>
      <c r="BA31" s="418"/>
      <c r="BB31" s="416">
        <v>12</v>
      </c>
      <c r="BC31" s="417"/>
      <c r="BD31" s="417"/>
      <c r="BE31" s="417"/>
      <c r="BF31" s="417"/>
      <c r="BG31" s="417"/>
      <c r="BH31" s="417"/>
      <c r="BI31" s="417"/>
      <c r="BJ31" s="417"/>
      <c r="BK31" s="417"/>
      <c r="BL31" s="417"/>
      <c r="BM31" s="418"/>
      <c r="BN31" s="416">
        <f t="shared" ref="BN31" si="0">ROUND(AN31*BB31,2)</f>
        <v>10800</v>
      </c>
      <c r="BO31" s="417"/>
      <c r="BP31" s="417"/>
      <c r="BQ31" s="417"/>
      <c r="BR31" s="417"/>
      <c r="BS31" s="417"/>
      <c r="BT31" s="417"/>
      <c r="BU31" s="417"/>
      <c r="BV31" s="417"/>
      <c r="BW31" s="417"/>
      <c r="BX31" s="417"/>
      <c r="BY31" s="417"/>
      <c r="BZ31" s="417"/>
      <c r="CA31" s="417"/>
      <c r="CB31" s="418"/>
    </row>
    <row r="32" spans="1:96" s="72" customFormat="1" ht="12.75" customHeight="1" x14ac:dyDescent="0.25">
      <c r="A32" s="608"/>
      <c r="B32" s="609"/>
      <c r="C32" s="609"/>
      <c r="D32" s="610"/>
      <c r="E32" s="380" t="s">
        <v>421</v>
      </c>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2"/>
      <c r="AN32" s="386" t="s">
        <v>52</v>
      </c>
      <c r="AO32" s="387"/>
      <c r="AP32" s="387"/>
      <c r="AQ32" s="387"/>
      <c r="AR32" s="387"/>
      <c r="AS32" s="387"/>
      <c r="AT32" s="387"/>
      <c r="AU32" s="387"/>
      <c r="AV32" s="387"/>
      <c r="AW32" s="387"/>
      <c r="AX32" s="387"/>
      <c r="AY32" s="387"/>
      <c r="AZ32" s="387"/>
      <c r="BA32" s="388"/>
      <c r="BB32" s="386" t="s">
        <v>52</v>
      </c>
      <c r="BC32" s="387"/>
      <c r="BD32" s="387"/>
      <c r="BE32" s="387"/>
      <c r="BF32" s="387"/>
      <c r="BG32" s="387"/>
      <c r="BH32" s="387"/>
      <c r="BI32" s="387"/>
      <c r="BJ32" s="387"/>
      <c r="BK32" s="387"/>
      <c r="BL32" s="387"/>
      <c r="BM32" s="388"/>
      <c r="BN32" s="494">
        <f>SUM(BN30:CB31)</f>
        <v>14800</v>
      </c>
      <c r="BO32" s="495"/>
      <c r="BP32" s="495"/>
      <c r="BQ32" s="495"/>
      <c r="BR32" s="495"/>
      <c r="BS32" s="495"/>
      <c r="BT32" s="495"/>
      <c r="BU32" s="495"/>
      <c r="BV32" s="495"/>
      <c r="BW32" s="495"/>
      <c r="BX32" s="495"/>
      <c r="BY32" s="495"/>
      <c r="BZ32" s="495"/>
      <c r="CA32" s="495"/>
      <c r="CB32" s="496"/>
    </row>
    <row r="33" spans="1:80" s="72" customFormat="1" ht="12.75" customHeight="1" x14ac:dyDescent="0.25">
      <c r="A33" s="125"/>
      <c r="B33" s="125"/>
      <c r="C33" s="125"/>
      <c r="D33" s="125"/>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8"/>
      <c r="BO33" s="128"/>
      <c r="BP33" s="128"/>
      <c r="BQ33" s="128"/>
      <c r="BR33" s="128"/>
      <c r="BS33" s="128"/>
      <c r="BT33" s="128"/>
      <c r="BU33" s="128"/>
      <c r="BV33" s="128"/>
      <c r="BW33" s="128"/>
      <c r="BX33" s="128"/>
      <c r="BY33" s="128"/>
      <c r="BZ33" s="128"/>
      <c r="CA33" s="128"/>
      <c r="CB33" s="128"/>
    </row>
    <row r="34" spans="1:80" s="72" customFormat="1" ht="12.75" customHeight="1" x14ac:dyDescent="0.25">
      <c r="A34" s="7" t="s">
        <v>406</v>
      </c>
      <c r="B34" s="7"/>
      <c r="C34" s="7"/>
      <c r="D34" s="7"/>
      <c r="E34" s="7"/>
      <c r="F34" s="7"/>
      <c r="G34" s="7"/>
      <c r="H34" s="7"/>
      <c r="I34" s="7"/>
      <c r="J34" s="7"/>
      <c r="K34" s="7"/>
      <c r="L34" s="7"/>
      <c r="M34" s="7"/>
      <c r="N34" s="7"/>
      <c r="O34" s="7"/>
      <c r="P34" s="7"/>
      <c r="Q34" s="7"/>
      <c r="R34" s="7"/>
      <c r="S34" s="7"/>
      <c r="T34" s="434" t="s">
        <v>85</v>
      </c>
      <c r="U34" s="434"/>
      <c r="V34" s="434"/>
      <c r="W34" s="434"/>
      <c r="X34" s="434"/>
      <c r="Y34" s="434"/>
      <c r="Z34" s="434"/>
      <c r="AA34" s="434"/>
      <c r="AB34" s="434"/>
      <c r="AC34" s="434"/>
      <c r="AD34" s="434"/>
      <c r="AE34" s="434"/>
      <c r="AF34" s="434"/>
      <c r="AG34" s="434"/>
      <c r="AH34" s="434"/>
      <c r="AI34" s="434"/>
      <c r="AJ34" s="434"/>
      <c r="AK34" s="27"/>
      <c r="AL34" s="27"/>
      <c r="AM34" s="27"/>
      <c r="AN34" s="27"/>
      <c r="AO34" s="27"/>
      <c r="AP34" s="27"/>
      <c r="AQ34" s="27"/>
      <c r="AR34" s="27"/>
      <c r="AS34" s="410" t="s">
        <v>511</v>
      </c>
      <c r="AT34" s="410"/>
      <c r="AU34" s="410"/>
      <c r="AV34" s="410"/>
      <c r="AW34" s="410"/>
      <c r="AX34" s="410"/>
      <c r="AY34" s="410"/>
      <c r="AZ34" s="410"/>
      <c r="BA34" s="410"/>
      <c r="BB34" s="410"/>
      <c r="BC34" s="434" t="s">
        <v>281</v>
      </c>
      <c r="BD34" s="434"/>
      <c r="BE34" s="434"/>
      <c r="BF34" s="434"/>
      <c r="BG34" s="434"/>
      <c r="BH34" s="434"/>
      <c r="BI34" s="434"/>
      <c r="BJ34" s="434"/>
      <c r="BK34" s="434"/>
      <c r="BL34" s="434"/>
      <c r="BM34" s="434"/>
      <c r="BN34" s="434"/>
      <c r="BO34" s="434"/>
      <c r="BP34" s="434"/>
      <c r="BQ34" s="74"/>
      <c r="BR34" s="74"/>
      <c r="BS34" s="74"/>
      <c r="BT34" s="74"/>
      <c r="BU34" s="74"/>
      <c r="BV34" s="74"/>
      <c r="BW34" s="74"/>
      <c r="BX34" s="74"/>
      <c r="BY34" s="74"/>
      <c r="BZ34" s="74"/>
      <c r="CA34" s="74"/>
      <c r="CB34" s="74"/>
    </row>
    <row r="35" spans="1:80" s="72" customFormat="1" ht="12.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row>
    <row r="36" spans="1:80" s="72" customFormat="1" ht="12.75" customHeight="1" x14ac:dyDescent="0.25">
      <c r="A36" s="157" t="s">
        <v>142</v>
      </c>
      <c r="B36" s="158"/>
      <c r="C36" s="158"/>
      <c r="D36" s="159"/>
      <c r="E36" s="157" t="s">
        <v>41</v>
      </c>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9"/>
      <c r="AN36" s="157" t="s">
        <v>435</v>
      </c>
      <c r="AO36" s="158"/>
      <c r="AP36" s="158"/>
      <c r="AQ36" s="158"/>
      <c r="AR36" s="158"/>
      <c r="AS36" s="158"/>
      <c r="AT36" s="158"/>
      <c r="AU36" s="158"/>
      <c r="AV36" s="158"/>
      <c r="AW36" s="158"/>
      <c r="AX36" s="158"/>
      <c r="AY36" s="158"/>
      <c r="AZ36" s="158"/>
      <c r="BA36" s="159"/>
      <c r="BB36" s="157" t="s">
        <v>424</v>
      </c>
      <c r="BC36" s="158"/>
      <c r="BD36" s="158"/>
      <c r="BE36" s="158"/>
      <c r="BF36" s="158"/>
      <c r="BG36" s="158"/>
      <c r="BH36" s="158"/>
      <c r="BI36" s="158"/>
      <c r="BJ36" s="158"/>
      <c r="BK36" s="158"/>
      <c r="BL36" s="158"/>
      <c r="BM36" s="159"/>
      <c r="BN36" s="157" t="s">
        <v>436</v>
      </c>
      <c r="BO36" s="158"/>
      <c r="BP36" s="158"/>
      <c r="BQ36" s="158"/>
      <c r="BR36" s="158"/>
      <c r="BS36" s="158"/>
      <c r="BT36" s="158"/>
      <c r="BU36" s="158"/>
      <c r="BV36" s="158"/>
      <c r="BW36" s="158"/>
      <c r="BX36" s="158"/>
      <c r="BY36" s="158"/>
      <c r="BZ36" s="158"/>
      <c r="CA36" s="158"/>
      <c r="CB36" s="159"/>
    </row>
    <row r="37" spans="1:80" s="72" customFormat="1" ht="12.75" customHeight="1" x14ac:dyDescent="0.25">
      <c r="A37" s="407" t="s">
        <v>143</v>
      </c>
      <c r="B37" s="408"/>
      <c r="C37" s="408"/>
      <c r="D37" s="409"/>
      <c r="E37" s="407"/>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9"/>
      <c r="AN37" s="407" t="s">
        <v>437</v>
      </c>
      <c r="AO37" s="408"/>
      <c r="AP37" s="408"/>
      <c r="AQ37" s="408"/>
      <c r="AR37" s="408"/>
      <c r="AS37" s="408"/>
      <c r="AT37" s="408"/>
      <c r="AU37" s="408"/>
      <c r="AV37" s="408"/>
      <c r="AW37" s="408"/>
      <c r="AX37" s="408"/>
      <c r="AY37" s="408"/>
      <c r="AZ37" s="408"/>
      <c r="BA37" s="409"/>
      <c r="BB37" s="407" t="s">
        <v>434</v>
      </c>
      <c r="BC37" s="408"/>
      <c r="BD37" s="408"/>
      <c r="BE37" s="408"/>
      <c r="BF37" s="408"/>
      <c r="BG37" s="408"/>
      <c r="BH37" s="408"/>
      <c r="BI37" s="408"/>
      <c r="BJ37" s="408"/>
      <c r="BK37" s="408"/>
      <c r="BL37" s="408"/>
      <c r="BM37" s="409"/>
      <c r="BN37" s="407" t="s">
        <v>438</v>
      </c>
      <c r="BO37" s="408"/>
      <c r="BP37" s="408"/>
      <c r="BQ37" s="408"/>
      <c r="BR37" s="408"/>
      <c r="BS37" s="408"/>
      <c r="BT37" s="408"/>
      <c r="BU37" s="408"/>
      <c r="BV37" s="408"/>
      <c r="BW37" s="408"/>
      <c r="BX37" s="408"/>
      <c r="BY37" s="408"/>
      <c r="BZ37" s="408"/>
      <c r="CA37" s="408"/>
      <c r="CB37" s="409"/>
    </row>
    <row r="38" spans="1:80" s="72" customFormat="1" ht="12.75" customHeight="1" x14ac:dyDescent="0.25">
      <c r="A38" s="498"/>
      <c r="B38" s="499"/>
      <c r="C38" s="499"/>
      <c r="D38" s="500"/>
      <c r="E38" s="49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500"/>
      <c r="AN38" s="498"/>
      <c r="AO38" s="499"/>
      <c r="AP38" s="499"/>
      <c r="AQ38" s="499"/>
      <c r="AR38" s="499"/>
      <c r="AS38" s="499"/>
      <c r="AT38" s="499"/>
      <c r="AU38" s="499"/>
      <c r="AV38" s="499"/>
      <c r="AW38" s="499"/>
      <c r="AX38" s="499"/>
      <c r="AY38" s="499"/>
      <c r="AZ38" s="499"/>
      <c r="BA38" s="500"/>
      <c r="BB38" s="498"/>
      <c r="BC38" s="499"/>
      <c r="BD38" s="499"/>
      <c r="BE38" s="499"/>
      <c r="BF38" s="499"/>
      <c r="BG38" s="499"/>
      <c r="BH38" s="499"/>
      <c r="BI38" s="499"/>
      <c r="BJ38" s="499"/>
      <c r="BK38" s="499"/>
      <c r="BL38" s="499"/>
      <c r="BM38" s="500"/>
      <c r="BN38" s="498" t="s">
        <v>439</v>
      </c>
      <c r="BO38" s="499"/>
      <c r="BP38" s="499"/>
      <c r="BQ38" s="499"/>
      <c r="BR38" s="499"/>
      <c r="BS38" s="499"/>
      <c r="BT38" s="499"/>
      <c r="BU38" s="499"/>
      <c r="BV38" s="499"/>
      <c r="BW38" s="499"/>
      <c r="BX38" s="499"/>
      <c r="BY38" s="499"/>
      <c r="BZ38" s="499"/>
      <c r="CA38" s="499"/>
      <c r="CB38" s="500"/>
    </row>
    <row r="39" spans="1:80" s="72" customFormat="1" ht="12.75" customHeight="1" x14ac:dyDescent="0.25">
      <c r="A39" s="400">
        <v>1</v>
      </c>
      <c r="B39" s="401"/>
      <c r="C39" s="401"/>
      <c r="D39" s="402"/>
      <c r="E39" s="400">
        <v>2</v>
      </c>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2"/>
      <c r="AN39" s="400">
        <v>3</v>
      </c>
      <c r="AO39" s="401"/>
      <c r="AP39" s="401"/>
      <c r="AQ39" s="401"/>
      <c r="AR39" s="401"/>
      <c r="AS39" s="401"/>
      <c r="AT39" s="401"/>
      <c r="AU39" s="401"/>
      <c r="AV39" s="401"/>
      <c r="AW39" s="401"/>
      <c r="AX39" s="401"/>
      <c r="AY39" s="401"/>
      <c r="AZ39" s="401"/>
      <c r="BA39" s="402"/>
      <c r="BB39" s="400">
        <v>4</v>
      </c>
      <c r="BC39" s="401"/>
      <c r="BD39" s="401"/>
      <c r="BE39" s="401"/>
      <c r="BF39" s="401"/>
      <c r="BG39" s="401"/>
      <c r="BH39" s="401"/>
      <c r="BI39" s="401"/>
      <c r="BJ39" s="401"/>
      <c r="BK39" s="401"/>
      <c r="BL39" s="401"/>
      <c r="BM39" s="402"/>
      <c r="BN39" s="400">
        <v>5</v>
      </c>
      <c r="BO39" s="401"/>
      <c r="BP39" s="401"/>
      <c r="BQ39" s="401"/>
      <c r="BR39" s="401"/>
      <c r="BS39" s="401"/>
      <c r="BT39" s="401"/>
      <c r="BU39" s="401"/>
      <c r="BV39" s="401"/>
      <c r="BW39" s="401"/>
      <c r="BX39" s="401"/>
      <c r="BY39" s="401"/>
      <c r="BZ39" s="401"/>
      <c r="CA39" s="401"/>
      <c r="CB39" s="402"/>
    </row>
    <row r="40" spans="1:80" s="72" customFormat="1" ht="29.25" customHeight="1" x14ac:dyDescent="0.25">
      <c r="A40" s="361">
        <v>1</v>
      </c>
      <c r="B40" s="362"/>
      <c r="C40" s="362"/>
      <c r="D40" s="363"/>
      <c r="E40" s="227" t="s">
        <v>726</v>
      </c>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435"/>
      <c r="AN40" s="416">
        <v>1552.17</v>
      </c>
      <c r="AO40" s="417"/>
      <c r="AP40" s="417"/>
      <c r="AQ40" s="417"/>
      <c r="AR40" s="417"/>
      <c r="AS40" s="417"/>
      <c r="AT40" s="417"/>
      <c r="AU40" s="417"/>
      <c r="AV40" s="417"/>
      <c r="AW40" s="417"/>
      <c r="AX40" s="417"/>
      <c r="AY40" s="417"/>
      <c r="AZ40" s="417"/>
      <c r="BA40" s="418"/>
      <c r="BB40" s="416">
        <v>46</v>
      </c>
      <c r="BC40" s="417"/>
      <c r="BD40" s="417"/>
      <c r="BE40" s="417"/>
      <c r="BF40" s="417"/>
      <c r="BG40" s="417"/>
      <c r="BH40" s="417"/>
      <c r="BI40" s="417"/>
      <c r="BJ40" s="417"/>
      <c r="BK40" s="417"/>
      <c r="BL40" s="417"/>
      <c r="BM40" s="418"/>
      <c r="BN40" s="416">
        <v>71400</v>
      </c>
      <c r="BO40" s="417"/>
      <c r="BP40" s="417"/>
      <c r="BQ40" s="417"/>
      <c r="BR40" s="417"/>
      <c r="BS40" s="417"/>
      <c r="BT40" s="417"/>
      <c r="BU40" s="417"/>
      <c r="BV40" s="417"/>
      <c r="BW40" s="417"/>
      <c r="BX40" s="417"/>
      <c r="BY40" s="417"/>
      <c r="BZ40" s="417"/>
      <c r="CA40" s="417"/>
      <c r="CB40" s="418"/>
    </row>
    <row r="41" spans="1:80" s="72" customFormat="1" ht="12.75" customHeight="1" x14ac:dyDescent="0.25">
      <c r="A41" s="361">
        <v>2</v>
      </c>
      <c r="B41" s="362"/>
      <c r="C41" s="362"/>
      <c r="D41" s="363"/>
      <c r="E41" s="361" t="s">
        <v>728</v>
      </c>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3"/>
      <c r="AN41" s="416">
        <v>900</v>
      </c>
      <c r="AO41" s="417"/>
      <c r="AP41" s="417"/>
      <c r="AQ41" s="417"/>
      <c r="AR41" s="417"/>
      <c r="AS41" s="417"/>
      <c r="AT41" s="417"/>
      <c r="AU41" s="417"/>
      <c r="AV41" s="417"/>
      <c r="AW41" s="417"/>
      <c r="AX41" s="417"/>
      <c r="AY41" s="417"/>
      <c r="AZ41" s="417"/>
      <c r="BA41" s="418"/>
      <c r="BB41" s="416">
        <v>154</v>
      </c>
      <c r="BC41" s="417"/>
      <c r="BD41" s="417"/>
      <c r="BE41" s="417"/>
      <c r="BF41" s="417"/>
      <c r="BG41" s="417"/>
      <c r="BH41" s="417"/>
      <c r="BI41" s="417"/>
      <c r="BJ41" s="417"/>
      <c r="BK41" s="417"/>
      <c r="BL41" s="417"/>
      <c r="BM41" s="418"/>
      <c r="BN41" s="416">
        <f t="shared" ref="BN41" si="1">ROUND(AN41*BB41,2)</f>
        <v>138600</v>
      </c>
      <c r="BO41" s="417"/>
      <c r="BP41" s="417"/>
      <c r="BQ41" s="417"/>
      <c r="BR41" s="417"/>
      <c r="BS41" s="417"/>
      <c r="BT41" s="417"/>
      <c r="BU41" s="417"/>
      <c r="BV41" s="417"/>
      <c r="BW41" s="417"/>
      <c r="BX41" s="417"/>
      <c r="BY41" s="417"/>
      <c r="BZ41" s="417"/>
      <c r="CA41" s="417"/>
      <c r="CB41" s="418"/>
    </row>
    <row r="42" spans="1:80" s="72" customFormat="1" ht="12.75" customHeight="1" x14ac:dyDescent="0.25">
      <c r="A42" s="361">
        <v>3</v>
      </c>
      <c r="B42" s="362"/>
      <c r="C42" s="362"/>
      <c r="D42" s="363"/>
      <c r="E42" s="361" t="s">
        <v>800</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3900</v>
      </c>
      <c r="AO42" s="417"/>
      <c r="AP42" s="417"/>
      <c r="AQ42" s="417"/>
      <c r="AR42" s="417"/>
      <c r="AS42" s="417"/>
      <c r="AT42" s="417"/>
      <c r="AU42" s="417"/>
      <c r="AV42" s="417"/>
      <c r="AW42" s="417"/>
      <c r="AX42" s="417"/>
      <c r="AY42" s="417"/>
      <c r="AZ42" s="417"/>
      <c r="BA42" s="418"/>
      <c r="BB42" s="416">
        <v>1</v>
      </c>
      <c r="BC42" s="417"/>
      <c r="BD42" s="417"/>
      <c r="BE42" s="417"/>
      <c r="BF42" s="417"/>
      <c r="BG42" s="417"/>
      <c r="BH42" s="417"/>
      <c r="BI42" s="417"/>
      <c r="BJ42" s="417"/>
      <c r="BK42" s="417"/>
      <c r="BL42" s="417"/>
      <c r="BM42" s="418"/>
      <c r="BN42" s="416">
        <f t="shared" ref="BN42" si="2">ROUND(AN42*BB42,2)</f>
        <v>3900</v>
      </c>
      <c r="BO42" s="417"/>
      <c r="BP42" s="417"/>
      <c r="BQ42" s="417"/>
      <c r="BR42" s="417"/>
      <c r="BS42" s="417"/>
      <c r="BT42" s="417"/>
      <c r="BU42" s="417"/>
      <c r="BV42" s="417"/>
      <c r="BW42" s="417"/>
      <c r="BX42" s="417"/>
      <c r="BY42" s="417"/>
      <c r="BZ42" s="417"/>
      <c r="CA42" s="417"/>
      <c r="CB42" s="418"/>
    </row>
    <row r="43" spans="1:80" s="72" customFormat="1" ht="12.75" customHeight="1" x14ac:dyDescent="0.25">
      <c r="A43" s="608"/>
      <c r="B43" s="609"/>
      <c r="C43" s="609"/>
      <c r="D43" s="610"/>
      <c r="E43" s="380" t="s">
        <v>421</v>
      </c>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2"/>
      <c r="AN43" s="386" t="s">
        <v>52</v>
      </c>
      <c r="AO43" s="387"/>
      <c r="AP43" s="387"/>
      <c r="AQ43" s="387"/>
      <c r="AR43" s="387"/>
      <c r="AS43" s="387"/>
      <c r="AT43" s="387"/>
      <c r="AU43" s="387"/>
      <c r="AV43" s="387"/>
      <c r="AW43" s="387"/>
      <c r="AX43" s="387"/>
      <c r="AY43" s="387"/>
      <c r="AZ43" s="387"/>
      <c r="BA43" s="388"/>
      <c r="BB43" s="386" t="s">
        <v>52</v>
      </c>
      <c r="BC43" s="387"/>
      <c r="BD43" s="387"/>
      <c r="BE43" s="387"/>
      <c r="BF43" s="387"/>
      <c r="BG43" s="387"/>
      <c r="BH43" s="387"/>
      <c r="BI43" s="387"/>
      <c r="BJ43" s="387"/>
      <c r="BK43" s="387"/>
      <c r="BL43" s="387"/>
      <c r="BM43" s="388"/>
      <c r="BN43" s="494">
        <f>SUM(BN40:CB42)</f>
        <v>213900</v>
      </c>
      <c r="BO43" s="495"/>
      <c r="BP43" s="495"/>
      <c r="BQ43" s="495"/>
      <c r="BR43" s="495"/>
      <c r="BS43" s="495"/>
      <c r="BT43" s="495"/>
      <c r="BU43" s="495"/>
      <c r="BV43" s="495"/>
      <c r="BW43" s="495"/>
      <c r="BX43" s="495"/>
      <c r="BY43" s="495"/>
      <c r="BZ43" s="495"/>
      <c r="CA43" s="495"/>
      <c r="CB43" s="496"/>
    </row>
    <row r="44" spans="1:80" s="72" customFormat="1" ht="12.75" customHeight="1" x14ac:dyDescent="0.25">
      <c r="A44" s="125"/>
      <c r="B44" s="125"/>
      <c r="C44" s="125"/>
      <c r="D44" s="125"/>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8"/>
      <c r="BO44" s="128"/>
      <c r="BP44" s="128"/>
      <c r="BQ44" s="128"/>
      <c r="BR44" s="128"/>
      <c r="BS44" s="128"/>
      <c r="BT44" s="128"/>
      <c r="BU44" s="128"/>
      <c r="BV44" s="128"/>
      <c r="BW44" s="128"/>
      <c r="BX44" s="128"/>
      <c r="BY44" s="128"/>
      <c r="BZ44" s="128"/>
      <c r="CA44" s="128"/>
      <c r="CB44" s="128"/>
    </row>
    <row r="45" spans="1:80" ht="15.75" x14ac:dyDescent="0.25">
      <c r="A45" s="428" t="s">
        <v>539</v>
      </c>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c r="AJ45" s="428"/>
      <c r="AK45" s="428"/>
      <c r="AL45" s="428"/>
      <c r="AM45" s="428"/>
      <c r="AN45" s="428"/>
      <c r="AO45" s="428"/>
      <c r="AP45" s="428"/>
      <c r="AQ45" s="428"/>
      <c r="AR45" s="428"/>
      <c r="AS45" s="428"/>
      <c r="AT45" s="428"/>
      <c r="AU45" s="428"/>
      <c r="AV45" s="428"/>
      <c r="AW45" s="428"/>
      <c r="AX45" s="428"/>
      <c r="AY45" s="428"/>
      <c r="AZ45" s="428"/>
      <c r="BA45" s="428"/>
      <c r="BB45" s="428"/>
      <c r="BC45" s="428"/>
      <c r="BD45" s="428"/>
      <c r="BE45" s="428"/>
      <c r="BF45" s="428"/>
      <c r="BG45" s="428"/>
      <c r="BH45" s="428"/>
      <c r="BI45" s="428"/>
      <c r="BJ45" s="428"/>
      <c r="BK45" s="428"/>
      <c r="BL45" s="428"/>
      <c r="BM45" s="428"/>
      <c r="BN45" s="428"/>
      <c r="BO45" s="428"/>
      <c r="BP45" s="428"/>
      <c r="BQ45" s="428"/>
      <c r="BR45" s="428"/>
      <c r="BS45" s="428"/>
      <c r="BT45" s="428"/>
      <c r="BU45" s="428"/>
      <c r="BV45" s="428"/>
      <c r="BW45" s="428"/>
      <c r="BX45" s="428"/>
      <c r="BY45" s="428"/>
      <c r="BZ45" s="428"/>
      <c r="CA45" s="428"/>
      <c r="CB45" s="428"/>
    </row>
    <row r="46" spans="1:80" x14ac:dyDescent="0.2">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row>
    <row r="47" spans="1:80" ht="15.75" x14ac:dyDescent="0.25">
      <c r="A47" s="7" t="s">
        <v>406</v>
      </c>
      <c r="B47" s="138"/>
      <c r="C47" s="138"/>
      <c r="D47" s="138"/>
      <c r="E47" s="138"/>
      <c r="F47" s="138"/>
      <c r="G47" s="138"/>
      <c r="H47" s="138"/>
      <c r="I47" s="138"/>
      <c r="J47" s="138"/>
      <c r="K47" s="138"/>
      <c r="L47" s="138"/>
      <c r="M47" s="138"/>
      <c r="N47" s="138"/>
      <c r="O47" s="138"/>
      <c r="P47" s="138"/>
      <c r="Q47" s="138"/>
      <c r="R47" s="138"/>
      <c r="S47" s="434" t="s">
        <v>129</v>
      </c>
      <c r="T47" s="434"/>
      <c r="U47" s="434"/>
      <c r="V47" s="434"/>
      <c r="W47" s="434"/>
      <c r="X47" s="434"/>
      <c r="Y47" s="434"/>
      <c r="Z47" s="434"/>
      <c r="AA47" s="434"/>
      <c r="AB47" s="434"/>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row>
    <row r="48" spans="1:80" x14ac:dyDescent="0.2">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row>
    <row r="49" spans="1:80" ht="15.75" x14ac:dyDescent="0.25">
      <c r="A49" s="428" t="s">
        <v>541</v>
      </c>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8"/>
      <c r="AP49" s="428"/>
      <c r="AQ49" s="428"/>
      <c r="AR49" s="428"/>
      <c r="AS49" s="428"/>
      <c r="AT49" s="428"/>
      <c r="AU49" s="428"/>
      <c r="AV49" s="428"/>
      <c r="AW49" s="428"/>
      <c r="AX49" s="428"/>
      <c r="AY49" s="428"/>
      <c r="AZ49" s="428"/>
      <c r="BA49" s="428"/>
      <c r="BB49" s="428"/>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row>
    <row r="50" spans="1:80" ht="15.75" x14ac:dyDescent="0.25">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410" t="s">
        <v>511</v>
      </c>
      <c r="AT50" s="410"/>
      <c r="AU50" s="410"/>
      <c r="AV50" s="410"/>
      <c r="AW50" s="410"/>
      <c r="AX50" s="410"/>
      <c r="AY50" s="410"/>
      <c r="AZ50" s="410"/>
      <c r="BA50" s="410"/>
      <c r="BB50" s="410"/>
      <c r="BC50" s="434" t="s">
        <v>280</v>
      </c>
      <c r="BD50" s="434"/>
      <c r="BE50" s="434"/>
      <c r="BF50" s="434"/>
      <c r="BG50" s="434"/>
      <c r="BH50" s="434"/>
      <c r="BI50" s="434"/>
      <c r="BJ50" s="434"/>
      <c r="BK50" s="434"/>
      <c r="BL50" s="434"/>
      <c r="BM50" s="434"/>
      <c r="BN50" s="434"/>
      <c r="BO50" s="434"/>
      <c r="BP50" s="434"/>
      <c r="BQ50" s="138"/>
      <c r="BR50" s="138"/>
      <c r="BS50" s="138"/>
      <c r="BT50" s="138"/>
      <c r="BU50" s="138"/>
      <c r="BV50" s="138"/>
      <c r="BW50" s="138"/>
      <c r="BX50" s="138"/>
      <c r="BY50" s="138"/>
      <c r="BZ50" s="138"/>
      <c r="CA50" s="138"/>
      <c r="CB50" s="138"/>
    </row>
    <row r="52" spans="1:80" x14ac:dyDescent="0.2">
      <c r="A52" s="157" t="s">
        <v>142</v>
      </c>
      <c r="B52" s="158"/>
      <c r="C52" s="158"/>
      <c r="D52" s="159"/>
      <c r="E52" s="157" t="s">
        <v>422</v>
      </c>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9"/>
      <c r="AN52" s="157" t="s">
        <v>424</v>
      </c>
      <c r="AO52" s="158"/>
      <c r="AP52" s="158"/>
      <c r="AQ52" s="158"/>
      <c r="AR52" s="158"/>
      <c r="AS52" s="158"/>
      <c r="AT52" s="158"/>
      <c r="AU52" s="158"/>
      <c r="AV52" s="159"/>
      <c r="AW52" s="157" t="s">
        <v>482</v>
      </c>
      <c r="AX52" s="158"/>
      <c r="AY52" s="158"/>
      <c r="AZ52" s="158"/>
      <c r="BA52" s="158"/>
      <c r="BB52" s="158"/>
      <c r="BC52" s="158"/>
      <c r="BD52" s="158"/>
      <c r="BE52" s="158"/>
      <c r="BF52" s="158"/>
      <c r="BG52" s="158"/>
      <c r="BH52" s="158"/>
      <c r="BI52" s="159"/>
      <c r="BJ52" s="157" t="s">
        <v>425</v>
      </c>
      <c r="BK52" s="158"/>
      <c r="BL52" s="158"/>
      <c r="BM52" s="158"/>
      <c r="BN52" s="158"/>
      <c r="BO52" s="158"/>
      <c r="BP52" s="158"/>
      <c r="BQ52" s="158"/>
      <c r="BR52" s="158"/>
      <c r="BS52" s="158"/>
      <c r="BT52" s="158"/>
      <c r="BU52" s="158"/>
      <c r="BV52" s="158"/>
      <c r="BW52" s="158"/>
      <c r="BX52" s="158"/>
      <c r="BY52" s="158"/>
      <c r="BZ52" s="158"/>
      <c r="CA52" s="158"/>
      <c r="CB52" s="159"/>
    </row>
    <row r="53" spans="1:80" x14ac:dyDescent="0.2">
      <c r="A53" s="407" t="s">
        <v>143</v>
      </c>
      <c r="B53" s="408"/>
      <c r="C53" s="408"/>
      <c r="D53" s="409"/>
      <c r="E53" s="407"/>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9"/>
      <c r="AN53" s="407" t="s">
        <v>483</v>
      </c>
      <c r="AO53" s="408"/>
      <c r="AP53" s="408"/>
      <c r="AQ53" s="408"/>
      <c r="AR53" s="408"/>
      <c r="AS53" s="408"/>
      <c r="AT53" s="408"/>
      <c r="AU53" s="408"/>
      <c r="AV53" s="409"/>
      <c r="AW53" s="407" t="s">
        <v>484</v>
      </c>
      <c r="AX53" s="408"/>
      <c r="AY53" s="408"/>
      <c r="AZ53" s="408"/>
      <c r="BA53" s="408"/>
      <c r="BB53" s="408"/>
      <c r="BC53" s="408"/>
      <c r="BD53" s="408"/>
      <c r="BE53" s="408"/>
      <c r="BF53" s="408"/>
      <c r="BG53" s="408"/>
      <c r="BH53" s="408"/>
      <c r="BI53" s="409"/>
      <c r="BJ53" s="407" t="s">
        <v>439</v>
      </c>
      <c r="BK53" s="408"/>
      <c r="BL53" s="408"/>
      <c r="BM53" s="408"/>
      <c r="BN53" s="408"/>
      <c r="BO53" s="408"/>
      <c r="BP53" s="408"/>
      <c r="BQ53" s="408"/>
      <c r="BR53" s="408"/>
      <c r="BS53" s="408"/>
      <c r="BT53" s="408"/>
      <c r="BU53" s="408"/>
      <c r="BV53" s="408"/>
      <c r="BW53" s="408"/>
      <c r="BX53" s="408"/>
      <c r="BY53" s="408"/>
      <c r="BZ53" s="408"/>
      <c r="CA53" s="408"/>
      <c r="CB53" s="409"/>
    </row>
    <row r="54" spans="1:80" x14ac:dyDescent="0.2">
      <c r="A54" s="407"/>
      <c r="B54" s="408"/>
      <c r="C54" s="408"/>
      <c r="D54" s="409"/>
      <c r="E54" s="407"/>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9"/>
      <c r="AN54" s="407" t="s">
        <v>485</v>
      </c>
      <c r="AO54" s="408"/>
      <c r="AP54" s="408"/>
      <c r="AQ54" s="408"/>
      <c r="AR54" s="408"/>
      <c r="AS54" s="408"/>
      <c r="AT54" s="408"/>
      <c r="AU54" s="408"/>
      <c r="AV54" s="409"/>
      <c r="AW54" s="407" t="s">
        <v>432</v>
      </c>
      <c r="AX54" s="408"/>
      <c r="AY54" s="408"/>
      <c r="AZ54" s="408"/>
      <c r="BA54" s="408"/>
      <c r="BB54" s="408"/>
      <c r="BC54" s="408"/>
      <c r="BD54" s="408"/>
      <c r="BE54" s="408"/>
      <c r="BF54" s="408"/>
      <c r="BG54" s="408"/>
      <c r="BH54" s="408"/>
      <c r="BI54" s="409"/>
      <c r="BJ54" s="407"/>
      <c r="BK54" s="408"/>
      <c r="BL54" s="408"/>
      <c r="BM54" s="408"/>
      <c r="BN54" s="408"/>
      <c r="BO54" s="408"/>
      <c r="BP54" s="408"/>
      <c r="BQ54" s="408"/>
      <c r="BR54" s="408"/>
      <c r="BS54" s="408"/>
      <c r="BT54" s="408"/>
      <c r="BU54" s="408"/>
      <c r="BV54" s="408"/>
      <c r="BW54" s="408"/>
      <c r="BX54" s="408"/>
      <c r="BY54" s="408"/>
      <c r="BZ54" s="408"/>
      <c r="CA54" s="408"/>
      <c r="CB54" s="409"/>
    </row>
    <row r="55" spans="1:80" x14ac:dyDescent="0.2">
      <c r="A55" s="400">
        <v>1</v>
      </c>
      <c r="B55" s="401"/>
      <c r="C55" s="401"/>
      <c r="D55" s="402"/>
      <c r="E55" s="400">
        <v>2</v>
      </c>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2"/>
      <c r="AN55" s="400">
        <v>3</v>
      </c>
      <c r="AO55" s="401"/>
      <c r="AP55" s="401"/>
      <c r="AQ55" s="401"/>
      <c r="AR55" s="401"/>
      <c r="AS55" s="401"/>
      <c r="AT55" s="401"/>
      <c r="AU55" s="401"/>
      <c r="AV55" s="402"/>
      <c r="AW55" s="400">
        <v>4</v>
      </c>
      <c r="AX55" s="401"/>
      <c r="AY55" s="401"/>
      <c r="AZ55" s="401"/>
      <c r="BA55" s="401"/>
      <c r="BB55" s="401"/>
      <c r="BC55" s="401"/>
      <c r="BD55" s="401"/>
      <c r="BE55" s="401"/>
      <c r="BF55" s="401"/>
      <c r="BG55" s="401"/>
      <c r="BH55" s="401"/>
      <c r="BI55" s="402"/>
      <c r="BJ55" s="400">
        <v>5</v>
      </c>
      <c r="BK55" s="401"/>
      <c r="BL55" s="401"/>
      <c r="BM55" s="401"/>
      <c r="BN55" s="401"/>
      <c r="BO55" s="401"/>
      <c r="BP55" s="401"/>
      <c r="BQ55" s="401"/>
      <c r="BR55" s="401"/>
      <c r="BS55" s="401"/>
      <c r="BT55" s="401"/>
      <c r="BU55" s="401"/>
      <c r="BV55" s="401"/>
      <c r="BW55" s="401"/>
      <c r="BX55" s="401"/>
      <c r="BY55" s="401"/>
      <c r="BZ55" s="401"/>
      <c r="CA55" s="401"/>
      <c r="CB55" s="402"/>
    </row>
    <row r="56" spans="1:80" ht="22.5" customHeight="1" x14ac:dyDescent="0.2">
      <c r="A56" s="413">
        <v>1</v>
      </c>
      <c r="B56" s="414"/>
      <c r="C56" s="414"/>
      <c r="D56" s="415"/>
      <c r="E56" s="227" t="s">
        <v>729</v>
      </c>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435"/>
      <c r="AN56" s="416">
        <v>66</v>
      </c>
      <c r="AO56" s="417"/>
      <c r="AP56" s="417"/>
      <c r="AQ56" s="417"/>
      <c r="AR56" s="417"/>
      <c r="AS56" s="417"/>
      <c r="AT56" s="417"/>
      <c r="AU56" s="417"/>
      <c r="AV56" s="418"/>
      <c r="AW56" s="392">
        <v>16345.45455</v>
      </c>
      <c r="AX56" s="393"/>
      <c r="AY56" s="393"/>
      <c r="AZ56" s="393"/>
      <c r="BA56" s="393"/>
      <c r="BB56" s="393"/>
      <c r="BC56" s="393"/>
      <c r="BD56" s="393"/>
      <c r="BE56" s="393"/>
      <c r="BF56" s="393"/>
      <c r="BG56" s="393"/>
      <c r="BH56" s="393"/>
      <c r="BI56" s="394"/>
      <c r="BJ56" s="392">
        <f>ROUND(AN56*AW56,2)</f>
        <v>1078800</v>
      </c>
      <c r="BK56" s="393"/>
      <c r="BL56" s="393"/>
      <c r="BM56" s="393"/>
      <c r="BN56" s="393"/>
      <c r="BO56" s="393"/>
      <c r="BP56" s="393"/>
      <c r="BQ56" s="393"/>
      <c r="BR56" s="393"/>
      <c r="BS56" s="393"/>
      <c r="BT56" s="393"/>
      <c r="BU56" s="393"/>
      <c r="BV56" s="393"/>
      <c r="BW56" s="393"/>
      <c r="BX56" s="393"/>
      <c r="BY56" s="393"/>
      <c r="BZ56" s="393"/>
      <c r="CA56" s="393"/>
      <c r="CB56" s="394"/>
    </row>
    <row r="57" spans="1:80" x14ac:dyDescent="0.2">
      <c r="A57" s="377"/>
      <c r="B57" s="378"/>
      <c r="C57" s="378"/>
      <c r="D57" s="379"/>
      <c r="E57" s="380" t="s">
        <v>421</v>
      </c>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2"/>
      <c r="AN57" s="386" t="s">
        <v>52</v>
      </c>
      <c r="AO57" s="387"/>
      <c r="AP57" s="387"/>
      <c r="AQ57" s="387"/>
      <c r="AR57" s="387"/>
      <c r="AS57" s="387"/>
      <c r="AT57" s="387"/>
      <c r="AU57" s="387"/>
      <c r="AV57" s="388"/>
      <c r="AW57" s="386" t="s">
        <v>52</v>
      </c>
      <c r="AX57" s="387"/>
      <c r="AY57" s="387"/>
      <c r="AZ57" s="387"/>
      <c r="BA57" s="387"/>
      <c r="BB57" s="387"/>
      <c r="BC57" s="387"/>
      <c r="BD57" s="387"/>
      <c r="BE57" s="387"/>
      <c r="BF57" s="387"/>
      <c r="BG57" s="387"/>
      <c r="BH57" s="387"/>
      <c r="BI57" s="388"/>
      <c r="BJ57" s="389">
        <f>SUM(BJ56:CB56)</f>
        <v>1078800</v>
      </c>
      <c r="BK57" s="390"/>
      <c r="BL57" s="390"/>
      <c r="BM57" s="390"/>
      <c r="BN57" s="390"/>
      <c r="BO57" s="390"/>
      <c r="BP57" s="390"/>
      <c r="BQ57" s="390"/>
      <c r="BR57" s="390"/>
      <c r="BS57" s="390"/>
      <c r="BT57" s="390"/>
      <c r="BU57" s="390"/>
      <c r="BV57" s="390"/>
      <c r="BW57" s="390"/>
      <c r="BX57" s="390"/>
      <c r="BY57" s="390"/>
      <c r="BZ57" s="390"/>
      <c r="CA57" s="390"/>
      <c r="CB57" s="391"/>
    </row>
    <row r="58" spans="1:80" ht="15.75" customHeight="1" x14ac:dyDescent="0.25">
      <c r="A58" s="7"/>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ht="15.75" x14ac:dyDescent="0.25">
      <c r="A59" s="428" t="s">
        <v>545</v>
      </c>
      <c r="B59" s="42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row>
    <row r="60" spans="1:80" ht="15.75"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410" t="s">
        <v>511</v>
      </c>
      <c r="AT60" s="410"/>
      <c r="AU60" s="410"/>
      <c r="AV60" s="410"/>
      <c r="AW60" s="410"/>
      <c r="AX60" s="410"/>
      <c r="AY60" s="410"/>
      <c r="AZ60" s="410"/>
      <c r="BA60" s="410"/>
      <c r="BB60" s="410"/>
      <c r="BC60" s="434" t="s">
        <v>281</v>
      </c>
      <c r="BD60" s="434"/>
      <c r="BE60" s="434"/>
      <c r="BF60" s="434"/>
      <c r="BG60" s="434"/>
      <c r="BH60" s="434"/>
      <c r="BI60" s="434"/>
      <c r="BJ60" s="434"/>
      <c r="BK60" s="434"/>
      <c r="BL60" s="434"/>
      <c r="BM60" s="434"/>
      <c r="BN60" s="434"/>
      <c r="BO60" s="434"/>
      <c r="BP60" s="434"/>
      <c r="BQ60" s="138"/>
      <c r="BR60" s="138"/>
      <c r="BS60" s="138"/>
      <c r="BT60" s="138"/>
      <c r="BU60" s="138"/>
      <c r="BV60" s="138"/>
      <c r="BW60" s="138"/>
      <c r="BX60" s="138"/>
      <c r="BY60" s="138"/>
      <c r="BZ60" s="138"/>
      <c r="CA60" s="138"/>
      <c r="CB60" s="138"/>
    </row>
    <row r="61" spans="1:80" x14ac:dyDescent="0.2">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row>
    <row r="62" spans="1:80" x14ac:dyDescent="0.2">
      <c r="A62" s="157" t="s">
        <v>142</v>
      </c>
      <c r="B62" s="158"/>
      <c r="C62" s="158"/>
      <c r="D62" s="159"/>
      <c r="E62" s="157" t="s">
        <v>422</v>
      </c>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9"/>
      <c r="BD62" s="157" t="s">
        <v>424</v>
      </c>
      <c r="BE62" s="158"/>
      <c r="BF62" s="158"/>
      <c r="BG62" s="158"/>
      <c r="BH62" s="158"/>
      <c r="BI62" s="158"/>
      <c r="BJ62" s="158"/>
      <c r="BK62" s="158"/>
      <c r="BL62" s="158"/>
      <c r="BM62" s="159"/>
      <c r="BN62" s="157" t="s">
        <v>477</v>
      </c>
      <c r="BO62" s="158"/>
      <c r="BP62" s="158"/>
      <c r="BQ62" s="158"/>
      <c r="BR62" s="158"/>
      <c r="BS62" s="158"/>
      <c r="BT62" s="158"/>
      <c r="BU62" s="158"/>
      <c r="BV62" s="158"/>
      <c r="BW62" s="158"/>
      <c r="BX62" s="158"/>
      <c r="BY62" s="158"/>
      <c r="BZ62" s="158"/>
      <c r="CA62" s="158"/>
      <c r="CB62" s="159"/>
    </row>
    <row r="63" spans="1:80" x14ac:dyDescent="0.2">
      <c r="A63" s="407" t="s">
        <v>143</v>
      </c>
      <c r="B63" s="408"/>
      <c r="C63" s="408"/>
      <c r="D63" s="409"/>
      <c r="E63" s="407"/>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c r="AG63" s="408"/>
      <c r="AH63" s="408"/>
      <c r="AI63" s="408"/>
      <c r="AJ63" s="408"/>
      <c r="AK63" s="408"/>
      <c r="AL63" s="408"/>
      <c r="AM63" s="408"/>
      <c r="AN63" s="408"/>
      <c r="AO63" s="408"/>
      <c r="AP63" s="408"/>
      <c r="AQ63" s="408"/>
      <c r="AR63" s="408"/>
      <c r="AS63" s="408"/>
      <c r="AT63" s="408"/>
      <c r="AU63" s="408"/>
      <c r="AV63" s="408"/>
      <c r="AW63" s="408"/>
      <c r="AX63" s="408"/>
      <c r="AY63" s="408"/>
      <c r="AZ63" s="408"/>
      <c r="BA63" s="408"/>
      <c r="BB63" s="408"/>
      <c r="BC63" s="409"/>
      <c r="BD63" s="407" t="s">
        <v>503</v>
      </c>
      <c r="BE63" s="408"/>
      <c r="BF63" s="408"/>
      <c r="BG63" s="408"/>
      <c r="BH63" s="408"/>
      <c r="BI63" s="408"/>
      <c r="BJ63" s="408"/>
      <c r="BK63" s="408"/>
      <c r="BL63" s="408"/>
      <c r="BM63" s="409"/>
      <c r="BN63" s="407" t="s">
        <v>504</v>
      </c>
      <c r="BO63" s="408"/>
      <c r="BP63" s="408"/>
      <c r="BQ63" s="408"/>
      <c r="BR63" s="408"/>
      <c r="BS63" s="408"/>
      <c r="BT63" s="408"/>
      <c r="BU63" s="408"/>
      <c r="BV63" s="408"/>
      <c r="BW63" s="408"/>
      <c r="BX63" s="408"/>
      <c r="BY63" s="408"/>
      <c r="BZ63" s="408"/>
      <c r="CA63" s="408"/>
      <c r="CB63" s="409"/>
    </row>
    <row r="64" spans="1:80" x14ac:dyDescent="0.2">
      <c r="A64" s="400">
        <v>1</v>
      </c>
      <c r="B64" s="401"/>
      <c r="C64" s="401"/>
      <c r="D64" s="402"/>
      <c r="E64" s="400">
        <v>2</v>
      </c>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2"/>
      <c r="BD64" s="400">
        <v>3</v>
      </c>
      <c r="BE64" s="401"/>
      <c r="BF64" s="401"/>
      <c r="BG64" s="401"/>
      <c r="BH64" s="401"/>
      <c r="BI64" s="401"/>
      <c r="BJ64" s="401"/>
      <c r="BK64" s="401"/>
      <c r="BL64" s="401"/>
      <c r="BM64" s="402"/>
      <c r="BN64" s="400">
        <v>4</v>
      </c>
      <c r="BO64" s="401"/>
      <c r="BP64" s="401"/>
      <c r="BQ64" s="401"/>
      <c r="BR64" s="401"/>
      <c r="BS64" s="401"/>
      <c r="BT64" s="401"/>
      <c r="BU64" s="401"/>
      <c r="BV64" s="401"/>
      <c r="BW64" s="401"/>
      <c r="BX64" s="401"/>
      <c r="BY64" s="401"/>
      <c r="BZ64" s="401"/>
      <c r="CA64" s="401"/>
      <c r="CB64" s="402"/>
    </row>
    <row r="65" spans="1:80" hidden="1" x14ac:dyDescent="0.2">
      <c r="A65" s="395"/>
      <c r="B65" s="151"/>
      <c r="C65" s="151"/>
      <c r="D65" s="396"/>
      <c r="E65" s="361"/>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3"/>
      <c r="BD65" s="364"/>
      <c r="BE65" s="365"/>
      <c r="BF65" s="365"/>
      <c r="BG65" s="365"/>
      <c r="BH65" s="365"/>
      <c r="BI65" s="365"/>
      <c r="BJ65" s="365"/>
      <c r="BK65" s="365"/>
      <c r="BL65" s="365"/>
      <c r="BM65" s="366"/>
      <c r="BN65" s="442"/>
      <c r="BO65" s="443"/>
      <c r="BP65" s="443"/>
      <c r="BQ65" s="443"/>
      <c r="BR65" s="443"/>
      <c r="BS65" s="443"/>
      <c r="BT65" s="443"/>
      <c r="BU65" s="443"/>
      <c r="BV65" s="443"/>
      <c r="BW65" s="443"/>
      <c r="BX65" s="443"/>
      <c r="BY65" s="443"/>
      <c r="BZ65" s="443"/>
      <c r="CA65" s="443"/>
      <c r="CB65" s="444"/>
    </row>
    <row r="66" spans="1:80" hidden="1" x14ac:dyDescent="0.2">
      <c r="A66" s="439"/>
      <c r="B66" s="440"/>
      <c r="C66" s="440"/>
      <c r="D66" s="441"/>
      <c r="E66" s="361"/>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3"/>
      <c r="BD66" s="364"/>
      <c r="BE66" s="365"/>
      <c r="BF66" s="365"/>
      <c r="BG66" s="365"/>
      <c r="BH66" s="365"/>
      <c r="BI66" s="365"/>
      <c r="BJ66" s="365"/>
      <c r="BK66" s="365"/>
      <c r="BL66" s="365"/>
      <c r="BM66" s="366"/>
      <c r="BN66" s="442"/>
      <c r="BO66" s="443"/>
      <c r="BP66" s="443"/>
      <c r="BQ66" s="443"/>
      <c r="BR66" s="443"/>
      <c r="BS66" s="443"/>
      <c r="BT66" s="443"/>
      <c r="BU66" s="443"/>
      <c r="BV66" s="443"/>
      <c r="BW66" s="443"/>
      <c r="BX66" s="443"/>
      <c r="BY66" s="443"/>
      <c r="BZ66" s="443"/>
      <c r="CA66" s="443"/>
      <c r="CB66" s="444"/>
    </row>
    <row r="67" spans="1:80" hidden="1" x14ac:dyDescent="0.2">
      <c r="A67" s="439"/>
      <c r="B67" s="440"/>
      <c r="C67" s="440"/>
      <c r="D67" s="441"/>
      <c r="E67" s="361"/>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3"/>
      <c r="BD67" s="364"/>
      <c r="BE67" s="365"/>
      <c r="BF67" s="365"/>
      <c r="BG67" s="365"/>
      <c r="BH67" s="365"/>
      <c r="BI67" s="365"/>
      <c r="BJ67" s="365"/>
      <c r="BK67" s="365"/>
      <c r="BL67" s="365"/>
      <c r="BM67" s="366"/>
      <c r="BN67" s="442"/>
      <c r="BO67" s="443"/>
      <c r="BP67" s="443"/>
      <c r="BQ67" s="443"/>
      <c r="BR67" s="443"/>
      <c r="BS67" s="443"/>
      <c r="BT67" s="443"/>
      <c r="BU67" s="443"/>
      <c r="BV67" s="443"/>
      <c r="BW67" s="443"/>
      <c r="BX67" s="443"/>
      <c r="BY67" s="443"/>
      <c r="BZ67" s="443"/>
      <c r="CA67" s="443"/>
      <c r="CB67" s="444"/>
    </row>
    <row r="68" spans="1:80" hidden="1" x14ac:dyDescent="0.2">
      <c r="A68" s="439"/>
      <c r="B68" s="440"/>
      <c r="C68" s="440"/>
      <c r="D68" s="441"/>
      <c r="E68" s="397"/>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398"/>
      <c r="AN68" s="398"/>
      <c r="AO68" s="398"/>
      <c r="AP68" s="398"/>
      <c r="AQ68" s="398"/>
      <c r="AR68" s="398"/>
      <c r="AS68" s="398"/>
      <c r="AT68" s="398"/>
      <c r="AU68" s="398"/>
      <c r="AV68" s="398"/>
      <c r="AW68" s="398"/>
      <c r="AX68" s="398"/>
      <c r="AY68" s="398"/>
      <c r="AZ68" s="398"/>
      <c r="BA68" s="398"/>
      <c r="BB68" s="398"/>
      <c r="BC68" s="399"/>
      <c r="BD68" s="442"/>
      <c r="BE68" s="443"/>
      <c r="BF68" s="443"/>
      <c r="BG68" s="443"/>
      <c r="BH68" s="443"/>
      <c r="BI68" s="443"/>
      <c r="BJ68" s="443"/>
      <c r="BK68" s="443"/>
      <c r="BL68" s="443"/>
      <c r="BM68" s="444"/>
      <c r="BN68" s="442"/>
      <c r="BO68" s="443"/>
      <c r="BP68" s="443"/>
      <c r="BQ68" s="443"/>
      <c r="BR68" s="443"/>
      <c r="BS68" s="443"/>
      <c r="BT68" s="443"/>
      <c r="BU68" s="443"/>
      <c r="BV68" s="443"/>
      <c r="BW68" s="443"/>
      <c r="BX68" s="443"/>
      <c r="BY68" s="443"/>
      <c r="BZ68" s="443"/>
      <c r="CA68" s="443"/>
      <c r="CB68" s="444"/>
    </row>
    <row r="69" spans="1:80" hidden="1" x14ac:dyDescent="0.2">
      <c r="A69" s="439"/>
      <c r="B69" s="440"/>
      <c r="C69" s="440"/>
      <c r="D69" s="441"/>
      <c r="E69" s="397"/>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c r="AS69" s="398"/>
      <c r="AT69" s="398"/>
      <c r="AU69" s="398"/>
      <c r="AV69" s="398"/>
      <c r="AW69" s="398"/>
      <c r="AX69" s="398"/>
      <c r="AY69" s="398"/>
      <c r="AZ69" s="398"/>
      <c r="BA69" s="398"/>
      <c r="BB69" s="398"/>
      <c r="BC69" s="399"/>
      <c r="BD69" s="442"/>
      <c r="BE69" s="443"/>
      <c r="BF69" s="443"/>
      <c r="BG69" s="443"/>
      <c r="BH69" s="443"/>
      <c r="BI69" s="443"/>
      <c r="BJ69" s="443"/>
      <c r="BK69" s="443"/>
      <c r="BL69" s="443"/>
      <c r="BM69" s="444"/>
      <c r="BN69" s="442"/>
      <c r="BO69" s="443"/>
      <c r="BP69" s="443"/>
      <c r="BQ69" s="443"/>
      <c r="BR69" s="443"/>
      <c r="BS69" s="443"/>
      <c r="BT69" s="443"/>
      <c r="BU69" s="443"/>
      <c r="BV69" s="443"/>
      <c r="BW69" s="443"/>
      <c r="BX69" s="443"/>
      <c r="BY69" s="443"/>
      <c r="BZ69" s="443"/>
      <c r="CA69" s="443"/>
      <c r="CB69" s="444"/>
    </row>
    <row r="70" spans="1:80" hidden="1" x14ac:dyDescent="0.2">
      <c r="A70" s="439"/>
      <c r="B70" s="440"/>
      <c r="C70" s="440"/>
      <c r="D70" s="441"/>
      <c r="E70" s="397"/>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9"/>
      <c r="BD70" s="442"/>
      <c r="BE70" s="443"/>
      <c r="BF70" s="443"/>
      <c r="BG70" s="443"/>
      <c r="BH70" s="443"/>
      <c r="BI70" s="443"/>
      <c r="BJ70" s="443"/>
      <c r="BK70" s="443"/>
      <c r="BL70" s="443"/>
      <c r="BM70" s="444"/>
      <c r="BN70" s="442"/>
      <c r="BO70" s="443"/>
      <c r="BP70" s="443"/>
      <c r="BQ70" s="443"/>
      <c r="BR70" s="443"/>
      <c r="BS70" s="443"/>
      <c r="BT70" s="443"/>
      <c r="BU70" s="443"/>
      <c r="BV70" s="443"/>
      <c r="BW70" s="443"/>
      <c r="BX70" s="443"/>
      <c r="BY70" s="443"/>
      <c r="BZ70" s="443"/>
      <c r="CA70" s="443"/>
      <c r="CB70" s="444"/>
    </row>
    <row r="71" spans="1:80" hidden="1" x14ac:dyDescent="0.2">
      <c r="A71" s="439"/>
      <c r="B71" s="440"/>
      <c r="C71" s="440"/>
      <c r="D71" s="441"/>
      <c r="E71" s="397"/>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9"/>
      <c r="BD71" s="442"/>
      <c r="BE71" s="443"/>
      <c r="BF71" s="443"/>
      <c r="BG71" s="443"/>
      <c r="BH71" s="443"/>
      <c r="BI71" s="443"/>
      <c r="BJ71" s="443"/>
      <c r="BK71" s="443"/>
      <c r="BL71" s="443"/>
      <c r="BM71" s="444"/>
      <c r="BN71" s="442"/>
      <c r="BO71" s="443"/>
      <c r="BP71" s="443"/>
      <c r="BQ71" s="443"/>
      <c r="BR71" s="443"/>
      <c r="BS71" s="443"/>
      <c r="BT71" s="443"/>
      <c r="BU71" s="443"/>
      <c r="BV71" s="443"/>
      <c r="BW71" s="443"/>
      <c r="BX71" s="443"/>
      <c r="BY71" s="443"/>
      <c r="BZ71" s="443"/>
      <c r="CA71" s="443"/>
      <c r="CB71" s="444"/>
    </row>
    <row r="72" spans="1:80" hidden="1" x14ac:dyDescent="0.2">
      <c r="A72" s="395"/>
      <c r="B72" s="151"/>
      <c r="C72" s="151"/>
      <c r="D72" s="396"/>
      <c r="E72" s="397"/>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9"/>
      <c r="BD72" s="442"/>
      <c r="BE72" s="443"/>
      <c r="BF72" s="443"/>
      <c r="BG72" s="443"/>
      <c r="BH72" s="443"/>
      <c r="BI72" s="443"/>
      <c r="BJ72" s="443"/>
      <c r="BK72" s="443"/>
      <c r="BL72" s="443"/>
      <c r="BM72" s="444"/>
      <c r="BN72" s="442"/>
      <c r="BO72" s="443"/>
      <c r="BP72" s="443"/>
      <c r="BQ72" s="443"/>
      <c r="BR72" s="443"/>
      <c r="BS72" s="443"/>
      <c r="BT72" s="443"/>
      <c r="BU72" s="443"/>
      <c r="BV72" s="443"/>
      <c r="BW72" s="443"/>
      <c r="BX72" s="443"/>
      <c r="BY72" s="443"/>
      <c r="BZ72" s="443"/>
      <c r="CA72" s="443"/>
      <c r="CB72" s="444"/>
    </row>
    <row r="73" spans="1:80" x14ac:dyDescent="0.2">
      <c r="A73" s="395" t="s">
        <v>606</v>
      </c>
      <c r="B73" s="151"/>
      <c r="C73" s="151"/>
      <c r="D73" s="396"/>
      <c r="E73" s="361" t="s">
        <v>761</v>
      </c>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3"/>
      <c r="BD73" s="364">
        <v>1</v>
      </c>
      <c r="BE73" s="365"/>
      <c r="BF73" s="365"/>
      <c r="BG73" s="365"/>
      <c r="BH73" s="365"/>
      <c r="BI73" s="365"/>
      <c r="BJ73" s="365"/>
      <c r="BK73" s="365"/>
      <c r="BL73" s="365"/>
      <c r="BM73" s="366"/>
      <c r="BN73" s="364">
        <v>187000</v>
      </c>
      <c r="BO73" s="365"/>
      <c r="BP73" s="365"/>
      <c r="BQ73" s="365"/>
      <c r="BR73" s="365"/>
      <c r="BS73" s="365"/>
      <c r="BT73" s="365"/>
      <c r="BU73" s="365"/>
      <c r="BV73" s="365"/>
      <c r="BW73" s="365"/>
      <c r="BX73" s="365"/>
      <c r="BY73" s="365"/>
      <c r="BZ73" s="365"/>
      <c r="CA73" s="365"/>
      <c r="CB73" s="366"/>
    </row>
    <row r="74" spans="1:80" x14ac:dyDescent="0.2">
      <c r="A74" s="395"/>
      <c r="B74" s="151"/>
      <c r="C74" s="151"/>
      <c r="D74" s="396"/>
      <c r="E74" s="380" t="s">
        <v>421</v>
      </c>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82"/>
      <c r="BD74" s="386" t="s">
        <v>52</v>
      </c>
      <c r="BE74" s="387"/>
      <c r="BF74" s="387"/>
      <c r="BG74" s="387"/>
      <c r="BH74" s="387"/>
      <c r="BI74" s="387"/>
      <c r="BJ74" s="387"/>
      <c r="BK74" s="387"/>
      <c r="BL74" s="387"/>
      <c r="BM74" s="388"/>
      <c r="BN74" s="445">
        <f>SUM(BN65:BN73)</f>
        <v>187000</v>
      </c>
      <c r="BO74" s="446"/>
      <c r="BP74" s="446"/>
      <c r="BQ74" s="446"/>
      <c r="BR74" s="446"/>
      <c r="BS74" s="446"/>
      <c r="BT74" s="446"/>
      <c r="BU74" s="446"/>
      <c r="BV74" s="446"/>
      <c r="BW74" s="446"/>
      <c r="BX74" s="446"/>
      <c r="BY74" s="446"/>
      <c r="BZ74" s="446"/>
      <c r="CA74" s="446"/>
      <c r="CB74" s="447"/>
    </row>
    <row r="75" spans="1:80" ht="12.75" customHeight="1" x14ac:dyDescent="0.25">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row>
    <row r="76" spans="1:80" ht="14.25" customHeight="1" x14ac:dyDescent="0.25">
      <c r="A76" s="428" t="s">
        <v>546</v>
      </c>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8"/>
      <c r="AD76" s="428"/>
      <c r="AE76" s="428"/>
      <c r="AF76" s="428"/>
      <c r="AG76" s="428"/>
      <c r="AH76" s="428"/>
      <c r="AI76" s="428"/>
      <c r="AJ76" s="428"/>
      <c r="AK76" s="428"/>
      <c r="AL76" s="428"/>
      <c r="AM76" s="428"/>
      <c r="AN76" s="428"/>
      <c r="AO76" s="428"/>
      <c r="AP76" s="428"/>
      <c r="AQ76" s="428"/>
      <c r="AR76" s="428"/>
      <c r="AS76" s="428"/>
      <c r="AT76" s="428"/>
      <c r="AU76" s="428"/>
      <c r="AV76" s="428"/>
      <c r="AW76" s="428"/>
      <c r="AX76" s="428"/>
      <c r="AY76" s="428"/>
      <c r="AZ76" s="428"/>
      <c r="BA76" s="428"/>
      <c r="BB76" s="428"/>
      <c r="BC76" s="428"/>
      <c r="BD76" s="428"/>
      <c r="BE76" s="428"/>
      <c r="BF76" s="428"/>
      <c r="BG76" s="428"/>
      <c r="BH76" s="428"/>
      <c r="BI76" s="428"/>
      <c r="BJ76" s="428"/>
      <c r="BK76" s="428"/>
      <c r="BL76" s="428"/>
      <c r="BM76" s="428"/>
      <c r="BN76" s="428"/>
      <c r="BO76" s="428"/>
      <c r="BP76" s="428"/>
      <c r="BQ76" s="428"/>
      <c r="BR76" s="428"/>
      <c r="BS76" s="428"/>
      <c r="BT76" s="428"/>
      <c r="BU76" s="428"/>
      <c r="BV76" s="428"/>
      <c r="BW76" s="428"/>
      <c r="BX76" s="428"/>
      <c r="BY76" s="428"/>
      <c r="BZ76" s="428"/>
      <c r="CA76" s="428"/>
      <c r="CB76" s="428"/>
    </row>
    <row r="77" spans="1:80" ht="12.75" customHeight="1" x14ac:dyDescent="0.25">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410" t="s">
        <v>511</v>
      </c>
      <c r="AT77" s="410"/>
      <c r="AU77" s="410"/>
      <c r="AV77" s="410"/>
      <c r="AW77" s="410"/>
      <c r="AX77" s="410"/>
      <c r="AY77" s="410"/>
      <c r="AZ77" s="410"/>
      <c r="BA77" s="410"/>
      <c r="BB77" s="410"/>
      <c r="BC77" s="434" t="s">
        <v>334</v>
      </c>
      <c r="BD77" s="434"/>
      <c r="BE77" s="434"/>
      <c r="BF77" s="434"/>
      <c r="BG77" s="434"/>
      <c r="BH77" s="434"/>
      <c r="BI77" s="434"/>
      <c r="BJ77" s="434"/>
      <c r="BK77" s="434"/>
      <c r="BL77" s="434"/>
      <c r="BM77" s="434"/>
      <c r="BN77" s="434"/>
      <c r="BO77" s="434"/>
      <c r="BP77" s="434"/>
      <c r="BQ77" s="138"/>
      <c r="BR77" s="138"/>
      <c r="BS77" s="138"/>
      <c r="BT77" s="138"/>
      <c r="BU77" s="138"/>
      <c r="BV77" s="138"/>
      <c r="BW77" s="138"/>
      <c r="BX77" s="138"/>
      <c r="BY77" s="138"/>
      <c r="BZ77" s="138"/>
      <c r="CA77" s="138"/>
      <c r="CB77" s="138"/>
    </row>
    <row r="78" spans="1:80" ht="12.75" customHeight="1" x14ac:dyDescent="0.2">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row>
    <row r="79" spans="1:80" ht="12.75" customHeight="1" x14ac:dyDescent="0.2">
      <c r="A79" s="157" t="s">
        <v>142</v>
      </c>
      <c r="B79" s="158"/>
      <c r="C79" s="158"/>
      <c r="D79" s="159"/>
      <c r="E79" s="157" t="s">
        <v>422</v>
      </c>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9"/>
      <c r="BD79" s="157" t="s">
        <v>424</v>
      </c>
      <c r="BE79" s="158"/>
      <c r="BF79" s="158"/>
      <c r="BG79" s="158"/>
      <c r="BH79" s="158"/>
      <c r="BI79" s="158"/>
      <c r="BJ79" s="158"/>
      <c r="BK79" s="158"/>
      <c r="BL79" s="158"/>
      <c r="BM79" s="159"/>
      <c r="BN79" s="157" t="s">
        <v>477</v>
      </c>
      <c r="BO79" s="158"/>
      <c r="BP79" s="158"/>
      <c r="BQ79" s="158"/>
      <c r="BR79" s="158"/>
      <c r="BS79" s="158"/>
      <c r="BT79" s="158"/>
      <c r="BU79" s="158"/>
      <c r="BV79" s="158"/>
      <c r="BW79" s="158"/>
      <c r="BX79" s="158"/>
      <c r="BY79" s="158"/>
      <c r="BZ79" s="158"/>
      <c r="CA79" s="158"/>
      <c r="CB79" s="159"/>
    </row>
    <row r="80" spans="1:80" ht="12.75" customHeight="1" x14ac:dyDescent="0.2">
      <c r="A80" s="407" t="s">
        <v>143</v>
      </c>
      <c r="B80" s="408"/>
      <c r="C80" s="408"/>
      <c r="D80" s="409"/>
      <c r="E80" s="407"/>
      <c r="F80" s="408"/>
      <c r="G80" s="408"/>
      <c r="H80" s="408"/>
      <c r="I80" s="408"/>
      <c r="J80" s="408"/>
      <c r="K80" s="408"/>
      <c r="L80" s="408"/>
      <c r="M80" s="408"/>
      <c r="N80" s="408"/>
      <c r="O80" s="408"/>
      <c r="P80" s="408"/>
      <c r="Q80" s="408"/>
      <c r="R80" s="408"/>
      <c r="S80" s="408"/>
      <c r="T80" s="408"/>
      <c r="U80" s="408"/>
      <c r="V80" s="408"/>
      <c r="W80" s="408"/>
      <c r="X80" s="408"/>
      <c r="Y80" s="408"/>
      <c r="Z80" s="408"/>
      <c r="AA80" s="408"/>
      <c r="AB80" s="408"/>
      <c r="AC80" s="408"/>
      <c r="AD80" s="408"/>
      <c r="AE80" s="408"/>
      <c r="AF80" s="408"/>
      <c r="AG80" s="408"/>
      <c r="AH80" s="408"/>
      <c r="AI80" s="408"/>
      <c r="AJ80" s="408"/>
      <c r="AK80" s="408"/>
      <c r="AL80" s="408"/>
      <c r="AM80" s="408"/>
      <c r="AN80" s="408"/>
      <c r="AO80" s="408"/>
      <c r="AP80" s="408"/>
      <c r="AQ80" s="408"/>
      <c r="AR80" s="408"/>
      <c r="AS80" s="408"/>
      <c r="AT80" s="408"/>
      <c r="AU80" s="408"/>
      <c r="AV80" s="408"/>
      <c r="AW80" s="408"/>
      <c r="AX80" s="408"/>
      <c r="AY80" s="408"/>
      <c r="AZ80" s="408"/>
      <c r="BA80" s="408"/>
      <c r="BB80" s="408"/>
      <c r="BC80" s="409"/>
      <c r="BD80" s="407" t="s">
        <v>503</v>
      </c>
      <c r="BE80" s="408"/>
      <c r="BF80" s="408"/>
      <c r="BG80" s="408"/>
      <c r="BH80" s="408"/>
      <c r="BI80" s="408"/>
      <c r="BJ80" s="408"/>
      <c r="BK80" s="408"/>
      <c r="BL80" s="408"/>
      <c r="BM80" s="409"/>
      <c r="BN80" s="407" t="s">
        <v>504</v>
      </c>
      <c r="BO80" s="408"/>
      <c r="BP80" s="408"/>
      <c r="BQ80" s="408"/>
      <c r="BR80" s="408"/>
      <c r="BS80" s="408"/>
      <c r="BT80" s="408"/>
      <c r="BU80" s="408"/>
      <c r="BV80" s="408"/>
      <c r="BW80" s="408"/>
      <c r="BX80" s="408"/>
      <c r="BY80" s="408"/>
      <c r="BZ80" s="408"/>
      <c r="CA80" s="408"/>
      <c r="CB80" s="409"/>
    </row>
    <row r="81" spans="1:89" ht="12.75" customHeight="1" x14ac:dyDescent="0.2">
      <c r="A81" s="400">
        <v>1</v>
      </c>
      <c r="B81" s="401"/>
      <c r="C81" s="401"/>
      <c r="D81" s="402"/>
      <c r="E81" s="400">
        <v>2</v>
      </c>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2"/>
      <c r="BD81" s="400">
        <v>3</v>
      </c>
      <c r="BE81" s="401"/>
      <c r="BF81" s="401"/>
      <c r="BG81" s="401"/>
      <c r="BH81" s="401"/>
      <c r="BI81" s="401"/>
      <c r="BJ81" s="401"/>
      <c r="BK81" s="401"/>
      <c r="BL81" s="401"/>
      <c r="BM81" s="402"/>
      <c r="BN81" s="400">
        <v>4</v>
      </c>
      <c r="BO81" s="401"/>
      <c r="BP81" s="401"/>
      <c r="BQ81" s="401"/>
      <c r="BR81" s="401"/>
      <c r="BS81" s="401"/>
      <c r="BT81" s="401"/>
      <c r="BU81" s="401"/>
      <c r="BV81" s="401"/>
      <c r="BW81" s="401"/>
      <c r="BX81" s="401"/>
      <c r="BY81" s="401"/>
      <c r="BZ81" s="401"/>
      <c r="CA81" s="401"/>
      <c r="CB81" s="402"/>
    </row>
    <row r="82" spans="1:89" ht="12.75" customHeight="1" x14ac:dyDescent="0.2">
      <c r="A82" s="395" t="s">
        <v>155</v>
      </c>
      <c r="B82" s="151"/>
      <c r="C82" s="151"/>
      <c r="D82" s="396"/>
      <c r="E82" s="361" t="s">
        <v>733</v>
      </c>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3"/>
      <c r="BD82" s="416">
        <v>1</v>
      </c>
      <c r="BE82" s="417"/>
      <c r="BF82" s="417"/>
      <c r="BG82" s="417"/>
      <c r="BH82" s="417"/>
      <c r="BI82" s="417"/>
      <c r="BJ82" s="417"/>
      <c r="BK82" s="417"/>
      <c r="BL82" s="417"/>
      <c r="BM82" s="418"/>
      <c r="BN82" s="392">
        <v>5500</v>
      </c>
      <c r="BO82" s="393"/>
      <c r="BP82" s="393"/>
      <c r="BQ82" s="393"/>
      <c r="BR82" s="393"/>
      <c r="BS82" s="393"/>
      <c r="BT82" s="393"/>
      <c r="BU82" s="393"/>
      <c r="BV82" s="393"/>
      <c r="BW82" s="393"/>
      <c r="BX82" s="393"/>
      <c r="BY82" s="393"/>
      <c r="BZ82" s="393"/>
      <c r="CA82" s="393"/>
      <c r="CB82" s="394"/>
    </row>
    <row r="83" spans="1:89" ht="12.75" customHeight="1" x14ac:dyDescent="0.2">
      <c r="A83" s="395"/>
      <c r="B83" s="151"/>
      <c r="C83" s="151"/>
      <c r="D83" s="396"/>
      <c r="E83" s="380" t="s">
        <v>421</v>
      </c>
      <c r="F83" s="381"/>
      <c r="G83" s="381"/>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381"/>
      <c r="AL83" s="381"/>
      <c r="AM83" s="381"/>
      <c r="AN83" s="381"/>
      <c r="AO83" s="381"/>
      <c r="AP83" s="381"/>
      <c r="AQ83" s="381"/>
      <c r="AR83" s="381"/>
      <c r="AS83" s="381"/>
      <c r="AT83" s="381"/>
      <c r="AU83" s="381"/>
      <c r="AV83" s="381"/>
      <c r="AW83" s="381"/>
      <c r="AX83" s="381"/>
      <c r="AY83" s="381"/>
      <c r="AZ83" s="381"/>
      <c r="BA83" s="381"/>
      <c r="BB83" s="381"/>
      <c r="BC83" s="382"/>
      <c r="BD83" s="386" t="s">
        <v>52</v>
      </c>
      <c r="BE83" s="387"/>
      <c r="BF83" s="387"/>
      <c r="BG83" s="387"/>
      <c r="BH83" s="387"/>
      <c r="BI83" s="387"/>
      <c r="BJ83" s="387"/>
      <c r="BK83" s="387"/>
      <c r="BL83" s="387"/>
      <c r="BM83" s="388"/>
      <c r="BN83" s="445">
        <f>SUM(BN82:CB82)</f>
        <v>5500</v>
      </c>
      <c r="BO83" s="446"/>
      <c r="BP83" s="446"/>
      <c r="BQ83" s="446"/>
      <c r="BR83" s="446"/>
      <c r="BS83" s="446"/>
      <c r="BT83" s="446"/>
      <c r="BU83" s="446"/>
      <c r="BV83" s="446"/>
      <c r="BW83" s="446"/>
      <c r="BX83" s="446"/>
      <c r="BY83" s="446"/>
      <c r="BZ83" s="446"/>
      <c r="CA83" s="446"/>
      <c r="CB83" s="447"/>
    </row>
    <row r="84" spans="1:89" ht="15.75" x14ac:dyDescent="0.25">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7"/>
      <c r="AT84" s="137"/>
      <c r="AU84" s="137"/>
      <c r="AV84" s="137"/>
      <c r="AW84" s="137"/>
      <c r="AX84" s="137"/>
      <c r="AY84" s="137"/>
      <c r="AZ84" s="137"/>
      <c r="BA84" s="137"/>
      <c r="BB84" s="137"/>
      <c r="BC84" s="86"/>
      <c r="BD84" s="86"/>
      <c r="BE84" s="86"/>
      <c r="BF84" s="86"/>
      <c r="BG84" s="86"/>
      <c r="BH84" s="86"/>
      <c r="BI84" s="86"/>
      <c r="BJ84" s="86"/>
      <c r="BK84" s="86"/>
      <c r="BL84" s="86"/>
      <c r="BM84" s="86"/>
      <c r="BN84" s="86"/>
      <c r="BO84" s="86"/>
      <c r="BP84" s="86"/>
      <c r="BQ84" s="138"/>
      <c r="BR84" s="138"/>
      <c r="BS84" s="138"/>
      <c r="BT84" s="138"/>
      <c r="BU84" s="138"/>
      <c r="BV84" s="138"/>
      <c r="BW84" s="138"/>
      <c r="BX84" s="138"/>
      <c r="BY84" s="138"/>
      <c r="BZ84" s="138"/>
      <c r="CA84" s="138"/>
      <c r="CB84" s="138"/>
    </row>
    <row r="85" spans="1:89" x14ac:dyDescent="0.2">
      <c r="CK85" s="80"/>
    </row>
    <row r="86" spans="1:89" ht="15.75" x14ac:dyDescent="0.25">
      <c r="A86" s="72" t="s">
        <v>419</v>
      </c>
      <c r="B86" s="135"/>
      <c r="C86" s="135"/>
      <c r="D86" s="135"/>
      <c r="E86" s="135"/>
      <c r="F86" s="135"/>
      <c r="G86" s="135"/>
      <c r="H86" s="135"/>
      <c r="I86" s="135"/>
      <c r="J86" s="135"/>
      <c r="X86" s="87"/>
      <c r="Y86" s="376"/>
      <c r="Z86" s="376"/>
      <c r="AA86" s="376"/>
      <c r="AB86" s="376"/>
      <c r="AC86" s="376"/>
      <c r="AD86" s="376"/>
      <c r="AE86" s="376"/>
      <c r="AF86" s="376"/>
      <c r="AG86" s="376"/>
      <c r="AH86" s="376"/>
      <c r="AI86" s="376"/>
      <c r="AJ86" s="376"/>
      <c r="AK86" s="87"/>
      <c r="AL86" s="369" t="s">
        <v>554</v>
      </c>
      <c r="AM86" s="369"/>
      <c r="AN86" s="369"/>
      <c r="AO86" s="369"/>
      <c r="AP86" s="369"/>
      <c r="AQ86" s="369"/>
      <c r="AR86" s="369"/>
      <c r="AS86" s="369"/>
      <c r="AT86" s="369"/>
      <c r="AU86" s="369"/>
      <c r="AV86" s="369"/>
      <c r="AW86" s="369"/>
      <c r="AX86" s="369"/>
      <c r="AY86" s="369"/>
      <c r="AZ86" s="369"/>
      <c r="BA86" s="369"/>
      <c r="BB86" s="369"/>
      <c r="BC86" s="369"/>
      <c r="BD86" s="369"/>
      <c r="BE86" s="369"/>
      <c r="BF86" s="369"/>
      <c r="BG86" s="369"/>
      <c r="BH86" s="369"/>
      <c r="BI86" s="369"/>
      <c r="BJ86" s="369"/>
      <c r="BK86" s="369"/>
      <c r="BL86" s="369"/>
      <c r="BM86" s="369"/>
      <c r="BN86" s="87"/>
      <c r="BO86" s="87"/>
      <c r="BP86" s="87"/>
      <c r="BQ86" s="87"/>
      <c r="BR86" s="87"/>
      <c r="BS86" s="87"/>
      <c r="CK86" s="80"/>
    </row>
    <row r="87" spans="1:89" x14ac:dyDescent="0.2">
      <c r="A87" s="88"/>
      <c r="B87" s="88"/>
      <c r="C87" s="88"/>
      <c r="D87" s="88"/>
      <c r="E87" s="88"/>
      <c r="F87" s="88"/>
      <c r="G87" s="88"/>
      <c r="H87" s="88"/>
      <c r="I87" s="88"/>
      <c r="J87" s="88"/>
      <c r="X87" s="88"/>
      <c r="Y87" s="375" t="s">
        <v>10</v>
      </c>
      <c r="Z87" s="375"/>
      <c r="AA87" s="375"/>
      <c r="AB87" s="375"/>
      <c r="AC87" s="375"/>
      <c r="AD87" s="375"/>
      <c r="AE87" s="375"/>
      <c r="AF87" s="375"/>
      <c r="AG87" s="375"/>
      <c r="AH87" s="375"/>
      <c r="AI87" s="375"/>
      <c r="AJ87" s="375"/>
      <c r="AK87" s="88"/>
      <c r="AL87" s="375" t="s">
        <v>11</v>
      </c>
      <c r="AM87" s="375"/>
      <c r="AN87" s="375"/>
      <c r="AO87" s="375"/>
      <c r="AP87" s="375"/>
      <c r="AQ87" s="375"/>
      <c r="AR87" s="375"/>
      <c r="AS87" s="375"/>
      <c r="AT87" s="375"/>
      <c r="AU87" s="375"/>
      <c r="AV87" s="375"/>
      <c r="AW87" s="375"/>
      <c r="AX87" s="375"/>
      <c r="AY87" s="375"/>
      <c r="AZ87" s="375"/>
      <c r="BA87" s="375"/>
      <c r="BB87" s="375"/>
      <c r="BC87" s="375"/>
      <c r="BD87" s="375"/>
      <c r="BE87" s="375"/>
      <c r="BF87" s="375"/>
      <c r="BG87" s="375"/>
      <c r="BH87" s="375"/>
      <c r="BI87" s="375"/>
      <c r="BJ87" s="375"/>
      <c r="BK87" s="375"/>
      <c r="BL87" s="375"/>
      <c r="BM87" s="375"/>
      <c r="BN87" s="87"/>
      <c r="BO87" s="87"/>
      <c r="BP87" s="87"/>
      <c r="BQ87" s="87"/>
      <c r="BR87" s="87"/>
      <c r="BS87" s="87"/>
      <c r="CK87" s="89"/>
    </row>
    <row r="88" spans="1:89" x14ac:dyDescent="0.2">
      <c r="A88" s="1"/>
      <c r="B88" s="87"/>
      <c r="C88" s="87"/>
      <c r="D88" s="87"/>
      <c r="E88" s="87"/>
      <c r="F88" s="87"/>
      <c r="G88" s="87"/>
      <c r="H88" s="87"/>
      <c r="I88" s="87"/>
      <c r="J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8"/>
      <c r="BO88" s="88"/>
      <c r="BP88" s="88"/>
      <c r="BQ88" s="88"/>
      <c r="BR88" s="88"/>
      <c r="BS88" s="88"/>
    </row>
    <row r="89" spans="1:89" ht="15.75" x14ac:dyDescent="0.25">
      <c r="A89" s="72" t="s">
        <v>420</v>
      </c>
      <c r="B89" s="135"/>
      <c r="C89" s="135"/>
      <c r="D89" s="135"/>
      <c r="E89" s="135"/>
      <c r="F89" s="135"/>
      <c r="G89" s="135"/>
      <c r="H89" s="135"/>
      <c r="I89" s="135"/>
      <c r="J89" s="135"/>
      <c r="X89" s="87"/>
      <c r="Y89" s="376"/>
      <c r="Z89" s="376"/>
      <c r="AA89" s="376"/>
      <c r="AB89" s="376"/>
      <c r="AC89" s="376"/>
      <c r="AD89" s="376"/>
      <c r="AE89" s="376"/>
      <c r="AF89" s="376"/>
      <c r="AG89" s="376"/>
      <c r="AH89" s="376"/>
      <c r="AI89" s="376"/>
      <c r="AJ89" s="376"/>
      <c r="AK89" s="87"/>
      <c r="AL89" s="369" t="s">
        <v>568</v>
      </c>
      <c r="AM89" s="369"/>
      <c r="AN89" s="369"/>
      <c r="AO89" s="369"/>
      <c r="AP89" s="369"/>
      <c r="AQ89" s="369"/>
      <c r="AR89" s="369"/>
      <c r="AS89" s="369"/>
      <c r="AT89" s="369"/>
      <c r="AU89" s="369"/>
      <c r="AV89" s="369"/>
      <c r="AW89" s="369"/>
      <c r="AX89" s="369"/>
      <c r="AY89" s="369"/>
      <c r="AZ89" s="369"/>
      <c r="BA89" s="369"/>
      <c r="BB89" s="369"/>
      <c r="BC89" s="369"/>
      <c r="BD89" s="369"/>
      <c r="BE89" s="369"/>
      <c r="BF89" s="369"/>
      <c r="BG89" s="369"/>
      <c r="BH89" s="369"/>
      <c r="BI89" s="369"/>
      <c r="BJ89" s="369"/>
      <c r="BK89" s="369"/>
      <c r="BL89" s="369"/>
      <c r="BM89" s="369"/>
      <c r="BN89" s="87"/>
      <c r="BO89" s="87"/>
      <c r="BP89" s="87"/>
      <c r="BQ89" s="87"/>
      <c r="BR89" s="87"/>
      <c r="BS89" s="87"/>
    </row>
    <row r="90" spans="1:89" x14ac:dyDescent="0.2">
      <c r="A90" s="87"/>
      <c r="B90" s="87"/>
      <c r="C90" s="87"/>
      <c r="D90" s="87"/>
      <c r="E90" s="87"/>
      <c r="F90" s="87"/>
      <c r="G90" s="87"/>
      <c r="H90" s="87"/>
      <c r="I90" s="87"/>
      <c r="J90" s="87"/>
      <c r="X90" s="87"/>
      <c r="Y90" s="148" t="s">
        <v>10</v>
      </c>
      <c r="Z90" s="148"/>
      <c r="AA90" s="148"/>
      <c r="AB90" s="148"/>
      <c r="AC90" s="148"/>
      <c r="AD90" s="148"/>
      <c r="AE90" s="148"/>
      <c r="AF90" s="148"/>
      <c r="AG90" s="148"/>
      <c r="AH90" s="148"/>
      <c r="AI90" s="148"/>
      <c r="AJ90" s="148"/>
      <c r="AK90" s="88"/>
      <c r="AL90" s="148" t="s">
        <v>11</v>
      </c>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87"/>
      <c r="BO90" s="87"/>
      <c r="BP90" s="87"/>
      <c r="BQ90" s="87"/>
      <c r="BR90" s="87"/>
      <c r="BS90" s="87"/>
    </row>
    <row r="91" spans="1:89" ht="15.6" customHeight="1" x14ac:dyDescent="0.25">
      <c r="A91" s="72" t="s">
        <v>507</v>
      </c>
      <c r="B91" s="90"/>
      <c r="C91" s="135"/>
      <c r="D91" s="135"/>
      <c r="E91" s="135"/>
      <c r="F91" s="135"/>
      <c r="G91" s="135"/>
      <c r="H91" s="135"/>
      <c r="I91" s="135"/>
      <c r="J91" s="135"/>
      <c r="O91" s="155" t="s">
        <v>567</v>
      </c>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Q91" s="136"/>
      <c r="AR91" s="136"/>
      <c r="AS91" s="136"/>
      <c r="AT91" s="136"/>
      <c r="AU91" s="136"/>
      <c r="AV91" s="136"/>
      <c r="AW91" s="136"/>
      <c r="AX91" s="136"/>
      <c r="AY91" s="136"/>
      <c r="AZ91" s="87"/>
      <c r="BA91" s="369" t="s">
        <v>568</v>
      </c>
      <c r="BB91" s="369"/>
      <c r="BC91" s="369"/>
      <c r="BD91" s="369"/>
      <c r="BE91" s="369"/>
      <c r="BF91" s="369"/>
      <c r="BG91" s="369"/>
      <c r="BH91" s="369"/>
      <c r="BI91" s="369"/>
      <c r="BJ91" s="369"/>
      <c r="BK91" s="369"/>
      <c r="BL91" s="369"/>
      <c r="BM91" s="369"/>
      <c r="BN91" s="369"/>
      <c r="BO91" s="369"/>
      <c r="BP91" s="369"/>
      <c r="BQ91" s="369"/>
      <c r="BR91" s="369"/>
      <c r="BS91" s="369"/>
      <c r="BT91" s="369"/>
      <c r="BU91" s="369"/>
      <c r="BV91" s="369"/>
      <c r="BZ91" s="5"/>
      <c r="CA91" s="92"/>
      <c r="CB91" s="5"/>
    </row>
    <row r="92" spans="1:89" ht="15.75" x14ac:dyDescent="0.25">
      <c r="A92" s="72" t="s">
        <v>508</v>
      </c>
      <c r="B92" s="90"/>
      <c r="C92" s="135"/>
      <c r="D92" s="135"/>
      <c r="E92" s="135"/>
      <c r="F92" s="135"/>
      <c r="G92" s="135"/>
      <c r="H92" s="135"/>
      <c r="I92" s="135"/>
      <c r="J92" s="135"/>
      <c r="O92" s="148" t="s">
        <v>12</v>
      </c>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Q92" s="148" t="s">
        <v>10</v>
      </c>
      <c r="AR92" s="148"/>
      <c r="AS92" s="148"/>
      <c r="AT92" s="148"/>
      <c r="AU92" s="148"/>
      <c r="AV92" s="148"/>
      <c r="AW92" s="148"/>
      <c r="AX92" s="148"/>
      <c r="AY92" s="148"/>
      <c r="AZ92" s="88"/>
      <c r="BA92" s="148" t="s">
        <v>11</v>
      </c>
      <c r="BB92" s="148"/>
      <c r="BC92" s="148"/>
      <c r="BD92" s="148"/>
      <c r="BE92" s="148"/>
      <c r="BF92" s="148"/>
      <c r="BG92" s="148"/>
      <c r="BH92" s="148"/>
      <c r="BI92" s="148"/>
      <c r="BJ92" s="148"/>
      <c r="BK92" s="148"/>
      <c r="BL92" s="148"/>
      <c r="BM92" s="148"/>
      <c r="BN92" s="148"/>
      <c r="BO92" s="148"/>
      <c r="BP92" s="148"/>
      <c r="BQ92" s="148"/>
      <c r="BR92" s="148"/>
      <c r="BS92" s="148"/>
      <c r="BT92" s="148"/>
      <c r="BU92" s="148"/>
      <c r="BV92" s="148"/>
      <c r="BZ92" s="5"/>
      <c r="CA92" s="93"/>
      <c r="CB92" s="5"/>
    </row>
    <row r="93" spans="1:89" s="72" customFormat="1" ht="15.75" x14ac:dyDescent="0.25">
      <c r="A93" s="370" t="s">
        <v>9</v>
      </c>
      <c r="B93" s="370"/>
      <c r="C93" s="371" t="s">
        <v>555</v>
      </c>
      <c r="D93" s="371"/>
      <c r="E93" s="371"/>
      <c r="F93" s="372" t="s">
        <v>5</v>
      </c>
      <c r="G93" s="372"/>
      <c r="H93" s="373" t="s">
        <v>556</v>
      </c>
      <c r="I93" s="373"/>
      <c r="J93" s="373"/>
      <c r="K93" s="373"/>
      <c r="L93" s="373"/>
      <c r="M93" s="373"/>
      <c r="N93" s="373"/>
      <c r="O93" s="373"/>
      <c r="P93" s="373"/>
      <c r="Q93" s="373"/>
      <c r="R93" s="373"/>
      <c r="S93" s="373"/>
      <c r="T93" s="373"/>
      <c r="U93" s="373"/>
      <c r="V93" s="373"/>
      <c r="W93" s="373"/>
      <c r="X93" s="373"/>
      <c r="Y93" s="374">
        <v>20</v>
      </c>
      <c r="Z93" s="374"/>
      <c r="AA93" s="374"/>
      <c r="AB93" s="367" t="s">
        <v>557</v>
      </c>
      <c r="AC93" s="367"/>
      <c r="AD93" s="367"/>
      <c r="AE93" s="90"/>
      <c r="AF93" s="72" t="s">
        <v>509</v>
      </c>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row>
  </sheetData>
  <mergeCells count="245">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A32:D32"/>
    <mergeCell ref="E32:AM32"/>
    <mergeCell ref="AN32:BA32"/>
    <mergeCell ref="BB32:BM32"/>
    <mergeCell ref="BN32:CB32"/>
    <mergeCell ref="T34:AJ34"/>
    <mergeCell ref="AS34:BB34"/>
    <mergeCell ref="BC34:BP34"/>
    <mergeCell ref="A31:D31"/>
    <mergeCell ref="E31:AM31"/>
    <mergeCell ref="AN31:BA31"/>
    <mergeCell ref="BB31:BM31"/>
    <mergeCell ref="BN31:CB31"/>
    <mergeCell ref="A36:D36"/>
    <mergeCell ref="E36:AM36"/>
    <mergeCell ref="AN36:BA36"/>
    <mergeCell ref="BB36:BM36"/>
    <mergeCell ref="BN36:CB36"/>
    <mergeCell ref="A37:D37"/>
    <mergeCell ref="E37:AM37"/>
    <mergeCell ref="AN37:BA37"/>
    <mergeCell ref="BB37:BM37"/>
    <mergeCell ref="BN37:CB37"/>
    <mergeCell ref="A40:D40"/>
    <mergeCell ref="E40:AM40"/>
    <mergeCell ref="AN40:BA40"/>
    <mergeCell ref="BB40:BM40"/>
    <mergeCell ref="BN40:CB40"/>
    <mergeCell ref="A38:D38"/>
    <mergeCell ref="E38:AM38"/>
    <mergeCell ref="AN38:BA38"/>
    <mergeCell ref="BB38:BM38"/>
    <mergeCell ref="BN38:CB38"/>
    <mergeCell ref="A39:D39"/>
    <mergeCell ref="E39:AM39"/>
    <mergeCell ref="AN39:BA39"/>
    <mergeCell ref="BB39:BM39"/>
    <mergeCell ref="BN39:CB39"/>
    <mergeCell ref="A41:D41"/>
    <mergeCell ref="E41:AM41"/>
    <mergeCell ref="AN41:BA41"/>
    <mergeCell ref="BB41:BM41"/>
    <mergeCell ref="BN41:CB41"/>
    <mergeCell ref="A43:D43"/>
    <mergeCell ref="E43:AM43"/>
    <mergeCell ref="AN43:BA43"/>
    <mergeCell ref="BB43:BM43"/>
    <mergeCell ref="BN43:CB43"/>
    <mergeCell ref="A42:D42"/>
    <mergeCell ref="E42:AM42"/>
    <mergeCell ref="AN42:BA42"/>
    <mergeCell ref="BB42:BM42"/>
    <mergeCell ref="BN42:CB42"/>
    <mergeCell ref="A45:CB45"/>
    <mergeCell ref="S47:CB47"/>
    <mergeCell ref="A49:CB49"/>
    <mergeCell ref="AS50:BB50"/>
    <mergeCell ref="BC50:BP50"/>
    <mergeCell ref="A52:D52"/>
    <mergeCell ref="E52:AM52"/>
    <mergeCell ref="AN52:AV52"/>
    <mergeCell ref="AW52:BI52"/>
    <mergeCell ref="BJ52:CB52"/>
    <mergeCell ref="A53:D53"/>
    <mergeCell ref="E53:AM53"/>
    <mergeCell ref="AN53:AV53"/>
    <mergeCell ref="AW53:BI53"/>
    <mergeCell ref="BJ53:CB53"/>
    <mergeCell ref="A54:D54"/>
    <mergeCell ref="E54:AM54"/>
    <mergeCell ref="AN54:AV54"/>
    <mergeCell ref="AW54:BI54"/>
    <mergeCell ref="BJ54:CB54"/>
    <mergeCell ref="A55:D55"/>
    <mergeCell ref="E55:AM55"/>
    <mergeCell ref="AN55:AV55"/>
    <mergeCell ref="AW55:BI55"/>
    <mergeCell ref="BJ55:CB55"/>
    <mergeCell ref="A56:D56"/>
    <mergeCell ref="E56:AM56"/>
    <mergeCell ref="AN56:AV56"/>
    <mergeCell ref="AW56:BI56"/>
    <mergeCell ref="BJ56:CB56"/>
    <mergeCell ref="AS60:BB60"/>
    <mergeCell ref="BC60:BP60"/>
    <mergeCell ref="A62:D62"/>
    <mergeCell ref="E62:BC62"/>
    <mergeCell ref="BD62:BM62"/>
    <mergeCell ref="BN62:CB62"/>
    <mergeCell ref="A57:D57"/>
    <mergeCell ref="E57:AM57"/>
    <mergeCell ref="AN57:AV57"/>
    <mergeCell ref="AW57:BI57"/>
    <mergeCell ref="BJ57:CB57"/>
    <mergeCell ref="A59:CB59"/>
    <mergeCell ref="A65:D65"/>
    <mergeCell ref="E65:BC65"/>
    <mergeCell ref="BD65:BM65"/>
    <mergeCell ref="BN65:CB65"/>
    <mergeCell ref="A63:D63"/>
    <mergeCell ref="E63:BC63"/>
    <mergeCell ref="BD63:BM63"/>
    <mergeCell ref="BN63:CB63"/>
    <mergeCell ref="A64:D64"/>
    <mergeCell ref="E64:BC64"/>
    <mergeCell ref="BD64:BM64"/>
    <mergeCell ref="BN64:CB64"/>
    <mergeCell ref="A68:D68"/>
    <mergeCell ref="E68:BC68"/>
    <mergeCell ref="BD68:BM68"/>
    <mergeCell ref="BN68:CB68"/>
    <mergeCell ref="A69:D69"/>
    <mergeCell ref="E69:BC69"/>
    <mergeCell ref="BD69:BM69"/>
    <mergeCell ref="BN69:CB69"/>
    <mergeCell ref="A66:D66"/>
    <mergeCell ref="E66:BC66"/>
    <mergeCell ref="BD66:BM66"/>
    <mergeCell ref="BN66:CB66"/>
    <mergeCell ref="A67:D67"/>
    <mergeCell ref="E67:BC67"/>
    <mergeCell ref="BD67:BM67"/>
    <mergeCell ref="BN67:CB67"/>
    <mergeCell ref="A72:D72"/>
    <mergeCell ref="E72:BC72"/>
    <mergeCell ref="BD72:BM72"/>
    <mergeCell ref="BN72:CB72"/>
    <mergeCell ref="A73:D73"/>
    <mergeCell ref="E73:BC73"/>
    <mergeCell ref="BD73:BM73"/>
    <mergeCell ref="BN73:CB73"/>
    <mergeCell ref="A70:D70"/>
    <mergeCell ref="E70:BC70"/>
    <mergeCell ref="BD70:BM70"/>
    <mergeCell ref="BN70:CB70"/>
    <mergeCell ref="A71:D71"/>
    <mergeCell ref="E71:BC71"/>
    <mergeCell ref="BD71:BM71"/>
    <mergeCell ref="BN71:CB71"/>
    <mergeCell ref="A79:D79"/>
    <mergeCell ref="E79:BC79"/>
    <mergeCell ref="BD79:BM79"/>
    <mergeCell ref="BN79:CB79"/>
    <mergeCell ref="A80:D80"/>
    <mergeCell ref="E80:BC80"/>
    <mergeCell ref="BD80:BM80"/>
    <mergeCell ref="BN80:CB80"/>
    <mergeCell ref="A74:D74"/>
    <mergeCell ref="E74:BC74"/>
    <mergeCell ref="BD74:BM74"/>
    <mergeCell ref="BN74:CB74"/>
    <mergeCell ref="A76:CB76"/>
    <mergeCell ref="AS77:BB77"/>
    <mergeCell ref="BC77:BP77"/>
    <mergeCell ref="BN83:CB83"/>
    <mergeCell ref="A81:D81"/>
    <mergeCell ref="E81:BC81"/>
    <mergeCell ref="BD81:BM81"/>
    <mergeCell ref="BN81:CB81"/>
    <mergeCell ref="A82:D82"/>
    <mergeCell ref="E82:BC82"/>
    <mergeCell ref="BD82:BM82"/>
    <mergeCell ref="BN82:CB82"/>
    <mergeCell ref="Y87:AJ87"/>
    <mergeCell ref="AL87:BM87"/>
    <mergeCell ref="Y89:AJ89"/>
    <mergeCell ref="AL89:BM89"/>
    <mergeCell ref="Y90:AJ90"/>
    <mergeCell ref="AL90:BM90"/>
    <mergeCell ref="Y86:AJ86"/>
    <mergeCell ref="AL86:BM86"/>
    <mergeCell ref="A83:D83"/>
    <mergeCell ref="E83:BC83"/>
    <mergeCell ref="BD83:BM83"/>
    <mergeCell ref="AB93:AD93"/>
    <mergeCell ref="O91:AN91"/>
    <mergeCell ref="BA91:BV91"/>
    <mergeCell ref="O92:AN92"/>
    <mergeCell ref="AQ92:AY92"/>
    <mergeCell ref="BA92:BV92"/>
    <mergeCell ref="A93:B93"/>
    <mergeCell ref="C93:E93"/>
    <mergeCell ref="F93:G93"/>
    <mergeCell ref="H93:X93"/>
    <mergeCell ref="Y93:AA93"/>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69"/>
  <sheetViews>
    <sheetView view="pageBreakPreview" topLeftCell="A28" zoomScaleSheetLayoutView="100" workbookViewId="0">
      <selection activeCell="AN42" sqref="AN42:BA42"/>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60.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762</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67.5" customHeight="1" x14ac:dyDescent="0.2">
      <c r="A19" s="413">
        <v>1</v>
      </c>
      <c r="B19" s="414"/>
      <c r="C19" s="414"/>
      <c r="D19" s="415"/>
      <c r="E19" s="589" t="s">
        <v>763</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940205</v>
      </c>
      <c r="BC19" s="612"/>
      <c r="BD19" s="612"/>
      <c r="BE19" s="612"/>
      <c r="BF19" s="612"/>
      <c r="BG19" s="612"/>
      <c r="BH19" s="612"/>
      <c r="BI19" s="612"/>
      <c r="BJ19" s="612"/>
      <c r="BK19" s="612"/>
      <c r="BL19" s="612"/>
      <c r="BM19" s="613"/>
      <c r="BN19" s="237">
        <v>1500000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1500000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BN33</f>
        <v>88500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1404000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BN59</f>
        <v>7500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1500000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12975</v>
      </c>
      <c r="AO30" s="417"/>
      <c r="AP30" s="417"/>
      <c r="AQ30" s="417"/>
      <c r="AR30" s="417"/>
      <c r="AS30" s="417"/>
      <c r="AT30" s="417"/>
      <c r="AU30" s="417"/>
      <c r="AV30" s="417"/>
      <c r="AW30" s="417"/>
      <c r="AX30" s="417"/>
      <c r="AY30" s="417"/>
      <c r="AZ30" s="417"/>
      <c r="BA30" s="418"/>
      <c r="BB30" s="416">
        <v>4</v>
      </c>
      <c r="BC30" s="417"/>
      <c r="BD30" s="417"/>
      <c r="BE30" s="417"/>
      <c r="BF30" s="417"/>
      <c r="BG30" s="417"/>
      <c r="BH30" s="417"/>
      <c r="BI30" s="417"/>
      <c r="BJ30" s="417"/>
      <c r="BK30" s="417"/>
      <c r="BL30" s="417"/>
      <c r="BM30" s="418"/>
      <c r="BN30" s="416">
        <f>ROUND(AN30*BB30,2)</f>
        <v>51900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2000</v>
      </c>
      <c r="AO31" s="417"/>
      <c r="AP31" s="417"/>
      <c r="AQ31" s="417"/>
      <c r="AR31" s="417"/>
      <c r="AS31" s="417"/>
      <c r="AT31" s="417"/>
      <c r="AU31" s="417"/>
      <c r="AV31" s="417"/>
      <c r="AW31" s="417"/>
      <c r="AX31" s="417"/>
      <c r="AY31" s="417"/>
      <c r="AZ31" s="417"/>
      <c r="BA31" s="418"/>
      <c r="BB31" s="416">
        <v>12</v>
      </c>
      <c r="BC31" s="417"/>
      <c r="BD31" s="417"/>
      <c r="BE31" s="417"/>
      <c r="BF31" s="417"/>
      <c r="BG31" s="417"/>
      <c r="BH31" s="417"/>
      <c r="BI31" s="417"/>
      <c r="BJ31" s="417"/>
      <c r="BK31" s="417"/>
      <c r="BL31" s="417"/>
      <c r="BM31" s="418"/>
      <c r="BN31" s="416">
        <f t="shared" ref="BN31:BN32" si="0">ROUND(AN31*BB31,2)</f>
        <v>24000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14</v>
      </c>
      <c r="BC32" s="417"/>
      <c r="BD32" s="417"/>
      <c r="BE32" s="417"/>
      <c r="BF32" s="417"/>
      <c r="BG32" s="417"/>
      <c r="BH32" s="417"/>
      <c r="BI32" s="417"/>
      <c r="BJ32" s="417"/>
      <c r="BK32" s="417"/>
      <c r="BL32" s="417"/>
      <c r="BM32" s="418"/>
      <c r="BN32" s="416">
        <f t="shared" si="0"/>
        <v>12600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SUM(BN30:BN32)</f>
        <v>88500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14250</v>
      </c>
      <c r="AO41" s="417"/>
      <c r="AP41" s="417"/>
      <c r="AQ41" s="417"/>
      <c r="AR41" s="417"/>
      <c r="AS41" s="417"/>
      <c r="AT41" s="417"/>
      <c r="AU41" s="417"/>
      <c r="AV41" s="417"/>
      <c r="AW41" s="417"/>
      <c r="AX41" s="417"/>
      <c r="AY41" s="417"/>
      <c r="AZ41" s="417"/>
      <c r="BA41" s="418"/>
      <c r="BB41" s="416">
        <v>60</v>
      </c>
      <c r="BC41" s="417"/>
      <c r="BD41" s="417"/>
      <c r="BE41" s="417"/>
      <c r="BF41" s="417"/>
      <c r="BG41" s="417"/>
      <c r="BH41" s="417"/>
      <c r="BI41" s="417"/>
      <c r="BJ41" s="417"/>
      <c r="BK41" s="417"/>
      <c r="BL41" s="417"/>
      <c r="BM41" s="418"/>
      <c r="BN41" s="416">
        <f>ROUND(AN41*BB41,2)</f>
        <v>855000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2000</v>
      </c>
      <c r="AO42" s="417"/>
      <c r="AP42" s="417"/>
      <c r="AQ42" s="417"/>
      <c r="AR42" s="417"/>
      <c r="AS42" s="417"/>
      <c r="AT42" s="417"/>
      <c r="AU42" s="417"/>
      <c r="AV42" s="417"/>
      <c r="AW42" s="417"/>
      <c r="AX42" s="417"/>
      <c r="AY42" s="417"/>
      <c r="AZ42" s="417"/>
      <c r="BA42" s="418"/>
      <c r="BB42" s="416">
        <v>180</v>
      </c>
      <c r="BC42" s="417"/>
      <c r="BD42" s="417"/>
      <c r="BE42" s="417"/>
      <c r="BF42" s="417"/>
      <c r="BG42" s="417"/>
      <c r="BH42" s="417"/>
      <c r="BI42" s="417"/>
      <c r="BJ42" s="417"/>
      <c r="BK42" s="417"/>
      <c r="BL42" s="417"/>
      <c r="BM42" s="418"/>
      <c r="BN42" s="416">
        <f t="shared" ref="BN42:BN43" si="1">ROUND(AN42*BB42,2)</f>
        <v>360000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210</v>
      </c>
      <c r="BC43" s="417"/>
      <c r="BD43" s="417"/>
      <c r="BE43" s="417"/>
      <c r="BF43" s="417"/>
      <c r="BG43" s="417"/>
      <c r="BH43" s="417"/>
      <c r="BI43" s="417"/>
      <c r="BJ43" s="417"/>
      <c r="BK43" s="417"/>
      <c r="BL43" s="417"/>
      <c r="BM43" s="418"/>
      <c r="BN43" s="416">
        <f t="shared" si="1"/>
        <v>189000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SUM(BN41:CB43)</f>
        <v>1404000</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8"/>
      <c r="C48" s="138"/>
      <c r="D48" s="138"/>
      <c r="E48" s="138"/>
      <c r="F48" s="138"/>
      <c r="G48" s="138"/>
      <c r="H48" s="138"/>
      <c r="I48" s="138"/>
      <c r="J48" s="138"/>
      <c r="K48" s="138"/>
      <c r="L48" s="138"/>
      <c r="M48" s="138"/>
      <c r="N48" s="138"/>
      <c r="O48" s="138"/>
      <c r="P48" s="138"/>
      <c r="Q48" s="138"/>
      <c r="R48" s="138"/>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89"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row>
    <row r="50" spans="1:89" ht="15.75" x14ac:dyDescent="0.25">
      <c r="A50" s="428" t="s">
        <v>541</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9" ht="12.75" customHeight="1" x14ac:dyDescent="0.25">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row>
    <row r="52" spans="1:89" ht="14.25" customHeight="1" x14ac:dyDescent="0.25">
      <c r="A52" s="428" t="s">
        <v>546</v>
      </c>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row>
    <row r="53" spans="1:89" ht="12.75" customHeight="1" x14ac:dyDescent="0.2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410" t="s">
        <v>511</v>
      </c>
      <c r="AT53" s="410"/>
      <c r="AU53" s="410"/>
      <c r="AV53" s="410"/>
      <c r="AW53" s="410"/>
      <c r="AX53" s="410"/>
      <c r="AY53" s="410"/>
      <c r="AZ53" s="410"/>
      <c r="BA53" s="410"/>
      <c r="BB53" s="410"/>
      <c r="BC53" s="434" t="s">
        <v>334</v>
      </c>
      <c r="BD53" s="434"/>
      <c r="BE53" s="434"/>
      <c r="BF53" s="434"/>
      <c r="BG53" s="434"/>
      <c r="BH53" s="434"/>
      <c r="BI53" s="434"/>
      <c r="BJ53" s="434"/>
      <c r="BK53" s="434"/>
      <c r="BL53" s="434"/>
      <c r="BM53" s="434"/>
      <c r="BN53" s="434"/>
      <c r="BO53" s="434"/>
      <c r="BP53" s="434"/>
      <c r="BQ53" s="138"/>
      <c r="BR53" s="138"/>
      <c r="BS53" s="138"/>
      <c r="BT53" s="138"/>
      <c r="BU53" s="138"/>
      <c r="BV53" s="138"/>
      <c r="BW53" s="138"/>
      <c r="BX53" s="138"/>
      <c r="BY53" s="138"/>
      <c r="BZ53" s="138"/>
      <c r="CA53" s="138"/>
      <c r="CB53" s="138"/>
    </row>
    <row r="54" spans="1:89" ht="12.75" customHeight="1" x14ac:dyDescent="0.2">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row>
    <row r="55" spans="1:89" ht="12.75" customHeight="1" x14ac:dyDescent="0.2">
      <c r="A55" s="157" t="s">
        <v>142</v>
      </c>
      <c r="B55" s="158"/>
      <c r="C55" s="158"/>
      <c r="D55" s="159"/>
      <c r="E55" s="157" t="s">
        <v>422</v>
      </c>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9"/>
      <c r="BD55" s="157" t="s">
        <v>424</v>
      </c>
      <c r="BE55" s="158"/>
      <c r="BF55" s="158"/>
      <c r="BG55" s="158"/>
      <c r="BH55" s="158"/>
      <c r="BI55" s="158"/>
      <c r="BJ55" s="158"/>
      <c r="BK55" s="158"/>
      <c r="BL55" s="158"/>
      <c r="BM55" s="159"/>
      <c r="BN55" s="157" t="s">
        <v>477</v>
      </c>
      <c r="BO55" s="158"/>
      <c r="BP55" s="158"/>
      <c r="BQ55" s="158"/>
      <c r="BR55" s="158"/>
      <c r="BS55" s="158"/>
      <c r="BT55" s="158"/>
      <c r="BU55" s="158"/>
      <c r="BV55" s="158"/>
      <c r="BW55" s="158"/>
      <c r="BX55" s="158"/>
      <c r="BY55" s="158"/>
      <c r="BZ55" s="158"/>
      <c r="CA55" s="158"/>
      <c r="CB55" s="159"/>
    </row>
    <row r="56" spans="1:89" ht="12.75" customHeight="1" x14ac:dyDescent="0.2">
      <c r="A56" s="407" t="s">
        <v>143</v>
      </c>
      <c r="B56" s="408"/>
      <c r="C56" s="408"/>
      <c r="D56" s="409"/>
      <c r="E56" s="407"/>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9"/>
      <c r="BD56" s="407" t="s">
        <v>503</v>
      </c>
      <c r="BE56" s="408"/>
      <c r="BF56" s="408"/>
      <c r="BG56" s="408"/>
      <c r="BH56" s="408"/>
      <c r="BI56" s="408"/>
      <c r="BJ56" s="408"/>
      <c r="BK56" s="408"/>
      <c r="BL56" s="408"/>
      <c r="BM56" s="409"/>
      <c r="BN56" s="407" t="s">
        <v>504</v>
      </c>
      <c r="BO56" s="408"/>
      <c r="BP56" s="408"/>
      <c r="BQ56" s="408"/>
      <c r="BR56" s="408"/>
      <c r="BS56" s="408"/>
      <c r="BT56" s="408"/>
      <c r="BU56" s="408"/>
      <c r="BV56" s="408"/>
      <c r="BW56" s="408"/>
      <c r="BX56" s="408"/>
      <c r="BY56" s="408"/>
      <c r="BZ56" s="408"/>
      <c r="CA56" s="408"/>
      <c r="CB56" s="409"/>
    </row>
    <row r="57" spans="1:89" ht="12.75" customHeight="1" x14ac:dyDescent="0.2">
      <c r="A57" s="400">
        <v>1</v>
      </c>
      <c r="B57" s="401"/>
      <c r="C57" s="401"/>
      <c r="D57" s="402"/>
      <c r="E57" s="400">
        <v>2</v>
      </c>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2"/>
      <c r="BD57" s="400">
        <v>3</v>
      </c>
      <c r="BE57" s="401"/>
      <c r="BF57" s="401"/>
      <c r="BG57" s="401"/>
      <c r="BH57" s="401"/>
      <c r="BI57" s="401"/>
      <c r="BJ57" s="401"/>
      <c r="BK57" s="401"/>
      <c r="BL57" s="401"/>
      <c r="BM57" s="402"/>
      <c r="BN57" s="400">
        <v>4</v>
      </c>
      <c r="BO57" s="401"/>
      <c r="BP57" s="401"/>
      <c r="BQ57" s="401"/>
      <c r="BR57" s="401"/>
      <c r="BS57" s="401"/>
      <c r="BT57" s="401"/>
      <c r="BU57" s="401"/>
      <c r="BV57" s="401"/>
      <c r="BW57" s="401"/>
      <c r="BX57" s="401"/>
      <c r="BY57" s="401"/>
      <c r="BZ57" s="401"/>
      <c r="CA57" s="401"/>
      <c r="CB57" s="402"/>
    </row>
    <row r="58" spans="1:89" ht="12.75" customHeight="1" x14ac:dyDescent="0.2">
      <c r="A58" s="395" t="s">
        <v>155</v>
      </c>
      <c r="B58" s="151"/>
      <c r="C58" s="151"/>
      <c r="D58" s="396"/>
      <c r="E58" s="361" t="s">
        <v>733</v>
      </c>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3"/>
      <c r="BD58" s="416">
        <v>1</v>
      </c>
      <c r="BE58" s="417"/>
      <c r="BF58" s="417"/>
      <c r="BG58" s="417"/>
      <c r="BH58" s="417"/>
      <c r="BI58" s="417"/>
      <c r="BJ58" s="417"/>
      <c r="BK58" s="417"/>
      <c r="BL58" s="417"/>
      <c r="BM58" s="418"/>
      <c r="BN58" s="392">
        <v>7500</v>
      </c>
      <c r="BO58" s="393"/>
      <c r="BP58" s="393"/>
      <c r="BQ58" s="393"/>
      <c r="BR58" s="393"/>
      <c r="BS58" s="393"/>
      <c r="BT58" s="393"/>
      <c r="BU58" s="393"/>
      <c r="BV58" s="393"/>
      <c r="BW58" s="393"/>
      <c r="BX58" s="393"/>
      <c r="BY58" s="393"/>
      <c r="BZ58" s="393"/>
      <c r="CA58" s="393"/>
      <c r="CB58" s="394"/>
    </row>
    <row r="59" spans="1:89" ht="12.75" customHeight="1" x14ac:dyDescent="0.2">
      <c r="A59" s="395"/>
      <c r="B59" s="151"/>
      <c r="C59" s="151"/>
      <c r="D59" s="396"/>
      <c r="E59" s="380" t="s">
        <v>421</v>
      </c>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2"/>
      <c r="BD59" s="386" t="s">
        <v>52</v>
      </c>
      <c r="BE59" s="387"/>
      <c r="BF59" s="387"/>
      <c r="BG59" s="387"/>
      <c r="BH59" s="387"/>
      <c r="BI59" s="387"/>
      <c r="BJ59" s="387"/>
      <c r="BK59" s="387"/>
      <c r="BL59" s="387"/>
      <c r="BM59" s="388"/>
      <c r="BN59" s="445">
        <f>SUM(BN58:CB58)</f>
        <v>7500</v>
      </c>
      <c r="BO59" s="446"/>
      <c r="BP59" s="446"/>
      <c r="BQ59" s="446"/>
      <c r="BR59" s="446"/>
      <c r="BS59" s="446"/>
      <c r="BT59" s="446"/>
      <c r="BU59" s="446"/>
      <c r="BV59" s="446"/>
      <c r="BW59" s="446"/>
      <c r="BX59" s="446"/>
      <c r="BY59" s="446"/>
      <c r="BZ59" s="446"/>
      <c r="CA59" s="446"/>
      <c r="CB59" s="447"/>
    </row>
    <row r="60" spans="1:89" ht="15.75"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7"/>
      <c r="AT60" s="137"/>
      <c r="AU60" s="137"/>
      <c r="AV60" s="137"/>
      <c r="AW60" s="137"/>
      <c r="AX60" s="137"/>
      <c r="AY60" s="137"/>
      <c r="AZ60" s="137"/>
      <c r="BA60" s="137"/>
      <c r="BB60" s="137"/>
      <c r="BC60" s="86"/>
      <c r="BD60" s="86"/>
      <c r="BE60" s="86"/>
      <c r="BF60" s="86"/>
      <c r="BG60" s="86"/>
      <c r="BH60" s="86"/>
      <c r="BI60" s="86"/>
      <c r="BJ60" s="86"/>
      <c r="BK60" s="86"/>
      <c r="BL60" s="86"/>
      <c r="BM60" s="86"/>
      <c r="BN60" s="86"/>
      <c r="BO60" s="86"/>
      <c r="BP60" s="86"/>
      <c r="BQ60" s="138"/>
      <c r="BR60" s="138"/>
      <c r="BS60" s="138"/>
      <c r="BT60" s="138"/>
      <c r="BU60" s="138"/>
      <c r="BV60" s="138"/>
      <c r="BW60" s="138"/>
      <c r="BX60" s="138"/>
      <c r="BY60" s="138"/>
      <c r="BZ60" s="138"/>
      <c r="CA60" s="138"/>
      <c r="CB60" s="138"/>
    </row>
    <row r="61" spans="1:89" x14ac:dyDescent="0.2">
      <c r="CK61" s="80"/>
    </row>
    <row r="62" spans="1:89" ht="15.75" x14ac:dyDescent="0.25">
      <c r="A62" s="72" t="s">
        <v>419</v>
      </c>
      <c r="B62" s="135"/>
      <c r="C62" s="135"/>
      <c r="D62" s="135"/>
      <c r="E62" s="135"/>
      <c r="F62" s="135"/>
      <c r="G62" s="135"/>
      <c r="H62" s="135"/>
      <c r="I62" s="135"/>
      <c r="J62" s="135"/>
      <c r="X62" s="87"/>
      <c r="Y62" s="376"/>
      <c r="Z62" s="376"/>
      <c r="AA62" s="376"/>
      <c r="AB62" s="376"/>
      <c r="AC62" s="376"/>
      <c r="AD62" s="376"/>
      <c r="AE62" s="376"/>
      <c r="AF62" s="376"/>
      <c r="AG62" s="376"/>
      <c r="AH62" s="376"/>
      <c r="AI62" s="376"/>
      <c r="AJ62" s="376"/>
      <c r="AK62" s="87"/>
      <c r="AL62" s="369" t="s">
        <v>554</v>
      </c>
      <c r="AM62" s="369"/>
      <c r="AN62" s="369"/>
      <c r="AO62" s="369"/>
      <c r="AP62" s="369"/>
      <c r="AQ62" s="369"/>
      <c r="AR62" s="369"/>
      <c r="AS62" s="369"/>
      <c r="AT62" s="369"/>
      <c r="AU62" s="369"/>
      <c r="AV62" s="369"/>
      <c r="AW62" s="369"/>
      <c r="AX62" s="369"/>
      <c r="AY62" s="369"/>
      <c r="AZ62" s="369"/>
      <c r="BA62" s="369"/>
      <c r="BB62" s="369"/>
      <c r="BC62" s="369"/>
      <c r="BD62" s="369"/>
      <c r="BE62" s="369"/>
      <c r="BF62" s="369"/>
      <c r="BG62" s="369"/>
      <c r="BH62" s="369"/>
      <c r="BI62" s="369"/>
      <c r="BJ62" s="369"/>
      <c r="BK62" s="369"/>
      <c r="BL62" s="369"/>
      <c r="BM62" s="369"/>
      <c r="BN62" s="87"/>
      <c r="BO62" s="87"/>
      <c r="BP62" s="87"/>
      <c r="BQ62" s="87"/>
      <c r="BR62" s="87"/>
      <c r="BS62" s="87"/>
      <c r="CK62" s="80"/>
    </row>
    <row r="63" spans="1:89" x14ac:dyDescent="0.2">
      <c r="A63" s="88"/>
      <c r="B63" s="88"/>
      <c r="C63" s="88"/>
      <c r="D63" s="88"/>
      <c r="E63" s="88"/>
      <c r="F63" s="88"/>
      <c r="G63" s="88"/>
      <c r="H63" s="88"/>
      <c r="I63" s="88"/>
      <c r="J63" s="88"/>
      <c r="X63" s="88"/>
      <c r="Y63" s="375" t="s">
        <v>10</v>
      </c>
      <c r="Z63" s="375"/>
      <c r="AA63" s="375"/>
      <c r="AB63" s="375"/>
      <c r="AC63" s="375"/>
      <c r="AD63" s="375"/>
      <c r="AE63" s="375"/>
      <c r="AF63" s="375"/>
      <c r="AG63" s="375"/>
      <c r="AH63" s="375"/>
      <c r="AI63" s="375"/>
      <c r="AJ63" s="375"/>
      <c r="AK63" s="88"/>
      <c r="AL63" s="375" t="s">
        <v>11</v>
      </c>
      <c r="AM63" s="375"/>
      <c r="AN63" s="375"/>
      <c r="AO63" s="375"/>
      <c r="AP63" s="375"/>
      <c r="AQ63" s="375"/>
      <c r="AR63" s="375"/>
      <c r="AS63" s="375"/>
      <c r="AT63" s="375"/>
      <c r="AU63" s="375"/>
      <c r="AV63" s="375"/>
      <c r="AW63" s="375"/>
      <c r="AX63" s="375"/>
      <c r="AY63" s="375"/>
      <c r="AZ63" s="375"/>
      <c r="BA63" s="375"/>
      <c r="BB63" s="375"/>
      <c r="BC63" s="375"/>
      <c r="BD63" s="375"/>
      <c r="BE63" s="375"/>
      <c r="BF63" s="375"/>
      <c r="BG63" s="375"/>
      <c r="BH63" s="375"/>
      <c r="BI63" s="375"/>
      <c r="BJ63" s="375"/>
      <c r="BK63" s="375"/>
      <c r="BL63" s="375"/>
      <c r="BM63" s="375"/>
      <c r="BN63" s="87"/>
      <c r="BO63" s="87"/>
      <c r="BP63" s="87"/>
      <c r="BQ63" s="87"/>
      <c r="BR63" s="87"/>
      <c r="BS63" s="87"/>
      <c r="CK63" s="89"/>
    </row>
    <row r="64" spans="1:89" x14ac:dyDescent="0.2">
      <c r="A64" s="1"/>
      <c r="B64" s="87"/>
      <c r="C64" s="87"/>
      <c r="D64" s="87"/>
      <c r="E64" s="87"/>
      <c r="F64" s="87"/>
      <c r="G64" s="87"/>
      <c r="H64" s="87"/>
      <c r="I64" s="87"/>
      <c r="J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8"/>
      <c r="BO64" s="88"/>
      <c r="BP64" s="88"/>
      <c r="BQ64" s="88"/>
      <c r="BR64" s="88"/>
      <c r="BS64" s="88"/>
    </row>
    <row r="65" spans="1:80" ht="15.75" x14ac:dyDescent="0.25">
      <c r="A65" s="72" t="s">
        <v>420</v>
      </c>
      <c r="B65" s="135"/>
      <c r="C65" s="135"/>
      <c r="D65" s="135"/>
      <c r="E65" s="135"/>
      <c r="F65" s="135"/>
      <c r="G65" s="135"/>
      <c r="H65" s="135"/>
      <c r="I65" s="135"/>
      <c r="J65" s="135"/>
      <c r="X65" s="87"/>
      <c r="Y65" s="376"/>
      <c r="Z65" s="376"/>
      <c r="AA65" s="376"/>
      <c r="AB65" s="376"/>
      <c r="AC65" s="376"/>
      <c r="AD65" s="376"/>
      <c r="AE65" s="376"/>
      <c r="AF65" s="376"/>
      <c r="AG65" s="376"/>
      <c r="AH65" s="376"/>
      <c r="AI65" s="376"/>
      <c r="AJ65" s="376"/>
      <c r="AK65" s="87"/>
      <c r="AL65" s="369" t="s">
        <v>568</v>
      </c>
      <c r="AM65" s="369"/>
      <c r="AN65" s="369"/>
      <c r="AO65" s="369"/>
      <c r="AP65" s="369"/>
      <c r="AQ65" s="369"/>
      <c r="AR65" s="369"/>
      <c r="AS65" s="369"/>
      <c r="AT65" s="369"/>
      <c r="AU65" s="369"/>
      <c r="AV65" s="369"/>
      <c r="AW65" s="369"/>
      <c r="AX65" s="369"/>
      <c r="AY65" s="369"/>
      <c r="AZ65" s="369"/>
      <c r="BA65" s="369"/>
      <c r="BB65" s="369"/>
      <c r="BC65" s="369"/>
      <c r="BD65" s="369"/>
      <c r="BE65" s="369"/>
      <c r="BF65" s="369"/>
      <c r="BG65" s="369"/>
      <c r="BH65" s="369"/>
      <c r="BI65" s="369"/>
      <c r="BJ65" s="369"/>
      <c r="BK65" s="369"/>
      <c r="BL65" s="369"/>
      <c r="BM65" s="369"/>
      <c r="BN65" s="87"/>
      <c r="BO65" s="87"/>
      <c r="BP65" s="87"/>
      <c r="BQ65" s="87"/>
      <c r="BR65" s="87"/>
      <c r="BS65" s="87"/>
    </row>
    <row r="66" spans="1:80" x14ac:dyDescent="0.2">
      <c r="A66" s="87"/>
      <c r="B66" s="87"/>
      <c r="C66" s="87"/>
      <c r="D66" s="87"/>
      <c r="E66" s="87"/>
      <c r="F66" s="87"/>
      <c r="G66" s="87"/>
      <c r="H66" s="87"/>
      <c r="I66" s="87"/>
      <c r="J66" s="87"/>
      <c r="X66" s="87"/>
      <c r="Y66" s="148" t="s">
        <v>10</v>
      </c>
      <c r="Z66" s="148"/>
      <c r="AA66" s="148"/>
      <c r="AB66" s="148"/>
      <c r="AC66" s="148"/>
      <c r="AD66" s="148"/>
      <c r="AE66" s="148"/>
      <c r="AF66" s="148"/>
      <c r="AG66" s="148"/>
      <c r="AH66" s="148"/>
      <c r="AI66" s="148"/>
      <c r="AJ66" s="148"/>
      <c r="AK66" s="88"/>
      <c r="AL66" s="148" t="s">
        <v>11</v>
      </c>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87"/>
      <c r="BO66" s="87"/>
      <c r="BP66" s="87"/>
      <c r="BQ66" s="87"/>
      <c r="BR66" s="87"/>
      <c r="BS66" s="87"/>
    </row>
    <row r="67" spans="1:80" ht="15.6" customHeight="1" x14ac:dyDescent="0.25">
      <c r="A67" s="72" t="s">
        <v>507</v>
      </c>
      <c r="B67" s="90"/>
      <c r="C67" s="135"/>
      <c r="D67" s="135"/>
      <c r="E67" s="135"/>
      <c r="F67" s="135"/>
      <c r="G67" s="135"/>
      <c r="H67" s="135"/>
      <c r="I67" s="135"/>
      <c r="J67" s="135"/>
      <c r="O67" s="155" t="s">
        <v>567</v>
      </c>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Q67" s="136"/>
      <c r="AR67" s="136"/>
      <c r="AS67" s="136"/>
      <c r="AT67" s="136"/>
      <c r="AU67" s="136"/>
      <c r="AV67" s="136"/>
      <c r="AW67" s="136"/>
      <c r="AX67" s="136"/>
      <c r="AY67" s="136"/>
      <c r="AZ67" s="87"/>
      <c r="BA67" s="369" t="s">
        <v>568</v>
      </c>
      <c r="BB67" s="369"/>
      <c r="BC67" s="369"/>
      <c r="BD67" s="369"/>
      <c r="BE67" s="369"/>
      <c r="BF67" s="369"/>
      <c r="BG67" s="369"/>
      <c r="BH67" s="369"/>
      <c r="BI67" s="369"/>
      <c r="BJ67" s="369"/>
      <c r="BK67" s="369"/>
      <c r="BL67" s="369"/>
      <c r="BM67" s="369"/>
      <c r="BN67" s="369"/>
      <c r="BO67" s="369"/>
      <c r="BP67" s="369"/>
      <c r="BQ67" s="369"/>
      <c r="BR67" s="369"/>
      <c r="BS67" s="369"/>
      <c r="BT67" s="369"/>
      <c r="BU67" s="369"/>
      <c r="BV67" s="369"/>
      <c r="BZ67" s="5"/>
      <c r="CA67" s="92"/>
      <c r="CB67" s="5"/>
    </row>
    <row r="68" spans="1:80" ht="15.75" x14ac:dyDescent="0.25">
      <c r="A68" s="72" t="s">
        <v>508</v>
      </c>
      <c r="B68" s="90"/>
      <c r="C68" s="135"/>
      <c r="D68" s="135"/>
      <c r="E68" s="135"/>
      <c r="F68" s="135"/>
      <c r="G68" s="135"/>
      <c r="H68" s="135"/>
      <c r="I68" s="135"/>
      <c r="J68" s="135"/>
      <c r="O68" s="148" t="s">
        <v>12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Q68" s="148" t="s">
        <v>10</v>
      </c>
      <c r="AR68" s="148"/>
      <c r="AS68" s="148"/>
      <c r="AT68" s="148"/>
      <c r="AU68" s="148"/>
      <c r="AV68" s="148"/>
      <c r="AW68" s="148"/>
      <c r="AX68" s="148"/>
      <c r="AY68" s="148"/>
      <c r="AZ68" s="88"/>
      <c r="BA68" s="148" t="s">
        <v>11</v>
      </c>
      <c r="BB68" s="148"/>
      <c r="BC68" s="148"/>
      <c r="BD68" s="148"/>
      <c r="BE68" s="148"/>
      <c r="BF68" s="148"/>
      <c r="BG68" s="148"/>
      <c r="BH68" s="148"/>
      <c r="BI68" s="148"/>
      <c r="BJ68" s="148"/>
      <c r="BK68" s="148"/>
      <c r="BL68" s="148"/>
      <c r="BM68" s="148"/>
      <c r="BN68" s="148"/>
      <c r="BO68" s="148"/>
      <c r="BP68" s="148"/>
      <c r="BQ68" s="148"/>
      <c r="BR68" s="148"/>
      <c r="BS68" s="148"/>
      <c r="BT68" s="148"/>
      <c r="BU68" s="148"/>
      <c r="BV68" s="148"/>
      <c r="BZ68" s="5"/>
      <c r="CA68" s="93"/>
      <c r="CB68" s="5"/>
    </row>
    <row r="69" spans="1:80" s="72" customFormat="1" ht="15.75" x14ac:dyDescent="0.25">
      <c r="A69" s="370" t="s">
        <v>9</v>
      </c>
      <c r="B69" s="370"/>
      <c r="C69" s="371" t="s">
        <v>555</v>
      </c>
      <c r="D69" s="371"/>
      <c r="E69" s="371"/>
      <c r="F69" s="372" t="s">
        <v>5</v>
      </c>
      <c r="G69" s="372"/>
      <c r="H69" s="373" t="s">
        <v>556</v>
      </c>
      <c r="I69" s="373"/>
      <c r="J69" s="373"/>
      <c r="K69" s="373"/>
      <c r="L69" s="373"/>
      <c r="M69" s="373"/>
      <c r="N69" s="373"/>
      <c r="O69" s="373"/>
      <c r="P69" s="373"/>
      <c r="Q69" s="373"/>
      <c r="R69" s="373"/>
      <c r="S69" s="373"/>
      <c r="T69" s="373"/>
      <c r="U69" s="373"/>
      <c r="V69" s="373"/>
      <c r="W69" s="373"/>
      <c r="X69" s="373"/>
      <c r="Y69" s="374">
        <v>20</v>
      </c>
      <c r="Z69" s="374"/>
      <c r="AA69" s="374"/>
      <c r="AB69" s="367" t="s">
        <v>557</v>
      </c>
      <c r="AC69" s="367"/>
      <c r="AD69" s="367"/>
      <c r="AE69" s="90"/>
      <c r="AF69" s="72" t="s">
        <v>509</v>
      </c>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row>
  </sheetData>
  <mergeCells count="163">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A33:D33"/>
    <mergeCell ref="E33:AM33"/>
    <mergeCell ref="AN33:BA33"/>
    <mergeCell ref="BB33:BM33"/>
    <mergeCell ref="BN33:CB33"/>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37:D37"/>
    <mergeCell ref="E37:AM37"/>
    <mergeCell ref="AN37:BA37"/>
    <mergeCell ref="BB37:BM37"/>
    <mergeCell ref="BN37:CB37"/>
    <mergeCell ref="A38:D38"/>
    <mergeCell ref="E38:AM38"/>
    <mergeCell ref="AN38:BA38"/>
    <mergeCell ref="BB38:BM38"/>
    <mergeCell ref="BN38:CB38"/>
    <mergeCell ref="A39:D39"/>
    <mergeCell ref="E39:AM39"/>
    <mergeCell ref="AN39:BA39"/>
    <mergeCell ref="BB39:BM39"/>
    <mergeCell ref="BN39:CB39"/>
    <mergeCell ref="A40:D40"/>
    <mergeCell ref="E40:AM40"/>
    <mergeCell ref="AN40:BA40"/>
    <mergeCell ref="BB40:BM40"/>
    <mergeCell ref="BN40:CB40"/>
    <mergeCell ref="A41:D41"/>
    <mergeCell ref="E41:AM41"/>
    <mergeCell ref="AN41:BA41"/>
    <mergeCell ref="BB41:BM41"/>
    <mergeCell ref="BN41:CB41"/>
    <mergeCell ref="A42:D42"/>
    <mergeCell ref="E42:AM42"/>
    <mergeCell ref="AN42:BA42"/>
    <mergeCell ref="BB42:BM42"/>
    <mergeCell ref="BN42:CB42"/>
    <mergeCell ref="A43:D43"/>
    <mergeCell ref="E43:AM43"/>
    <mergeCell ref="AN43:BA43"/>
    <mergeCell ref="BB43:BM43"/>
    <mergeCell ref="BN43:CB43"/>
    <mergeCell ref="A44:D44"/>
    <mergeCell ref="E44:AM44"/>
    <mergeCell ref="AN44:BA44"/>
    <mergeCell ref="BB44:BM44"/>
    <mergeCell ref="BN44:CB44"/>
    <mergeCell ref="A55:D55"/>
    <mergeCell ref="E55:BC55"/>
    <mergeCell ref="BD55:BM55"/>
    <mergeCell ref="BN55:CB55"/>
    <mergeCell ref="A56:D56"/>
    <mergeCell ref="E56:BC56"/>
    <mergeCell ref="BD56:BM56"/>
    <mergeCell ref="BN56:CB56"/>
    <mergeCell ref="A46:CB46"/>
    <mergeCell ref="S48:CB48"/>
    <mergeCell ref="A50:CB50"/>
    <mergeCell ref="A52:CB52"/>
    <mergeCell ref="AS53:BB53"/>
    <mergeCell ref="BC53:BP53"/>
    <mergeCell ref="BN59:CB59"/>
    <mergeCell ref="Y62:AJ62"/>
    <mergeCell ref="AL62:BM62"/>
    <mergeCell ref="A57:D57"/>
    <mergeCell ref="E57:BC57"/>
    <mergeCell ref="BD57:BM57"/>
    <mergeCell ref="BN57:CB57"/>
    <mergeCell ref="A58:D58"/>
    <mergeCell ref="E58:BC58"/>
    <mergeCell ref="BD58:BM58"/>
    <mergeCell ref="BN58:CB58"/>
    <mergeCell ref="Y63:AJ63"/>
    <mergeCell ref="AL63:BM63"/>
    <mergeCell ref="Y65:AJ65"/>
    <mergeCell ref="AL65:BM65"/>
    <mergeCell ref="Y66:AJ66"/>
    <mergeCell ref="AL66:BM66"/>
    <mergeCell ref="A59:D59"/>
    <mergeCell ref="E59:BC59"/>
    <mergeCell ref="BD59:BM59"/>
    <mergeCell ref="AB69:AD69"/>
    <mergeCell ref="O67:AN67"/>
    <mergeCell ref="BA67:BV67"/>
    <mergeCell ref="O68:AN68"/>
    <mergeCell ref="AQ68:AY68"/>
    <mergeCell ref="BA68:BV68"/>
    <mergeCell ref="A69:B69"/>
    <mergeCell ref="C69:E69"/>
    <mergeCell ref="F69:G69"/>
    <mergeCell ref="H69:X69"/>
    <mergeCell ref="Y69:AA69"/>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110"/>
  <sheetViews>
    <sheetView view="pageBreakPreview" topLeftCell="A37" zoomScaleSheetLayoutView="100" workbookViewId="0">
      <selection activeCell="E65" sqref="E65:AR65"/>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62.2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764</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69" customHeight="1" x14ac:dyDescent="0.2">
      <c r="A19" s="413">
        <v>1</v>
      </c>
      <c r="B19" s="414"/>
      <c r="C19" s="414"/>
      <c r="D19" s="415"/>
      <c r="E19" s="589" t="s">
        <v>765</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941205</v>
      </c>
      <c r="BC19" s="612"/>
      <c r="BD19" s="612"/>
      <c r="BE19" s="612"/>
      <c r="BF19" s="612"/>
      <c r="BG19" s="612"/>
      <c r="BH19" s="612"/>
      <c r="BI19" s="612"/>
      <c r="BJ19" s="612"/>
      <c r="BK19" s="612"/>
      <c r="BL19" s="612"/>
      <c r="BM19" s="613"/>
      <c r="BN19" s="237">
        <v>1500000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1500000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BN33</f>
        <v>135000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1350000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BN57+BN100</f>
        <v>15000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1500000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11200</v>
      </c>
      <c r="AO30" s="417"/>
      <c r="AP30" s="417"/>
      <c r="AQ30" s="417"/>
      <c r="AR30" s="417"/>
      <c r="AS30" s="417"/>
      <c r="AT30" s="417"/>
      <c r="AU30" s="417"/>
      <c r="AV30" s="417"/>
      <c r="AW30" s="417"/>
      <c r="AX30" s="417"/>
      <c r="AY30" s="417"/>
      <c r="AZ30" s="417"/>
      <c r="BA30" s="418"/>
      <c r="BB30" s="416">
        <v>8</v>
      </c>
      <c r="BC30" s="417"/>
      <c r="BD30" s="417"/>
      <c r="BE30" s="417"/>
      <c r="BF30" s="417"/>
      <c r="BG30" s="417"/>
      <c r="BH30" s="417"/>
      <c r="BI30" s="417"/>
      <c r="BJ30" s="417"/>
      <c r="BK30" s="417"/>
      <c r="BL30" s="417"/>
      <c r="BM30" s="418"/>
      <c r="BN30" s="416">
        <f>ROUND(AN30*BB30,2)</f>
        <v>89600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1280</v>
      </c>
      <c r="AO31" s="417"/>
      <c r="AP31" s="417"/>
      <c r="AQ31" s="417"/>
      <c r="AR31" s="417"/>
      <c r="AS31" s="417"/>
      <c r="AT31" s="417"/>
      <c r="AU31" s="417"/>
      <c r="AV31" s="417"/>
      <c r="AW31" s="417"/>
      <c r="AX31" s="417"/>
      <c r="AY31" s="417"/>
      <c r="AZ31" s="417"/>
      <c r="BA31" s="418"/>
      <c r="BB31" s="416">
        <v>20</v>
      </c>
      <c r="BC31" s="417"/>
      <c r="BD31" s="417"/>
      <c r="BE31" s="417"/>
      <c r="BF31" s="417"/>
      <c r="BG31" s="417"/>
      <c r="BH31" s="417"/>
      <c r="BI31" s="417"/>
      <c r="BJ31" s="417"/>
      <c r="BK31" s="417"/>
      <c r="BL31" s="417"/>
      <c r="BM31" s="418"/>
      <c r="BN31" s="416">
        <f t="shared" ref="BN31:BN32" si="0">ROUND(AN31*BB31,2)</f>
        <v>25600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22</v>
      </c>
      <c r="BC32" s="417"/>
      <c r="BD32" s="417"/>
      <c r="BE32" s="417"/>
      <c r="BF32" s="417"/>
      <c r="BG32" s="417"/>
      <c r="BH32" s="417"/>
      <c r="BI32" s="417"/>
      <c r="BJ32" s="417"/>
      <c r="BK32" s="417"/>
      <c r="BL32" s="417"/>
      <c r="BM32" s="418"/>
      <c r="BN32" s="416">
        <f t="shared" si="0"/>
        <v>19800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SUM(BN30:CB32)</f>
        <v>135000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11200</v>
      </c>
      <c r="AO41" s="417"/>
      <c r="AP41" s="417"/>
      <c r="AQ41" s="417"/>
      <c r="AR41" s="417"/>
      <c r="AS41" s="417"/>
      <c r="AT41" s="417"/>
      <c r="AU41" s="417"/>
      <c r="AV41" s="417"/>
      <c r="AW41" s="417"/>
      <c r="AX41" s="417"/>
      <c r="AY41" s="417"/>
      <c r="AZ41" s="417"/>
      <c r="BA41" s="418"/>
      <c r="BB41" s="416">
        <v>80</v>
      </c>
      <c r="BC41" s="417"/>
      <c r="BD41" s="417"/>
      <c r="BE41" s="417"/>
      <c r="BF41" s="417"/>
      <c r="BG41" s="417"/>
      <c r="BH41" s="417"/>
      <c r="BI41" s="417"/>
      <c r="BJ41" s="417"/>
      <c r="BK41" s="417"/>
      <c r="BL41" s="417"/>
      <c r="BM41" s="418"/>
      <c r="BN41" s="416">
        <f>ROUND(AN41*BB41,2)</f>
        <v>896000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1280</v>
      </c>
      <c r="AO42" s="417"/>
      <c r="AP42" s="417"/>
      <c r="AQ42" s="417"/>
      <c r="AR42" s="417"/>
      <c r="AS42" s="417"/>
      <c r="AT42" s="417"/>
      <c r="AU42" s="417"/>
      <c r="AV42" s="417"/>
      <c r="AW42" s="417"/>
      <c r="AX42" s="417"/>
      <c r="AY42" s="417"/>
      <c r="AZ42" s="417"/>
      <c r="BA42" s="418"/>
      <c r="BB42" s="416">
        <v>200</v>
      </c>
      <c r="BC42" s="417"/>
      <c r="BD42" s="417"/>
      <c r="BE42" s="417"/>
      <c r="BF42" s="417"/>
      <c r="BG42" s="417"/>
      <c r="BH42" s="417"/>
      <c r="BI42" s="417"/>
      <c r="BJ42" s="417"/>
      <c r="BK42" s="417"/>
      <c r="BL42" s="417"/>
      <c r="BM42" s="418"/>
      <c r="BN42" s="416">
        <f t="shared" ref="BN42:BN43" si="1">ROUND(AN42*BB42,2)</f>
        <v>256000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220</v>
      </c>
      <c r="BC43" s="417"/>
      <c r="BD43" s="417"/>
      <c r="BE43" s="417"/>
      <c r="BF43" s="417"/>
      <c r="BG43" s="417"/>
      <c r="BH43" s="417"/>
      <c r="BI43" s="417"/>
      <c r="BJ43" s="417"/>
      <c r="BK43" s="417"/>
      <c r="BL43" s="417"/>
      <c r="BM43" s="418"/>
      <c r="BN43" s="416">
        <f t="shared" si="1"/>
        <v>198000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SUM(BN41:CB43)</f>
        <v>1350000</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8"/>
      <c r="C48" s="138"/>
      <c r="D48" s="138"/>
      <c r="E48" s="138"/>
      <c r="F48" s="138"/>
      <c r="G48" s="138"/>
      <c r="H48" s="138"/>
      <c r="I48" s="138"/>
      <c r="J48" s="138"/>
      <c r="K48" s="138"/>
      <c r="L48" s="138"/>
      <c r="M48" s="138"/>
      <c r="N48" s="138"/>
      <c r="O48" s="138"/>
      <c r="P48" s="138"/>
      <c r="Q48" s="138"/>
      <c r="R48" s="138"/>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80" ht="12.75" customHeight="1" x14ac:dyDescent="0.25">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row>
    <row r="50" spans="1:80" ht="14.25" customHeight="1" x14ac:dyDescent="0.25">
      <c r="A50" s="428" t="s">
        <v>546</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0" ht="12.75" customHeight="1" x14ac:dyDescent="0.2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410" t="s">
        <v>511</v>
      </c>
      <c r="AT51" s="410"/>
      <c r="AU51" s="410"/>
      <c r="AV51" s="410"/>
      <c r="AW51" s="410"/>
      <c r="AX51" s="410"/>
      <c r="AY51" s="410"/>
      <c r="AZ51" s="410"/>
      <c r="BA51" s="410"/>
      <c r="BB51" s="410"/>
      <c r="BC51" s="434" t="s">
        <v>334</v>
      </c>
      <c r="BD51" s="434"/>
      <c r="BE51" s="434"/>
      <c r="BF51" s="434"/>
      <c r="BG51" s="434"/>
      <c r="BH51" s="434"/>
      <c r="BI51" s="434"/>
      <c r="BJ51" s="434"/>
      <c r="BK51" s="434"/>
      <c r="BL51" s="434"/>
      <c r="BM51" s="434"/>
      <c r="BN51" s="434"/>
      <c r="BO51" s="434"/>
      <c r="BP51" s="434"/>
      <c r="BQ51" s="138"/>
      <c r="BR51" s="138"/>
      <c r="BS51" s="138"/>
      <c r="BT51" s="138"/>
      <c r="BU51" s="138"/>
      <c r="BV51" s="138"/>
      <c r="BW51" s="138"/>
      <c r="BX51" s="138"/>
      <c r="BY51" s="138"/>
      <c r="BZ51" s="138"/>
      <c r="CA51" s="138"/>
      <c r="CB51" s="138"/>
    </row>
    <row r="52" spans="1:80" ht="12.75" customHeight="1"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row>
    <row r="53" spans="1:80" ht="12.75" customHeight="1" x14ac:dyDescent="0.2">
      <c r="A53" s="157" t="s">
        <v>142</v>
      </c>
      <c r="B53" s="158"/>
      <c r="C53" s="158"/>
      <c r="D53" s="159"/>
      <c r="E53" s="157" t="s">
        <v>422</v>
      </c>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9"/>
      <c r="BD53" s="157" t="s">
        <v>424</v>
      </c>
      <c r="BE53" s="158"/>
      <c r="BF53" s="158"/>
      <c r="BG53" s="158"/>
      <c r="BH53" s="158"/>
      <c r="BI53" s="158"/>
      <c r="BJ53" s="158"/>
      <c r="BK53" s="158"/>
      <c r="BL53" s="158"/>
      <c r="BM53" s="159"/>
      <c r="BN53" s="157" t="s">
        <v>477</v>
      </c>
      <c r="BO53" s="158"/>
      <c r="BP53" s="158"/>
      <c r="BQ53" s="158"/>
      <c r="BR53" s="158"/>
      <c r="BS53" s="158"/>
      <c r="BT53" s="158"/>
      <c r="BU53" s="158"/>
      <c r="BV53" s="158"/>
      <c r="BW53" s="158"/>
      <c r="BX53" s="158"/>
      <c r="BY53" s="158"/>
      <c r="BZ53" s="158"/>
      <c r="CA53" s="158"/>
      <c r="CB53" s="159"/>
    </row>
    <row r="54" spans="1:80" ht="12.75" customHeight="1" x14ac:dyDescent="0.2">
      <c r="A54" s="407" t="s">
        <v>143</v>
      </c>
      <c r="B54" s="408"/>
      <c r="C54" s="408"/>
      <c r="D54" s="409"/>
      <c r="E54" s="407"/>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9"/>
      <c r="BD54" s="407" t="s">
        <v>503</v>
      </c>
      <c r="BE54" s="408"/>
      <c r="BF54" s="408"/>
      <c r="BG54" s="408"/>
      <c r="BH54" s="408"/>
      <c r="BI54" s="408"/>
      <c r="BJ54" s="408"/>
      <c r="BK54" s="408"/>
      <c r="BL54" s="408"/>
      <c r="BM54" s="409"/>
      <c r="BN54" s="407" t="s">
        <v>504</v>
      </c>
      <c r="BO54" s="408"/>
      <c r="BP54" s="408"/>
      <c r="BQ54" s="408"/>
      <c r="BR54" s="408"/>
      <c r="BS54" s="408"/>
      <c r="BT54" s="408"/>
      <c r="BU54" s="408"/>
      <c r="BV54" s="408"/>
      <c r="BW54" s="408"/>
      <c r="BX54" s="408"/>
      <c r="BY54" s="408"/>
      <c r="BZ54" s="408"/>
      <c r="CA54" s="408"/>
      <c r="CB54" s="409"/>
    </row>
    <row r="55" spans="1:80" ht="12.75" customHeight="1" x14ac:dyDescent="0.2">
      <c r="A55" s="400">
        <v>1</v>
      </c>
      <c r="B55" s="401"/>
      <c r="C55" s="401"/>
      <c r="D55" s="402"/>
      <c r="E55" s="400">
        <v>2</v>
      </c>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2"/>
      <c r="BD55" s="400">
        <v>3</v>
      </c>
      <c r="BE55" s="401"/>
      <c r="BF55" s="401"/>
      <c r="BG55" s="401"/>
      <c r="BH55" s="401"/>
      <c r="BI55" s="401"/>
      <c r="BJ55" s="401"/>
      <c r="BK55" s="401"/>
      <c r="BL55" s="401"/>
      <c r="BM55" s="402"/>
      <c r="BN55" s="400">
        <v>4</v>
      </c>
      <c r="BO55" s="401"/>
      <c r="BP55" s="401"/>
      <c r="BQ55" s="401"/>
      <c r="BR55" s="401"/>
      <c r="BS55" s="401"/>
      <c r="BT55" s="401"/>
      <c r="BU55" s="401"/>
      <c r="BV55" s="401"/>
      <c r="BW55" s="401"/>
      <c r="BX55" s="401"/>
      <c r="BY55" s="401"/>
      <c r="BZ55" s="401"/>
      <c r="CA55" s="401"/>
      <c r="CB55" s="402"/>
    </row>
    <row r="56" spans="1:80" ht="12.75" customHeight="1" x14ac:dyDescent="0.2">
      <c r="A56" s="395" t="s">
        <v>155</v>
      </c>
      <c r="B56" s="151"/>
      <c r="C56" s="151"/>
      <c r="D56" s="396"/>
      <c r="E56" s="361" t="s">
        <v>733</v>
      </c>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3"/>
      <c r="BD56" s="416">
        <v>2</v>
      </c>
      <c r="BE56" s="417"/>
      <c r="BF56" s="417"/>
      <c r="BG56" s="417"/>
      <c r="BH56" s="417"/>
      <c r="BI56" s="417"/>
      <c r="BJ56" s="417"/>
      <c r="BK56" s="417"/>
      <c r="BL56" s="417"/>
      <c r="BM56" s="418"/>
      <c r="BN56" s="392">
        <v>10000</v>
      </c>
      <c r="BO56" s="393"/>
      <c r="BP56" s="393"/>
      <c r="BQ56" s="393"/>
      <c r="BR56" s="393"/>
      <c r="BS56" s="393"/>
      <c r="BT56" s="393"/>
      <c r="BU56" s="393"/>
      <c r="BV56" s="393"/>
      <c r="BW56" s="393"/>
      <c r="BX56" s="393"/>
      <c r="BY56" s="393"/>
      <c r="BZ56" s="393"/>
      <c r="CA56" s="393"/>
      <c r="CB56" s="394"/>
    </row>
    <row r="57" spans="1:80" ht="12.75" customHeight="1" x14ac:dyDescent="0.2">
      <c r="A57" s="395"/>
      <c r="B57" s="151"/>
      <c r="C57" s="151"/>
      <c r="D57" s="396"/>
      <c r="E57" s="380" t="s">
        <v>421</v>
      </c>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2"/>
      <c r="BD57" s="386" t="s">
        <v>52</v>
      </c>
      <c r="BE57" s="387"/>
      <c r="BF57" s="387"/>
      <c r="BG57" s="387"/>
      <c r="BH57" s="387"/>
      <c r="BI57" s="387"/>
      <c r="BJ57" s="387"/>
      <c r="BK57" s="387"/>
      <c r="BL57" s="387"/>
      <c r="BM57" s="388"/>
      <c r="BN57" s="445">
        <f>SUM(BN56:CB56)</f>
        <v>10000</v>
      </c>
      <c r="BO57" s="446"/>
      <c r="BP57" s="446"/>
      <c r="BQ57" s="446"/>
      <c r="BR57" s="446"/>
      <c r="BS57" s="446"/>
      <c r="BT57" s="446"/>
      <c r="BU57" s="446"/>
      <c r="BV57" s="446"/>
      <c r="BW57" s="446"/>
      <c r="BX57" s="446"/>
      <c r="BY57" s="446"/>
      <c r="BZ57" s="446"/>
      <c r="CA57" s="446"/>
      <c r="CB57" s="447"/>
    </row>
    <row r="58" spans="1:80" ht="12.75" customHeight="1" x14ac:dyDescent="0.2"/>
    <row r="59" spans="1:80" ht="15.75" x14ac:dyDescent="0.25">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410" t="s">
        <v>511</v>
      </c>
      <c r="AT59" s="410"/>
      <c r="AU59" s="410"/>
      <c r="AV59" s="410"/>
      <c r="AW59" s="410"/>
      <c r="AX59" s="410"/>
      <c r="AY59" s="410"/>
      <c r="AZ59" s="410"/>
      <c r="BA59" s="410"/>
      <c r="BB59" s="410"/>
      <c r="BC59" s="411" t="s">
        <v>361</v>
      </c>
      <c r="BD59" s="411"/>
      <c r="BE59" s="411"/>
      <c r="BF59" s="411"/>
      <c r="BG59" s="411"/>
      <c r="BH59" s="411"/>
      <c r="BI59" s="411"/>
      <c r="BJ59" s="411"/>
      <c r="BK59" s="411"/>
      <c r="BL59" s="411"/>
      <c r="BM59" s="411"/>
      <c r="BN59" s="411"/>
      <c r="BO59" s="411"/>
      <c r="BP59" s="411"/>
      <c r="BQ59" s="138"/>
      <c r="BR59" s="138"/>
      <c r="BS59" s="138"/>
      <c r="BT59" s="138"/>
      <c r="BU59" s="138"/>
      <c r="BV59" s="138"/>
      <c r="BW59" s="138"/>
      <c r="BX59" s="138"/>
      <c r="BY59" s="138"/>
      <c r="BZ59" s="138"/>
      <c r="CA59" s="138"/>
      <c r="CB59" s="138"/>
    </row>
    <row r="60" spans="1:80" ht="15.75"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7"/>
      <c r="AT60" s="137"/>
      <c r="AU60" s="137"/>
      <c r="AV60" s="137"/>
      <c r="AW60" s="137"/>
      <c r="AX60" s="137"/>
      <c r="AY60" s="137"/>
      <c r="AZ60" s="137"/>
      <c r="BA60" s="137"/>
      <c r="BB60" s="137"/>
      <c r="BC60" s="86"/>
      <c r="BD60" s="86"/>
      <c r="BE60" s="86"/>
      <c r="BF60" s="86"/>
      <c r="BG60" s="86"/>
      <c r="BH60" s="86"/>
      <c r="BI60" s="86"/>
      <c r="BJ60" s="86"/>
      <c r="BK60" s="86"/>
      <c r="BL60" s="86"/>
      <c r="BM60" s="86"/>
      <c r="BN60" s="86"/>
      <c r="BO60" s="86"/>
      <c r="BP60" s="86"/>
      <c r="BQ60" s="138"/>
      <c r="BR60" s="138"/>
      <c r="BS60" s="138"/>
      <c r="BT60" s="138"/>
      <c r="BU60" s="138"/>
      <c r="BV60" s="138"/>
      <c r="BW60" s="138"/>
      <c r="BX60" s="138"/>
      <c r="BY60" s="138"/>
      <c r="BZ60" s="138"/>
      <c r="CA60" s="138"/>
      <c r="CB60" s="138"/>
    </row>
    <row r="61" spans="1:80" x14ac:dyDescent="0.2">
      <c r="A61" s="157" t="s">
        <v>142</v>
      </c>
      <c r="B61" s="158"/>
      <c r="C61" s="158"/>
      <c r="D61" s="159"/>
      <c r="E61" s="157" t="s">
        <v>422</v>
      </c>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9"/>
      <c r="AS61" s="157" t="s">
        <v>424</v>
      </c>
      <c r="AT61" s="158"/>
      <c r="AU61" s="158"/>
      <c r="AV61" s="158"/>
      <c r="AW61" s="158"/>
      <c r="AX61" s="158"/>
      <c r="AY61" s="158"/>
      <c r="AZ61" s="158"/>
      <c r="BA61" s="158"/>
      <c r="BB61" s="159"/>
      <c r="BC61" s="157" t="s">
        <v>505</v>
      </c>
      <c r="BD61" s="158"/>
      <c r="BE61" s="158"/>
      <c r="BF61" s="158"/>
      <c r="BG61" s="158"/>
      <c r="BH61" s="158"/>
      <c r="BI61" s="158"/>
      <c r="BJ61" s="158"/>
      <c r="BK61" s="158"/>
      <c r="BL61" s="158"/>
      <c r="BM61" s="159"/>
      <c r="BN61" s="157" t="s">
        <v>425</v>
      </c>
      <c r="BO61" s="158"/>
      <c r="BP61" s="158"/>
      <c r="BQ61" s="158"/>
      <c r="BR61" s="158"/>
      <c r="BS61" s="158"/>
      <c r="BT61" s="158"/>
      <c r="BU61" s="158"/>
      <c r="BV61" s="158"/>
      <c r="BW61" s="158"/>
      <c r="BX61" s="158"/>
      <c r="BY61" s="158"/>
      <c r="BZ61" s="158"/>
      <c r="CA61" s="158"/>
      <c r="CB61" s="159"/>
    </row>
    <row r="62" spans="1:80" x14ac:dyDescent="0.2">
      <c r="A62" s="407" t="s">
        <v>143</v>
      </c>
      <c r="B62" s="408"/>
      <c r="C62" s="408"/>
      <c r="D62" s="409"/>
      <c r="E62" s="407"/>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9"/>
      <c r="AS62" s="407"/>
      <c r="AT62" s="408"/>
      <c r="AU62" s="408"/>
      <c r="AV62" s="408"/>
      <c r="AW62" s="408"/>
      <c r="AX62" s="408"/>
      <c r="AY62" s="408"/>
      <c r="AZ62" s="408"/>
      <c r="BA62" s="408"/>
      <c r="BB62" s="409"/>
      <c r="BC62" s="407" t="s">
        <v>506</v>
      </c>
      <c r="BD62" s="408"/>
      <c r="BE62" s="408"/>
      <c r="BF62" s="408"/>
      <c r="BG62" s="408"/>
      <c r="BH62" s="408"/>
      <c r="BI62" s="408"/>
      <c r="BJ62" s="408"/>
      <c r="BK62" s="408"/>
      <c r="BL62" s="408"/>
      <c r="BM62" s="409"/>
      <c r="BN62" s="407" t="s">
        <v>439</v>
      </c>
      <c r="BO62" s="408"/>
      <c r="BP62" s="408"/>
      <c r="BQ62" s="408"/>
      <c r="BR62" s="408"/>
      <c r="BS62" s="408"/>
      <c r="BT62" s="408"/>
      <c r="BU62" s="408"/>
      <c r="BV62" s="408"/>
      <c r="BW62" s="408"/>
      <c r="BX62" s="408"/>
      <c r="BY62" s="408"/>
      <c r="BZ62" s="408"/>
      <c r="CA62" s="408"/>
      <c r="CB62" s="409"/>
    </row>
    <row r="63" spans="1:80" x14ac:dyDescent="0.2">
      <c r="A63" s="407"/>
      <c r="B63" s="408"/>
      <c r="C63" s="408"/>
      <c r="D63" s="409"/>
      <c r="E63" s="407"/>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c r="AG63" s="408"/>
      <c r="AH63" s="408"/>
      <c r="AI63" s="408"/>
      <c r="AJ63" s="408"/>
      <c r="AK63" s="408"/>
      <c r="AL63" s="408"/>
      <c r="AM63" s="408"/>
      <c r="AN63" s="408"/>
      <c r="AO63" s="408"/>
      <c r="AP63" s="408"/>
      <c r="AQ63" s="408"/>
      <c r="AR63" s="409"/>
      <c r="AS63" s="407"/>
      <c r="AT63" s="408"/>
      <c r="AU63" s="408"/>
      <c r="AV63" s="408"/>
      <c r="AW63" s="408"/>
      <c r="AX63" s="408"/>
      <c r="AY63" s="408"/>
      <c r="AZ63" s="408"/>
      <c r="BA63" s="408"/>
      <c r="BB63" s="409"/>
      <c r="BC63" s="407" t="s">
        <v>432</v>
      </c>
      <c r="BD63" s="408"/>
      <c r="BE63" s="408"/>
      <c r="BF63" s="408"/>
      <c r="BG63" s="408"/>
      <c r="BH63" s="408"/>
      <c r="BI63" s="408"/>
      <c r="BJ63" s="408"/>
      <c r="BK63" s="408"/>
      <c r="BL63" s="408"/>
      <c r="BM63" s="409"/>
      <c r="BN63" s="407"/>
      <c r="BO63" s="408"/>
      <c r="BP63" s="408"/>
      <c r="BQ63" s="408"/>
      <c r="BR63" s="408"/>
      <c r="BS63" s="408"/>
      <c r="BT63" s="408"/>
      <c r="BU63" s="408"/>
      <c r="BV63" s="408"/>
      <c r="BW63" s="408"/>
      <c r="BX63" s="408"/>
      <c r="BY63" s="408"/>
      <c r="BZ63" s="408"/>
      <c r="CA63" s="408"/>
      <c r="CB63" s="409"/>
    </row>
    <row r="64" spans="1:80" x14ac:dyDescent="0.2">
      <c r="A64" s="400">
        <v>1</v>
      </c>
      <c r="B64" s="401"/>
      <c r="C64" s="401"/>
      <c r="D64" s="402"/>
      <c r="E64" s="400">
        <v>2</v>
      </c>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2"/>
      <c r="AS64" s="400">
        <v>3</v>
      </c>
      <c r="AT64" s="401"/>
      <c r="AU64" s="401"/>
      <c r="AV64" s="401"/>
      <c r="AW64" s="401"/>
      <c r="AX64" s="401"/>
      <c r="AY64" s="401"/>
      <c r="AZ64" s="401"/>
      <c r="BA64" s="401"/>
      <c r="BB64" s="402"/>
      <c r="BC64" s="400">
        <v>4</v>
      </c>
      <c r="BD64" s="401"/>
      <c r="BE64" s="401"/>
      <c r="BF64" s="401"/>
      <c r="BG64" s="401"/>
      <c r="BH64" s="401"/>
      <c r="BI64" s="401"/>
      <c r="BJ64" s="401"/>
      <c r="BK64" s="401"/>
      <c r="BL64" s="401"/>
      <c r="BM64" s="402"/>
      <c r="BN64" s="400">
        <v>5</v>
      </c>
      <c r="BO64" s="401"/>
      <c r="BP64" s="401"/>
      <c r="BQ64" s="401"/>
      <c r="BR64" s="401"/>
      <c r="BS64" s="401"/>
      <c r="BT64" s="401"/>
      <c r="BU64" s="401"/>
      <c r="BV64" s="401"/>
      <c r="BW64" s="401"/>
      <c r="BX64" s="401"/>
      <c r="BY64" s="401"/>
      <c r="BZ64" s="401"/>
      <c r="CA64" s="401"/>
      <c r="CB64" s="402"/>
    </row>
    <row r="65" spans="1:80" ht="30" customHeight="1" x14ac:dyDescent="0.2">
      <c r="A65" s="400">
        <v>1</v>
      </c>
      <c r="B65" s="401"/>
      <c r="C65" s="401"/>
      <c r="D65" s="402"/>
      <c r="E65" s="227" t="s">
        <v>750</v>
      </c>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435"/>
      <c r="AS65" s="364">
        <v>1</v>
      </c>
      <c r="AT65" s="365"/>
      <c r="AU65" s="365"/>
      <c r="AV65" s="365"/>
      <c r="AW65" s="365"/>
      <c r="AX65" s="365"/>
      <c r="AY65" s="365"/>
      <c r="AZ65" s="365"/>
      <c r="BA65" s="365"/>
      <c r="BB65" s="366"/>
      <c r="BC65" s="364">
        <v>5000</v>
      </c>
      <c r="BD65" s="365"/>
      <c r="BE65" s="365"/>
      <c r="BF65" s="365"/>
      <c r="BG65" s="365"/>
      <c r="BH65" s="365"/>
      <c r="BI65" s="365"/>
      <c r="BJ65" s="365"/>
      <c r="BK65" s="365"/>
      <c r="BL65" s="365"/>
      <c r="BM65" s="366"/>
      <c r="BN65" s="364">
        <f>ROUND(AS65*BC65,2)</f>
        <v>5000</v>
      </c>
      <c r="BO65" s="365"/>
      <c r="BP65" s="365"/>
      <c r="BQ65" s="365"/>
      <c r="BR65" s="365"/>
      <c r="BS65" s="365"/>
      <c r="BT65" s="365"/>
      <c r="BU65" s="365"/>
      <c r="BV65" s="365"/>
      <c r="BW65" s="365"/>
      <c r="BX65" s="365"/>
      <c r="BY65" s="365"/>
      <c r="BZ65" s="365"/>
      <c r="CA65" s="365"/>
      <c r="CB65" s="366"/>
    </row>
    <row r="66" spans="1:80" hidden="1" x14ac:dyDescent="0.2">
      <c r="A66" s="400"/>
      <c r="B66" s="401"/>
      <c r="C66" s="401"/>
      <c r="D66" s="402"/>
      <c r="E66" s="361"/>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3"/>
      <c r="AS66" s="364"/>
      <c r="AT66" s="365"/>
      <c r="AU66" s="365"/>
      <c r="AV66" s="365"/>
      <c r="AW66" s="365"/>
      <c r="AX66" s="365"/>
      <c r="AY66" s="365"/>
      <c r="AZ66" s="365"/>
      <c r="BA66" s="365"/>
      <c r="BB66" s="366"/>
      <c r="BC66" s="364"/>
      <c r="BD66" s="365"/>
      <c r="BE66" s="365"/>
      <c r="BF66" s="365"/>
      <c r="BG66" s="365"/>
      <c r="BH66" s="365"/>
      <c r="BI66" s="365"/>
      <c r="BJ66" s="365"/>
      <c r="BK66" s="365"/>
      <c r="BL66" s="365"/>
      <c r="BM66" s="366"/>
      <c r="BN66" s="364">
        <f t="shared" ref="BN66:BN99" si="2">ROUND(AS66*BC66,2)</f>
        <v>0</v>
      </c>
      <c r="BO66" s="365"/>
      <c r="BP66" s="365"/>
      <c r="BQ66" s="365"/>
      <c r="BR66" s="365"/>
      <c r="BS66" s="365"/>
      <c r="BT66" s="365"/>
      <c r="BU66" s="365"/>
      <c r="BV66" s="365"/>
      <c r="BW66" s="365"/>
      <c r="BX66" s="365"/>
      <c r="BY66" s="365"/>
      <c r="BZ66" s="365"/>
      <c r="CA66" s="365"/>
      <c r="CB66" s="366"/>
    </row>
    <row r="67" spans="1:80" hidden="1" x14ac:dyDescent="0.2">
      <c r="A67" s="400"/>
      <c r="B67" s="401"/>
      <c r="C67" s="401"/>
      <c r="D67" s="402"/>
      <c r="E67" s="361"/>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3"/>
      <c r="AS67" s="364"/>
      <c r="AT67" s="365"/>
      <c r="AU67" s="365"/>
      <c r="AV67" s="365"/>
      <c r="AW67" s="365"/>
      <c r="AX67" s="365"/>
      <c r="AY67" s="365"/>
      <c r="AZ67" s="365"/>
      <c r="BA67" s="365"/>
      <c r="BB67" s="366"/>
      <c r="BC67" s="364"/>
      <c r="BD67" s="365"/>
      <c r="BE67" s="365"/>
      <c r="BF67" s="365"/>
      <c r="BG67" s="365"/>
      <c r="BH67" s="365"/>
      <c r="BI67" s="365"/>
      <c r="BJ67" s="365"/>
      <c r="BK67" s="365"/>
      <c r="BL67" s="365"/>
      <c r="BM67" s="366"/>
      <c r="BN67" s="364">
        <f t="shared" si="2"/>
        <v>0</v>
      </c>
      <c r="BO67" s="365"/>
      <c r="BP67" s="365"/>
      <c r="BQ67" s="365"/>
      <c r="BR67" s="365"/>
      <c r="BS67" s="365"/>
      <c r="BT67" s="365"/>
      <c r="BU67" s="365"/>
      <c r="BV67" s="365"/>
      <c r="BW67" s="365"/>
      <c r="BX67" s="365"/>
      <c r="BY67" s="365"/>
      <c r="BZ67" s="365"/>
      <c r="CA67" s="365"/>
      <c r="CB67" s="366"/>
    </row>
    <row r="68" spans="1:80" hidden="1" x14ac:dyDescent="0.2">
      <c r="A68" s="400"/>
      <c r="B68" s="401"/>
      <c r="C68" s="401"/>
      <c r="D68" s="402"/>
      <c r="E68" s="361"/>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3"/>
      <c r="AS68" s="364"/>
      <c r="AT68" s="365"/>
      <c r="AU68" s="365"/>
      <c r="AV68" s="365"/>
      <c r="AW68" s="365"/>
      <c r="AX68" s="365"/>
      <c r="AY68" s="365"/>
      <c r="AZ68" s="365"/>
      <c r="BA68" s="365"/>
      <c r="BB68" s="366"/>
      <c r="BC68" s="364"/>
      <c r="BD68" s="365"/>
      <c r="BE68" s="365"/>
      <c r="BF68" s="365"/>
      <c r="BG68" s="365"/>
      <c r="BH68" s="365"/>
      <c r="BI68" s="365"/>
      <c r="BJ68" s="365"/>
      <c r="BK68" s="365"/>
      <c r="BL68" s="365"/>
      <c r="BM68" s="366"/>
      <c r="BN68" s="364">
        <f t="shared" si="2"/>
        <v>0</v>
      </c>
      <c r="BO68" s="365"/>
      <c r="BP68" s="365"/>
      <c r="BQ68" s="365"/>
      <c r="BR68" s="365"/>
      <c r="BS68" s="365"/>
      <c r="BT68" s="365"/>
      <c r="BU68" s="365"/>
      <c r="BV68" s="365"/>
      <c r="BW68" s="365"/>
      <c r="BX68" s="365"/>
      <c r="BY68" s="365"/>
      <c r="BZ68" s="365"/>
      <c r="CA68" s="365"/>
      <c r="CB68" s="366"/>
    </row>
    <row r="69" spans="1:80" hidden="1" x14ac:dyDescent="0.2">
      <c r="A69" s="400"/>
      <c r="B69" s="401"/>
      <c r="C69" s="401"/>
      <c r="D69" s="402"/>
      <c r="E69" s="361"/>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3"/>
      <c r="AS69" s="364"/>
      <c r="AT69" s="365"/>
      <c r="AU69" s="365"/>
      <c r="AV69" s="365"/>
      <c r="AW69" s="365"/>
      <c r="AX69" s="365"/>
      <c r="AY69" s="365"/>
      <c r="AZ69" s="365"/>
      <c r="BA69" s="365"/>
      <c r="BB69" s="366"/>
      <c r="BC69" s="364"/>
      <c r="BD69" s="365"/>
      <c r="BE69" s="365"/>
      <c r="BF69" s="365"/>
      <c r="BG69" s="365"/>
      <c r="BH69" s="365"/>
      <c r="BI69" s="365"/>
      <c r="BJ69" s="365"/>
      <c r="BK69" s="365"/>
      <c r="BL69" s="365"/>
      <c r="BM69" s="366"/>
      <c r="BN69" s="364">
        <f t="shared" si="2"/>
        <v>0</v>
      </c>
      <c r="BO69" s="365"/>
      <c r="BP69" s="365"/>
      <c r="BQ69" s="365"/>
      <c r="BR69" s="365"/>
      <c r="BS69" s="365"/>
      <c r="BT69" s="365"/>
      <c r="BU69" s="365"/>
      <c r="BV69" s="365"/>
      <c r="BW69" s="365"/>
      <c r="BX69" s="365"/>
      <c r="BY69" s="365"/>
      <c r="BZ69" s="365"/>
      <c r="CA69" s="365"/>
      <c r="CB69" s="366"/>
    </row>
    <row r="70" spans="1:80" hidden="1" x14ac:dyDescent="0.2">
      <c r="A70" s="400"/>
      <c r="B70" s="401"/>
      <c r="C70" s="401"/>
      <c r="D70" s="402"/>
      <c r="E70" s="422"/>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4"/>
      <c r="AS70" s="364"/>
      <c r="AT70" s="365"/>
      <c r="AU70" s="365"/>
      <c r="AV70" s="365"/>
      <c r="AW70" s="365"/>
      <c r="AX70" s="365"/>
      <c r="AY70" s="365"/>
      <c r="AZ70" s="365"/>
      <c r="BA70" s="365"/>
      <c r="BB70" s="366"/>
      <c r="BC70" s="364"/>
      <c r="BD70" s="365"/>
      <c r="BE70" s="365"/>
      <c r="BF70" s="365"/>
      <c r="BG70" s="365"/>
      <c r="BH70" s="365"/>
      <c r="BI70" s="365"/>
      <c r="BJ70" s="365"/>
      <c r="BK70" s="365"/>
      <c r="BL70" s="365"/>
      <c r="BM70" s="366"/>
      <c r="BN70" s="364">
        <f t="shared" si="2"/>
        <v>0</v>
      </c>
      <c r="BO70" s="365"/>
      <c r="BP70" s="365"/>
      <c r="BQ70" s="365"/>
      <c r="BR70" s="365"/>
      <c r="BS70" s="365"/>
      <c r="BT70" s="365"/>
      <c r="BU70" s="365"/>
      <c r="BV70" s="365"/>
      <c r="BW70" s="365"/>
      <c r="BX70" s="365"/>
      <c r="BY70" s="365"/>
      <c r="BZ70" s="365"/>
      <c r="CA70" s="365"/>
      <c r="CB70" s="366"/>
    </row>
    <row r="71" spans="1:80" hidden="1" x14ac:dyDescent="0.2">
      <c r="A71" s="400"/>
      <c r="B71" s="401"/>
      <c r="C71" s="401"/>
      <c r="D71" s="402"/>
      <c r="E71" s="422"/>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c r="AR71" s="424"/>
      <c r="AS71" s="364"/>
      <c r="AT71" s="365"/>
      <c r="AU71" s="365"/>
      <c r="AV71" s="365"/>
      <c r="AW71" s="365"/>
      <c r="AX71" s="365"/>
      <c r="AY71" s="365"/>
      <c r="AZ71" s="365"/>
      <c r="BA71" s="365"/>
      <c r="BB71" s="366"/>
      <c r="BC71" s="364"/>
      <c r="BD71" s="365"/>
      <c r="BE71" s="365"/>
      <c r="BF71" s="365"/>
      <c r="BG71" s="365"/>
      <c r="BH71" s="365"/>
      <c r="BI71" s="365"/>
      <c r="BJ71" s="365"/>
      <c r="BK71" s="365"/>
      <c r="BL71" s="365"/>
      <c r="BM71" s="366"/>
      <c r="BN71" s="364">
        <f t="shared" si="2"/>
        <v>0</v>
      </c>
      <c r="BO71" s="365"/>
      <c r="BP71" s="365"/>
      <c r="BQ71" s="365"/>
      <c r="BR71" s="365"/>
      <c r="BS71" s="365"/>
      <c r="BT71" s="365"/>
      <c r="BU71" s="365"/>
      <c r="BV71" s="365"/>
      <c r="BW71" s="365"/>
      <c r="BX71" s="365"/>
      <c r="BY71" s="365"/>
      <c r="BZ71" s="365"/>
      <c r="CA71" s="365"/>
      <c r="CB71" s="366"/>
    </row>
    <row r="72" spans="1:80" hidden="1" x14ac:dyDescent="0.2">
      <c r="A72" s="400"/>
      <c r="B72" s="401"/>
      <c r="C72" s="401"/>
      <c r="D72" s="402"/>
      <c r="E72" s="422"/>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4"/>
      <c r="AS72" s="364"/>
      <c r="AT72" s="365"/>
      <c r="AU72" s="365"/>
      <c r="AV72" s="365"/>
      <c r="AW72" s="365"/>
      <c r="AX72" s="365"/>
      <c r="AY72" s="365"/>
      <c r="AZ72" s="365"/>
      <c r="BA72" s="365"/>
      <c r="BB72" s="366"/>
      <c r="BC72" s="364"/>
      <c r="BD72" s="365"/>
      <c r="BE72" s="365"/>
      <c r="BF72" s="365"/>
      <c r="BG72" s="365"/>
      <c r="BH72" s="365"/>
      <c r="BI72" s="365"/>
      <c r="BJ72" s="365"/>
      <c r="BK72" s="365"/>
      <c r="BL72" s="365"/>
      <c r="BM72" s="366"/>
      <c r="BN72" s="364">
        <f t="shared" si="2"/>
        <v>0</v>
      </c>
      <c r="BO72" s="365"/>
      <c r="BP72" s="365"/>
      <c r="BQ72" s="365"/>
      <c r="BR72" s="365"/>
      <c r="BS72" s="365"/>
      <c r="BT72" s="365"/>
      <c r="BU72" s="365"/>
      <c r="BV72" s="365"/>
      <c r="BW72" s="365"/>
      <c r="BX72" s="365"/>
      <c r="BY72" s="365"/>
      <c r="BZ72" s="365"/>
      <c r="CA72" s="365"/>
      <c r="CB72" s="366"/>
    </row>
    <row r="73" spans="1:80" hidden="1" x14ac:dyDescent="0.2">
      <c r="A73" s="400"/>
      <c r="B73" s="401"/>
      <c r="C73" s="401"/>
      <c r="D73" s="402"/>
      <c r="E73" s="422"/>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4"/>
      <c r="AS73" s="364"/>
      <c r="AT73" s="365"/>
      <c r="AU73" s="365"/>
      <c r="AV73" s="365"/>
      <c r="AW73" s="365"/>
      <c r="AX73" s="365"/>
      <c r="AY73" s="365"/>
      <c r="AZ73" s="365"/>
      <c r="BA73" s="365"/>
      <c r="BB73" s="366"/>
      <c r="BC73" s="364"/>
      <c r="BD73" s="365"/>
      <c r="BE73" s="365"/>
      <c r="BF73" s="365"/>
      <c r="BG73" s="365"/>
      <c r="BH73" s="365"/>
      <c r="BI73" s="365"/>
      <c r="BJ73" s="365"/>
      <c r="BK73" s="365"/>
      <c r="BL73" s="365"/>
      <c r="BM73" s="366"/>
      <c r="BN73" s="364">
        <f t="shared" si="2"/>
        <v>0</v>
      </c>
      <c r="BO73" s="365"/>
      <c r="BP73" s="365"/>
      <c r="BQ73" s="365"/>
      <c r="BR73" s="365"/>
      <c r="BS73" s="365"/>
      <c r="BT73" s="365"/>
      <c r="BU73" s="365"/>
      <c r="BV73" s="365"/>
      <c r="BW73" s="365"/>
      <c r="BX73" s="365"/>
      <c r="BY73" s="365"/>
      <c r="BZ73" s="365"/>
      <c r="CA73" s="365"/>
      <c r="CB73" s="366"/>
    </row>
    <row r="74" spans="1:80" hidden="1" x14ac:dyDescent="0.2">
      <c r="A74" s="400"/>
      <c r="B74" s="401"/>
      <c r="C74" s="401"/>
      <c r="D74" s="402"/>
      <c r="E74" s="422"/>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c r="AR74" s="424"/>
      <c r="AS74" s="364"/>
      <c r="AT74" s="365"/>
      <c r="AU74" s="365"/>
      <c r="AV74" s="365"/>
      <c r="AW74" s="365"/>
      <c r="AX74" s="365"/>
      <c r="AY74" s="365"/>
      <c r="AZ74" s="365"/>
      <c r="BA74" s="365"/>
      <c r="BB74" s="366"/>
      <c r="BC74" s="364"/>
      <c r="BD74" s="365"/>
      <c r="BE74" s="365"/>
      <c r="BF74" s="365"/>
      <c r="BG74" s="365"/>
      <c r="BH74" s="365"/>
      <c r="BI74" s="365"/>
      <c r="BJ74" s="365"/>
      <c r="BK74" s="365"/>
      <c r="BL74" s="365"/>
      <c r="BM74" s="366"/>
      <c r="BN74" s="364">
        <f t="shared" si="2"/>
        <v>0</v>
      </c>
      <c r="BO74" s="365"/>
      <c r="BP74" s="365"/>
      <c r="BQ74" s="365"/>
      <c r="BR74" s="365"/>
      <c r="BS74" s="365"/>
      <c r="BT74" s="365"/>
      <c r="BU74" s="365"/>
      <c r="BV74" s="365"/>
      <c r="BW74" s="365"/>
      <c r="BX74" s="365"/>
      <c r="BY74" s="365"/>
      <c r="BZ74" s="365"/>
      <c r="CA74" s="365"/>
      <c r="CB74" s="366"/>
    </row>
    <row r="75" spans="1:80" hidden="1" x14ac:dyDescent="0.2">
      <c r="A75" s="400"/>
      <c r="B75" s="401"/>
      <c r="C75" s="401"/>
      <c r="D75" s="402"/>
      <c r="E75" s="361"/>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3"/>
      <c r="AS75" s="364"/>
      <c r="AT75" s="365"/>
      <c r="AU75" s="365"/>
      <c r="AV75" s="365"/>
      <c r="AW75" s="365"/>
      <c r="AX75" s="365"/>
      <c r="AY75" s="365"/>
      <c r="AZ75" s="365"/>
      <c r="BA75" s="365"/>
      <c r="BB75" s="366"/>
      <c r="BC75" s="364"/>
      <c r="BD75" s="365"/>
      <c r="BE75" s="365"/>
      <c r="BF75" s="365"/>
      <c r="BG75" s="365"/>
      <c r="BH75" s="365"/>
      <c r="BI75" s="365"/>
      <c r="BJ75" s="365"/>
      <c r="BK75" s="365"/>
      <c r="BL75" s="365"/>
      <c r="BM75" s="366"/>
      <c r="BN75" s="364">
        <f t="shared" si="2"/>
        <v>0</v>
      </c>
      <c r="BO75" s="365"/>
      <c r="BP75" s="365"/>
      <c r="BQ75" s="365"/>
      <c r="BR75" s="365"/>
      <c r="BS75" s="365"/>
      <c r="BT75" s="365"/>
      <c r="BU75" s="365"/>
      <c r="BV75" s="365"/>
      <c r="BW75" s="365"/>
      <c r="BX75" s="365"/>
      <c r="BY75" s="365"/>
      <c r="BZ75" s="365"/>
      <c r="CA75" s="365"/>
      <c r="CB75" s="366"/>
    </row>
    <row r="76" spans="1:80" hidden="1" x14ac:dyDescent="0.2">
      <c r="A76" s="400"/>
      <c r="B76" s="401"/>
      <c r="C76" s="401"/>
      <c r="D76" s="402"/>
      <c r="E76" s="422"/>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4"/>
      <c r="AS76" s="364"/>
      <c r="AT76" s="365"/>
      <c r="AU76" s="365"/>
      <c r="AV76" s="365"/>
      <c r="AW76" s="365"/>
      <c r="AX76" s="365"/>
      <c r="AY76" s="365"/>
      <c r="AZ76" s="365"/>
      <c r="BA76" s="365"/>
      <c r="BB76" s="366"/>
      <c r="BC76" s="364"/>
      <c r="BD76" s="365"/>
      <c r="BE76" s="365"/>
      <c r="BF76" s="365"/>
      <c r="BG76" s="365"/>
      <c r="BH76" s="365"/>
      <c r="BI76" s="365"/>
      <c r="BJ76" s="365"/>
      <c r="BK76" s="365"/>
      <c r="BL76" s="365"/>
      <c r="BM76" s="366"/>
      <c r="BN76" s="364">
        <f t="shared" si="2"/>
        <v>0</v>
      </c>
      <c r="BO76" s="365"/>
      <c r="BP76" s="365"/>
      <c r="BQ76" s="365"/>
      <c r="BR76" s="365"/>
      <c r="BS76" s="365"/>
      <c r="BT76" s="365"/>
      <c r="BU76" s="365"/>
      <c r="BV76" s="365"/>
      <c r="BW76" s="365"/>
      <c r="BX76" s="365"/>
      <c r="BY76" s="365"/>
      <c r="BZ76" s="365"/>
      <c r="CA76" s="365"/>
      <c r="CB76" s="366"/>
    </row>
    <row r="77" spans="1:80" hidden="1" x14ac:dyDescent="0.2">
      <c r="A77" s="400"/>
      <c r="B77" s="401"/>
      <c r="C77" s="401"/>
      <c r="D77" s="402"/>
      <c r="E77" s="422"/>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4"/>
      <c r="AS77" s="364"/>
      <c r="AT77" s="365"/>
      <c r="AU77" s="365"/>
      <c r="AV77" s="365"/>
      <c r="AW77" s="365"/>
      <c r="AX77" s="365"/>
      <c r="AY77" s="365"/>
      <c r="AZ77" s="365"/>
      <c r="BA77" s="365"/>
      <c r="BB77" s="366"/>
      <c r="BC77" s="364"/>
      <c r="BD77" s="365"/>
      <c r="BE77" s="365"/>
      <c r="BF77" s="365"/>
      <c r="BG77" s="365"/>
      <c r="BH77" s="365"/>
      <c r="BI77" s="365"/>
      <c r="BJ77" s="365"/>
      <c r="BK77" s="365"/>
      <c r="BL77" s="365"/>
      <c r="BM77" s="366"/>
      <c r="BN77" s="364">
        <f t="shared" si="2"/>
        <v>0</v>
      </c>
      <c r="BO77" s="365"/>
      <c r="BP77" s="365"/>
      <c r="BQ77" s="365"/>
      <c r="BR77" s="365"/>
      <c r="BS77" s="365"/>
      <c r="BT77" s="365"/>
      <c r="BU77" s="365"/>
      <c r="BV77" s="365"/>
      <c r="BW77" s="365"/>
      <c r="BX77" s="365"/>
      <c r="BY77" s="365"/>
      <c r="BZ77" s="365"/>
      <c r="CA77" s="365"/>
      <c r="CB77" s="366"/>
    </row>
    <row r="78" spans="1:80" hidden="1" x14ac:dyDescent="0.2">
      <c r="A78" s="400"/>
      <c r="B78" s="401"/>
      <c r="C78" s="401"/>
      <c r="D78" s="402"/>
      <c r="E78" s="361"/>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3"/>
      <c r="AS78" s="364"/>
      <c r="AT78" s="365"/>
      <c r="AU78" s="365"/>
      <c r="AV78" s="365"/>
      <c r="AW78" s="365"/>
      <c r="AX78" s="365"/>
      <c r="AY78" s="365"/>
      <c r="AZ78" s="365"/>
      <c r="BA78" s="365"/>
      <c r="BB78" s="366"/>
      <c r="BC78" s="364"/>
      <c r="BD78" s="365"/>
      <c r="BE78" s="365"/>
      <c r="BF78" s="365"/>
      <c r="BG78" s="365"/>
      <c r="BH78" s="365"/>
      <c r="BI78" s="365"/>
      <c r="BJ78" s="365"/>
      <c r="BK78" s="365"/>
      <c r="BL78" s="365"/>
      <c r="BM78" s="366"/>
      <c r="BN78" s="364">
        <f t="shared" si="2"/>
        <v>0</v>
      </c>
      <c r="BO78" s="365"/>
      <c r="BP78" s="365"/>
      <c r="BQ78" s="365"/>
      <c r="BR78" s="365"/>
      <c r="BS78" s="365"/>
      <c r="BT78" s="365"/>
      <c r="BU78" s="365"/>
      <c r="BV78" s="365"/>
      <c r="BW78" s="365"/>
      <c r="BX78" s="365"/>
      <c r="BY78" s="365"/>
      <c r="BZ78" s="365"/>
      <c r="CA78" s="365"/>
      <c r="CB78" s="366"/>
    </row>
    <row r="79" spans="1:80" hidden="1" x14ac:dyDescent="0.2">
      <c r="A79" s="400"/>
      <c r="B79" s="401"/>
      <c r="C79" s="401"/>
      <c r="D79" s="402"/>
      <c r="E79" s="361"/>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3"/>
      <c r="AS79" s="364"/>
      <c r="AT79" s="365"/>
      <c r="AU79" s="365"/>
      <c r="AV79" s="365"/>
      <c r="AW79" s="365"/>
      <c r="AX79" s="365"/>
      <c r="AY79" s="365"/>
      <c r="AZ79" s="365"/>
      <c r="BA79" s="365"/>
      <c r="BB79" s="366"/>
      <c r="BC79" s="364"/>
      <c r="BD79" s="365"/>
      <c r="BE79" s="365"/>
      <c r="BF79" s="365"/>
      <c r="BG79" s="365"/>
      <c r="BH79" s="365"/>
      <c r="BI79" s="365"/>
      <c r="BJ79" s="365"/>
      <c r="BK79" s="365"/>
      <c r="BL79" s="365"/>
      <c r="BM79" s="366"/>
      <c r="BN79" s="364">
        <f t="shared" si="2"/>
        <v>0</v>
      </c>
      <c r="BO79" s="365"/>
      <c r="BP79" s="365"/>
      <c r="BQ79" s="365"/>
      <c r="BR79" s="365"/>
      <c r="BS79" s="365"/>
      <c r="BT79" s="365"/>
      <c r="BU79" s="365"/>
      <c r="BV79" s="365"/>
      <c r="BW79" s="365"/>
      <c r="BX79" s="365"/>
      <c r="BY79" s="365"/>
      <c r="BZ79" s="365"/>
      <c r="CA79" s="365"/>
      <c r="CB79" s="366"/>
    </row>
    <row r="80" spans="1:80" hidden="1" x14ac:dyDescent="0.2">
      <c r="A80" s="400"/>
      <c r="B80" s="401"/>
      <c r="C80" s="401"/>
      <c r="D80" s="402"/>
      <c r="E80" s="361"/>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3"/>
      <c r="AS80" s="364"/>
      <c r="AT80" s="365"/>
      <c r="AU80" s="365"/>
      <c r="AV80" s="365"/>
      <c r="AW80" s="365"/>
      <c r="AX80" s="365"/>
      <c r="AY80" s="365"/>
      <c r="AZ80" s="365"/>
      <c r="BA80" s="365"/>
      <c r="BB80" s="366"/>
      <c r="BC80" s="364"/>
      <c r="BD80" s="365"/>
      <c r="BE80" s="365"/>
      <c r="BF80" s="365"/>
      <c r="BG80" s="365"/>
      <c r="BH80" s="365"/>
      <c r="BI80" s="365"/>
      <c r="BJ80" s="365"/>
      <c r="BK80" s="365"/>
      <c r="BL80" s="365"/>
      <c r="BM80" s="366"/>
      <c r="BN80" s="364">
        <f t="shared" si="2"/>
        <v>0</v>
      </c>
      <c r="BO80" s="365"/>
      <c r="BP80" s="365"/>
      <c r="BQ80" s="365"/>
      <c r="BR80" s="365"/>
      <c r="BS80" s="365"/>
      <c r="BT80" s="365"/>
      <c r="BU80" s="365"/>
      <c r="BV80" s="365"/>
      <c r="BW80" s="365"/>
      <c r="BX80" s="365"/>
      <c r="BY80" s="365"/>
      <c r="BZ80" s="365"/>
      <c r="CA80" s="365"/>
      <c r="CB80" s="366"/>
    </row>
    <row r="81" spans="1:80" hidden="1" x14ac:dyDescent="0.2">
      <c r="A81" s="400"/>
      <c r="B81" s="401"/>
      <c r="C81" s="401"/>
      <c r="D81" s="402"/>
      <c r="E81" s="361"/>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3"/>
      <c r="AS81" s="364"/>
      <c r="AT81" s="365"/>
      <c r="AU81" s="365"/>
      <c r="AV81" s="365"/>
      <c r="AW81" s="365"/>
      <c r="AX81" s="365"/>
      <c r="AY81" s="365"/>
      <c r="AZ81" s="365"/>
      <c r="BA81" s="365"/>
      <c r="BB81" s="366"/>
      <c r="BC81" s="364"/>
      <c r="BD81" s="365"/>
      <c r="BE81" s="365"/>
      <c r="BF81" s="365"/>
      <c r="BG81" s="365"/>
      <c r="BH81" s="365"/>
      <c r="BI81" s="365"/>
      <c r="BJ81" s="365"/>
      <c r="BK81" s="365"/>
      <c r="BL81" s="365"/>
      <c r="BM81" s="366"/>
      <c r="BN81" s="364">
        <f t="shared" si="2"/>
        <v>0</v>
      </c>
      <c r="BO81" s="365"/>
      <c r="BP81" s="365"/>
      <c r="BQ81" s="365"/>
      <c r="BR81" s="365"/>
      <c r="BS81" s="365"/>
      <c r="BT81" s="365"/>
      <c r="BU81" s="365"/>
      <c r="BV81" s="365"/>
      <c r="BW81" s="365"/>
      <c r="BX81" s="365"/>
      <c r="BY81" s="365"/>
      <c r="BZ81" s="365"/>
      <c r="CA81" s="365"/>
      <c r="CB81" s="366"/>
    </row>
    <row r="82" spans="1:80" hidden="1" x14ac:dyDescent="0.2">
      <c r="A82" s="400"/>
      <c r="B82" s="401"/>
      <c r="C82" s="401"/>
      <c r="D82" s="402"/>
      <c r="E82" s="361"/>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3"/>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364">
        <f t="shared" si="2"/>
        <v>0</v>
      </c>
      <c r="BO82" s="365"/>
      <c r="BP82" s="365"/>
      <c r="BQ82" s="365"/>
      <c r="BR82" s="365"/>
      <c r="BS82" s="365"/>
      <c r="BT82" s="365"/>
      <c r="BU82" s="365"/>
      <c r="BV82" s="365"/>
      <c r="BW82" s="365"/>
      <c r="BX82" s="365"/>
      <c r="BY82" s="365"/>
      <c r="BZ82" s="365"/>
      <c r="CA82" s="365"/>
      <c r="CB82" s="366"/>
    </row>
    <row r="83" spans="1:80" hidden="1" x14ac:dyDescent="0.2">
      <c r="A83" s="400"/>
      <c r="B83" s="401"/>
      <c r="C83" s="401"/>
      <c r="D83" s="402"/>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3"/>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364">
        <f t="shared" si="2"/>
        <v>0</v>
      </c>
      <c r="BO83" s="365"/>
      <c r="BP83" s="365"/>
      <c r="BQ83" s="365"/>
      <c r="BR83" s="365"/>
      <c r="BS83" s="365"/>
      <c r="BT83" s="365"/>
      <c r="BU83" s="365"/>
      <c r="BV83" s="365"/>
      <c r="BW83" s="365"/>
      <c r="BX83" s="365"/>
      <c r="BY83" s="365"/>
      <c r="BZ83" s="365"/>
      <c r="CA83" s="365"/>
      <c r="CB83" s="366"/>
    </row>
    <row r="84" spans="1:80" hidden="1" x14ac:dyDescent="0.2">
      <c r="A84" s="400"/>
      <c r="B84" s="401"/>
      <c r="C84" s="401"/>
      <c r="D84" s="402"/>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3"/>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2"/>
        <v>0</v>
      </c>
      <c r="BO84" s="365"/>
      <c r="BP84" s="365"/>
      <c r="BQ84" s="365"/>
      <c r="BR84" s="365"/>
      <c r="BS84" s="365"/>
      <c r="BT84" s="365"/>
      <c r="BU84" s="365"/>
      <c r="BV84" s="365"/>
      <c r="BW84" s="365"/>
      <c r="BX84" s="365"/>
      <c r="BY84" s="365"/>
      <c r="BZ84" s="365"/>
      <c r="CA84" s="365"/>
      <c r="CB84" s="366"/>
    </row>
    <row r="85" spans="1:80" hidden="1" x14ac:dyDescent="0.2">
      <c r="A85" s="400"/>
      <c r="B85" s="401"/>
      <c r="C85" s="401"/>
      <c r="D85" s="402"/>
      <c r="E85" s="422"/>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c r="AR85" s="424"/>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2"/>
        <v>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422"/>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4"/>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2"/>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422"/>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4"/>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2"/>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397"/>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c r="AG88" s="398"/>
      <c r="AH88" s="398"/>
      <c r="AI88" s="398"/>
      <c r="AJ88" s="398"/>
      <c r="AK88" s="398"/>
      <c r="AL88" s="398"/>
      <c r="AM88" s="398"/>
      <c r="AN88" s="398"/>
      <c r="AO88" s="398"/>
      <c r="AP88" s="398"/>
      <c r="AQ88" s="398"/>
      <c r="AR88" s="399"/>
      <c r="AS88" s="419"/>
      <c r="AT88" s="420"/>
      <c r="AU88" s="420"/>
      <c r="AV88" s="420"/>
      <c r="AW88" s="420"/>
      <c r="AX88" s="420"/>
      <c r="AY88" s="420"/>
      <c r="AZ88" s="420"/>
      <c r="BA88" s="420"/>
      <c r="BB88" s="421"/>
      <c r="BC88" s="419"/>
      <c r="BD88" s="420"/>
      <c r="BE88" s="420"/>
      <c r="BF88" s="420"/>
      <c r="BG88" s="420"/>
      <c r="BH88" s="420"/>
      <c r="BI88" s="420"/>
      <c r="BJ88" s="420"/>
      <c r="BK88" s="420"/>
      <c r="BL88" s="420"/>
      <c r="BM88" s="421"/>
      <c r="BN88" s="364">
        <f t="shared" si="2"/>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397"/>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c r="AI89" s="398"/>
      <c r="AJ89" s="398"/>
      <c r="AK89" s="398"/>
      <c r="AL89" s="398"/>
      <c r="AM89" s="398"/>
      <c r="AN89" s="398"/>
      <c r="AO89" s="398"/>
      <c r="AP89" s="398"/>
      <c r="AQ89" s="398"/>
      <c r="AR89" s="399"/>
      <c r="AS89" s="419"/>
      <c r="AT89" s="420"/>
      <c r="AU89" s="420"/>
      <c r="AV89" s="420"/>
      <c r="AW89" s="420"/>
      <c r="AX89" s="420"/>
      <c r="AY89" s="420"/>
      <c r="AZ89" s="420"/>
      <c r="BA89" s="420"/>
      <c r="BB89" s="421"/>
      <c r="BC89" s="419"/>
      <c r="BD89" s="420"/>
      <c r="BE89" s="420"/>
      <c r="BF89" s="420"/>
      <c r="BG89" s="420"/>
      <c r="BH89" s="420"/>
      <c r="BI89" s="420"/>
      <c r="BJ89" s="420"/>
      <c r="BK89" s="420"/>
      <c r="BL89" s="420"/>
      <c r="BM89" s="421"/>
      <c r="BN89" s="364">
        <f t="shared" si="2"/>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397"/>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c r="AG90" s="398"/>
      <c r="AH90" s="398"/>
      <c r="AI90" s="398"/>
      <c r="AJ90" s="398"/>
      <c r="AK90" s="398"/>
      <c r="AL90" s="398"/>
      <c r="AM90" s="398"/>
      <c r="AN90" s="398"/>
      <c r="AO90" s="398"/>
      <c r="AP90" s="398"/>
      <c r="AQ90" s="398"/>
      <c r="AR90" s="399"/>
      <c r="AS90" s="419"/>
      <c r="AT90" s="420"/>
      <c r="AU90" s="420"/>
      <c r="AV90" s="420"/>
      <c r="AW90" s="420"/>
      <c r="AX90" s="420"/>
      <c r="AY90" s="420"/>
      <c r="AZ90" s="420"/>
      <c r="BA90" s="420"/>
      <c r="BB90" s="421"/>
      <c r="BC90" s="419"/>
      <c r="BD90" s="420"/>
      <c r="BE90" s="420"/>
      <c r="BF90" s="420"/>
      <c r="BG90" s="420"/>
      <c r="BH90" s="420"/>
      <c r="BI90" s="420"/>
      <c r="BJ90" s="420"/>
      <c r="BK90" s="420"/>
      <c r="BL90" s="420"/>
      <c r="BM90" s="421"/>
      <c r="BN90" s="364">
        <f t="shared" si="2"/>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397"/>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c r="AG91" s="398"/>
      <c r="AH91" s="398"/>
      <c r="AI91" s="398"/>
      <c r="AJ91" s="398"/>
      <c r="AK91" s="398"/>
      <c r="AL91" s="398"/>
      <c r="AM91" s="398"/>
      <c r="AN91" s="398"/>
      <c r="AO91" s="398"/>
      <c r="AP91" s="398"/>
      <c r="AQ91" s="398"/>
      <c r="AR91" s="399"/>
      <c r="AS91" s="419"/>
      <c r="AT91" s="420"/>
      <c r="AU91" s="420"/>
      <c r="AV91" s="420"/>
      <c r="AW91" s="420"/>
      <c r="AX91" s="420"/>
      <c r="AY91" s="420"/>
      <c r="AZ91" s="420"/>
      <c r="BA91" s="420"/>
      <c r="BB91" s="421"/>
      <c r="BC91" s="419"/>
      <c r="BD91" s="420"/>
      <c r="BE91" s="420"/>
      <c r="BF91" s="420"/>
      <c r="BG91" s="420"/>
      <c r="BH91" s="420"/>
      <c r="BI91" s="420"/>
      <c r="BJ91" s="420"/>
      <c r="BK91" s="420"/>
      <c r="BL91" s="420"/>
      <c r="BM91" s="421"/>
      <c r="BN91" s="364">
        <f t="shared" si="2"/>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397"/>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c r="AG92" s="398"/>
      <c r="AH92" s="398"/>
      <c r="AI92" s="398"/>
      <c r="AJ92" s="398"/>
      <c r="AK92" s="398"/>
      <c r="AL92" s="398"/>
      <c r="AM92" s="398"/>
      <c r="AN92" s="398"/>
      <c r="AO92" s="398"/>
      <c r="AP92" s="398"/>
      <c r="AQ92" s="398"/>
      <c r="AR92" s="399"/>
      <c r="AS92" s="419"/>
      <c r="AT92" s="420"/>
      <c r="AU92" s="420"/>
      <c r="AV92" s="420"/>
      <c r="AW92" s="420"/>
      <c r="AX92" s="420"/>
      <c r="AY92" s="420"/>
      <c r="AZ92" s="420"/>
      <c r="BA92" s="420"/>
      <c r="BB92" s="421"/>
      <c r="BC92" s="419"/>
      <c r="BD92" s="420"/>
      <c r="BE92" s="420"/>
      <c r="BF92" s="420"/>
      <c r="BG92" s="420"/>
      <c r="BH92" s="420"/>
      <c r="BI92" s="420"/>
      <c r="BJ92" s="420"/>
      <c r="BK92" s="420"/>
      <c r="BL92" s="420"/>
      <c r="BM92" s="421"/>
      <c r="BN92" s="364">
        <f t="shared" si="2"/>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97"/>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c r="AG93" s="398"/>
      <c r="AH93" s="398"/>
      <c r="AI93" s="398"/>
      <c r="AJ93" s="398"/>
      <c r="AK93" s="398"/>
      <c r="AL93" s="398"/>
      <c r="AM93" s="398"/>
      <c r="AN93" s="398"/>
      <c r="AO93" s="398"/>
      <c r="AP93" s="398"/>
      <c r="AQ93" s="398"/>
      <c r="AR93" s="399"/>
      <c r="AS93" s="419"/>
      <c r="AT93" s="420"/>
      <c r="AU93" s="420"/>
      <c r="AV93" s="420"/>
      <c r="AW93" s="420"/>
      <c r="AX93" s="420"/>
      <c r="AY93" s="420"/>
      <c r="AZ93" s="420"/>
      <c r="BA93" s="420"/>
      <c r="BB93" s="421"/>
      <c r="BC93" s="419"/>
      <c r="BD93" s="420"/>
      <c r="BE93" s="420"/>
      <c r="BF93" s="420"/>
      <c r="BG93" s="420"/>
      <c r="BH93" s="420"/>
      <c r="BI93" s="420"/>
      <c r="BJ93" s="420"/>
      <c r="BK93" s="420"/>
      <c r="BL93" s="420"/>
      <c r="BM93" s="421"/>
      <c r="BN93" s="364">
        <f t="shared" si="2"/>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397"/>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c r="AG94" s="398"/>
      <c r="AH94" s="398"/>
      <c r="AI94" s="398"/>
      <c r="AJ94" s="398"/>
      <c r="AK94" s="398"/>
      <c r="AL94" s="398"/>
      <c r="AM94" s="398"/>
      <c r="AN94" s="398"/>
      <c r="AO94" s="398"/>
      <c r="AP94" s="398"/>
      <c r="AQ94" s="398"/>
      <c r="AR94" s="399"/>
      <c r="AS94" s="419"/>
      <c r="AT94" s="420"/>
      <c r="AU94" s="420"/>
      <c r="AV94" s="420"/>
      <c r="AW94" s="420"/>
      <c r="AX94" s="420"/>
      <c r="AY94" s="420"/>
      <c r="AZ94" s="420"/>
      <c r="BA94" s="420"/>
      <c r="BB94" s="421"/>
      <c r="BC94" s="419"/>
      <c r="BD94" s="420"/>
      <c r="BE94" s="420"/>
      <c r="BF94" s="420"/>
      <c r="BG94" s="420"/>
      <c r="BH94" s="420"/>
      <c r="BI94" s="420"/>
      <c r="BJ94" s="420"/>
      <c r="BK94" s="420"/>
      <c r="BL94" s="420"/>
      <c r="BM94" s="421"/>
      <c r="BN94" s="364">
        <f t="shared" si="2"/>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397"/>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c r="AG95" s="398"/>
      <c r="AH95" s="398"/>
      <c r="AI95" s="398"/>
      <c r="AJ95" s="398"/>
      <c r="AK95" s="398"/>
      <c r="AL95" s="398"/>
      <c r="AM95" s="398"/>
      <c r="AN95" s="398"/>
      <c r="AO95" s="398"/>
      <c r="AP95" s="398"/>
      <c r="AQ95" s="398"/>
      <c r="AR95" s="399"/>
      <c r="AS95" s="419"/>
      <c r="AT95" s="420"/>
      <c r="AU95" s="420"/>
      <c r="AV95" s="420"/>
      <c r="AW95" s="420"/>
      <c r="AX95" s="420"/>
      <c r="AY95" s="420"/>
      <c r="AZ95" s="420"/>
      <c r="BA95" s="420"/>
      <c r="BB95" s="421"/>
      <c r="BC95" s="419"/>
      <c r="BD95" s="420"/>
      <c r="BE95" s="420"/>
      <c r="BF95" s="420"/>
      <c r="BG95" s="420"/>
      <c r="BH95" s="420"/>
      <c r="BI95" s="420"/>
      <c r="BJ95" s="420"/>
      <c r="BK95" s="420"/>
      <c r="BL95" s="420"/>
      <c r="BM95" s="421"/>
      <c r="BN95" s="364">
        <f t="shared" si="2"/>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397"/>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c r="AG96" s="398"/>
      <c r="AH96" s="398"/>
      <c r="AI96" s="398"/>
      <c r="AJ96" s="398"/>
      <c r="AK96" s="398"/>
      <c r="AL96" s="398"/>
      <c r="AM96" s="398"/>
      <c r="AN96" s="398"/>
      <c r="AO96" s="398"/>
      <c r="AP96" s="398"/>
      <c r="AQ96" s="398"/>
      <c r="AR96" s="399"/>
      <c r="AS96" s="419"/>
      <c r="AT96" s="420"/>
      <c r="AU96" s="420"/>
      <c r="AV96" s="420"/>
      <c r="AW96" s="420"/>
      <c r="AX96" s="420"/>
      <c r="AY96" s="420"/>
      <c r="AZ96" s="420"/>
      <c r="BA96" s="420"/>
      <c r="BB96" s="421"/>
      <c r="BC96" s="419"/>
      <c r="BD96" s="420"/>
      <c r="BE96" s="420"/>
      <c r="BF96" s="420"/>
      <c r="BG96" s="420"/>
      <c r="BH96" s="420"/>
      <c r="BI96" s="420"/>
      <c r="BJ96" s="420"/>
      <c r="BK96" s="420"/>
      <c r="BL96" s="420"/>
      <c r="BM96" s="421"/>
      <c r="BN96" s="364">
        <f t="shared" si="2"/>
        <v>0</v>
      </c>
      <c r="BO96" s="365"/>
      <c r="BP96" s="365"/>
      <c r="BQ96" s="365"/>
      <c r="BR96" s="365"/>
      <c r="BS96" s="365"/>
      <c r="BT96" s="365"/>
      <c r="BU96" s="365"/>
      <c r="BV96" s="365"/>
      <c r="BW96" s="365"/>
      <c r="BX96" s="365"/>
      <c r="BY96" s="365"/>
      <c r="BZ96" s="365"/>
      <c r="CA96" s="365"/>
      <c r="CB96" s="366"/>
    </row>
    <row r="97" spans="1:89" hidden="1" x14ac:dyDescent="0.2">
      <c r="A97" s="233"/>
      <c r="B97" s="231"/>
      <c r="C97" s="231"/>
      <c r="D97" s="232"/>
      <c r="E97" s="413"/>
      <c r="F97" s="414"/>
      <c r="G97" s="414"/>
      <c r="H97" s="414"/>
      <c r="I97" s="414"/>
      <c r="J97" s="414"/>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414"/>
      <c r="AK97" s="414"/>
      <c r="AL97" s="414"/>
      <c r="AM97" s="414"/>
      <c r="AN97" s="414"/>
      <c r="AO97" s="414"/>
      <c r="AP97" s="414"/>
      <c r="AQ97" s="414"/>
      <c r="AR97" s="415"/>
      <c r="AS97" s="400"/>
      <c r="AT97" s="401"/>
      <c r="AU97" s="401"/>
      <c r="AV97" s="401"/>
      <c r="AW97" s="401"/>
      <c r="AX97" s="401"/>
      <c r="AY97" s="401"/>
      <c r="AZ97" s="401"/>
      <c r="BA97" s="401"/>
      <c r="BB97" s="402"/>
      <c r="BC97" s="416"/>
      <c r="BD97" s="417"/>
      <c r="BE97" s="417"/>
      <c r="BF97" s="417"/>
      <c r="BG97" s="417"/>
      <c r="BH97" s="417"/>
      <c r="BI97" s="417"/>
      <c r="BJ97" s="417"/>
      <c r="BK97" s="417"/>
      <c r="BL97" s="417"/>
      <c r="BM97" s="418"/>
      <c r="BN97" s="364">
        <f t="shared" si="2"/>
        <v>0</v>
      </c>
      <c r="BO97" s="365"/>
      <c r="BP97" s="365"/>
      <c r="BQ97" s="365"/>
      <c r="BR97" s="365"/>
      <c r="BS97" s="365"/>
      <c r="BT97" s="365"/>
      <c r="BU97" s="365"/>
      <c r="BV97" s="365"/>
      <c r="BW97" s="365"/>
      <c r="BX97" s="365"/>
      <c r="BY97" s="365"/>
      <c r="BZ97" s="365"/>
      <c r="CA97" s="365"/>
      <c r="CB97" s="366"/>
    </row>
    <row r="98" spans="1:89" hidden="1" x14ac:dyDescent="0.2">
      <c r="A98" s="233"/>
      <c r="B98" s="231"/>
      <c r="C98" s="231"/>
      <c r="D98" s="232"/>
      <c r="E98" s="413"/>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c r="AL98" s="414"/>
      <c r="AM98" s="414"/>
      <c r="AN98" s="414"/>
      <c r="AO98" s="414"/>
      <c r="AP98" s="414"/>
      <c r="AQ98" s="414"/>
      <c r="AR98" s="415"/>
      <c r="AS98" s="400"/>
      <c r="AT98" s="401"/>
      <c r="AU98" s="401"/>
      <c r="AV98" s="401"/>
      <c r="AW98" s="401"/>
      <c r="AX98" s="401"/>
      <c r="AY98" s="401"/>
      <c r="AZ98" s="401"/>
      <c r="BA98" s="401"/>
      <c r="BB98" s="402"/>
      <c r="BC98" s="416"/>
      <c r="BD98" s="417"/>
      <c r="BE98" s="417"/>
      <c r="BF98" s="417"/>
      <c r="BG98" s="417"/>
      <c r="BH98" s="417"/>
      <c r="BI98" s="417"/>
      <c r="BJ98" s="417"/>
      <c r="BK98" s="417"/>
      <c r="BL98" s="417"/>
      <c r="BM98" s="418"/>
      <c r="BN98" s="364">
        <f t="shared" si="2"/>
        <v>0</v>
      </c>
      <c r="BO98" s="365"/>
      <c r="BP98" s="365"/>
      <c r="BQ98" s="365"/>
      <c r="BR98" s="365"/>
      <c r="BS98" s="365"/>
      <c r="BT98" s="365"/>
      <c r="BU98" s="365"/>
      <c r="BV98" s="365"/>
      <c r="BW98" s="365"/>
      <c r="BX98" s="365"/>
      <c r="BY98" s="365"/>
      <c r="BZ98" s="365"/>
      <c r="CA98" s="365"/>
      <c r="CB98" s="366"/>
    </row>
    <row r="99" spans="1:89" hidden="1" x14ac:dyDescent="0.2">
      <c r="A99" s="395"/>
      <c r="B99" s="151"/>
      <c r="C99" s="151"/>
      <c r="D99" s="396"/>
      <c r="E99" s="413"/>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c r="AL99" s="414"/>
      <c r="AM99" s="414"/>
      <c r="AN99" s="414"/>
      <c r="AO99" s="414"/>
      <c r="AP99" s="414"/>
      <c r="AQ99" s="414"/>
      <c r="AR99" s="415"/>
      <c r="AS99" s="392"/>
      <c r="AT99" s="393"/>
      <c r="AU99" s="393"/>
      <c r="AV99" s="393"/>
      <c r="AW99" s="393"/>
      <c r="AX99" s="393"/>
      <c r="AY99" s="393"/>
      <c r="AZ99" s="393"/>
      <c r="BA99" s="393"/>
      <c r="BB99" s="394"/>
      <c r="BC99" s="416"/>
      <c r="BD99" s="417"/>
      <c r="BE99" s="417"/>
      <c r="BF99" s="417"/>
      <c r="BG99" s="417"/>
      <c r="BH99" s="417"/>
      <c r="BI99" s="417"/>
      <c r="BJ99" s="417"/>
      <c r="BK99" s="417"/>
      <c r="BL99" s="417"/>
      <c r="BM99" s="418"/>
      <c r="BN99" s="364">
        <f t="shared" si="2"/>
        <v>0</v>
      </c>
      <c r="BO99" s="365"/>
      <c r="BP99" s="365"/>
      <c r="BQ99" s="365"/>
      <c r="BR99" s="365"/>
      <c r="BS99" s="365"/>
      <c r="BT99" s="365"/>
      <c r="BU99" s="365"/>
      <c r="BV99" s="365"/>
      <c r="BW99" s="365"/>
      <c r="BX99" s="365"/>
      <c r="BY99" s="365"/>
      <c r="BZ99" s="365"/>
      <c r="CA99" s="365"/>
      <c r="CB99" s="366"/>
    </row>
    <row r="100" spans="1:89" x14ac:dyDescent="0.2">
      <c r="A100" s="377"/>
      <c r="B100" s="378"/>
      <c r="C100" s="378"/>
      <c r="D100" s="379"/>
      <c r="E100" s="380" t="s">
        <v>421</v>
      </c>
      <c r="F100" s="381"/>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c r="AG100" s="381"/>
      <c r="AH100" s="381"/>
      <c r="AI100" s="381"/>
      <c r="AJ100" s="381"/>
      <c r="AK100" s="381"/>
      <c r="AL100" s="381"/>
      <c r="AM100" s="381"/>
      <c r="AN100" s="381"/>
      <c r="AO100" s="381"/>
      <c r="AP100" s="381"/>
      <c r="AQ100" s="381"/>
      <c r="AR100" s="382"/>
      <c r="AS100" s="383" t="s">
        <v>52</v>
      </c>
      <c r="AT100" s="384"/>
      <c r="AU100" s="384"/>
      <c r="AV100" s="384"/>
      <c r="AW100" s="384"/>
      <c r="AX100" s="384"/>
      <c r="AY100" s="384"/>
      <c r="AZ100" s="384"/>
      <c r="BA100" s="384"/>
      <c r="BB100" s="385"/>
      <c r="BC100" s="386" t="s">
        <v>52</v>
      </c>
      <c r="BD100" s="387"/>
      <c r="BE100" s="387"/>
      <c r="BF100" s="387"/>
      <c r="BG100" s="387"/>
      <c r="BH100" s="387"/>
      <c r="BI100" s="387"/>
      <c r="BJ100" s="387"/>
      <c r="BK100" s="387"/>
      <c r="BL100" s="387"/>
      <c r="BM100" s="388"/>
      <c r="BN100" s="389">
        <f>SUM(BN65:CB99)</f>
        <v>5000</v>
      </c>
      <c r="BO100" s="390"/>
      <c r="BP100" s="390"/>
      <c r="BQ100" s="390"/>
      <c r="BR100" s="390"/>
      <c r="BS100" s="390"/>
      <c r="BT100" s="390"/>
      <c r="BU100" s="390"/>
      <c r="BV100" s="390"/>
      <c r="BW100" s="390"/>
      <c r="BX100" s="390"/>
      <c r="BY100" s="390"/>
      <c r="BZ100" s="390"/>
      <c r="CA100" s="390"/>
      <c r="CB100" s="391"/>
      <c r="CC100" s="412"/>
      <c r="CD100" s="153"/>
      <c r="CE100" s="153"/>
      <c r="CF100" s="153"/>
      <c r="CG100" s="153"/>
      <c r="CH100" s="153"/>
      <c r="CI100" s="153"/>
      <c r="CJ100" s="153"/>
      <c r="CK100" s="153"/>
    </row>
    <row r="101" spans="1:89" ht="15.75" x14ac:dyDescent="0.25">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7"/>
      <c r="AT101" s="137"/>
      <c r="AU101" s="137"/>
      <c r="AV101" s="137"/>
      <c r="AW101" s="137"/>
      <c r="AX101" s="137"/>
      <c r="AY101" s="137"/>
      <c r="AZ101" s="137"/>
      <c r="BA101" s="137"/>
      <c r="BB101" s="137"/>
      <c r="BC101" s="86"/>
      <c r="BD101" s="86"/>
      <c r="BE101" s="86"/>
      <c r="BF101" s="86"/>
      <c r="BG101" s="86"/>
      <c r="BH101" s="86"/>
      <c r="BI101" s="86"/>
      <c r="BJ101" s="86"/>
      <c r="BK101" s="86"/>
      <c r="BL101" s="86"/>
      <c r="BM101" s="86"/>
      <c r="BN101" s="86"/>
      <c r="BO101" s="86"/>
      <c r="BP101" s="86"/>
      <c r="BQ101" s="138"/>
      <c r="BR101" s="138"/>
      <c r="BS101" s="138"/>
      <c r="BT101" s="138"/>
      <c r="BU101" s="138"/>
      <c r="BV101" s="138"/>
      <c r="BW101" s="138"/>
      <c r="BX101" s="138"/>
      <c r="BY101" s="138"/>
      <c r="BZ101" s="138"/>
      <c r="CA101" s="138"/>
      <c r="CB101" s="138"/>
    </row>
    <row r="102" spans="1:89" x14ac:dyDescent="0.2">
      <c r="CK102" s="80"/>
    </row>
    <row r="103" spans="1:89" ht="15.75" x14ac:dyDescent="0.25">
      <c r="A103" s="72" t="s">
        <v>419</v>
      </c>
      <c r="B103" s="135"/>
      <c r="C103" s="135"/>
      <c r="D103" s="135"/>
      <c r="E103" s="135"/>
      <c r="F103" s="135"/>
      <c r="G103" s="135"/>
      <c r="H103" s="135"/>
      <c r="I103" s="135"/>
      <c r="J103" s="135"/>
      <c r="X103" s="87"/>
      <c r="Y103" s="376"/>
      <c r="Z103" s="376"/>
      <c r="AA103" s="376"/>
      <c r="AB103" s="376"/>
      <c r="AC103" s="376"/>
      <c r="AD103" s="376"/>
      <c r="AE103" s="376"/>
      <c r="AF103" s="376"/>
      <c r="AG103" s="376"/>
      <c r="AH103" s="376"/>
      <c r="AI103" s="376"/>
      <c r="AJ103" s="376"/>
      <c r="AK103" s="87"/>
      <c r="AL103" s="369" t="s">
        <v>554</v>
      </c>
      <c r="AM103" s="369"/>
      <c r="AN103" s="369"/>
      <c r="AO103" s="369"/>
      <c r="AP103" s="369"/>
      <c r="AQ103" s="369"/>
      <c r="AR103" s="369"/>
      <c r="AS103" s="369"/>
      <c r="AT103" s="369"/>
      <c r="AU103" s="369"/>
      <c r="AV103" s="369"/>
      <c r="AW103" s="369"/>
      <c r="AX103" s="369"/>
      <c r="AY103" s="369"/>
      <c r="AZ103" s="369"/>
      <c r="BA103" s="369"/>
      <c r="BB103" s="369"/>
      <c r="BC103" s="369"/>
      <c r="BD103" s="369"/>
      <c r="BE103" s="369"/>
      <c r="BF103" s="369"/>
      <c r="BG103" s="369"/>
      <c r="BH103" s="369"/>
      <c r="BI103" s="369"/>
      <c r="BJ103" s="369"/>
      <c r="BK103" s="369"/>
      <c r="BL103" s="369"/>
      <c r="BM103" s="369"/>
      <c r="BN103" s="87"/>
      <c r="BO103" s="87"/>
      <c r="BP103" s="87"/>
      <c r="BQ103" s="87"/>
      <c r="BR103" s="87"/>
      <c r="BS103" s="87"/>
      <c r="CK103" s="80"/>
    </row>
    <row r="104" spans="1:89" x14ac:dyDescent="0.2">
      <c r="A104" s="88"/>
      <c r="B104" s="88"/>
      <c r="C104" s="88"/>
      <c r="D104" s="88"/>
      <c r="E104" s="88"/>
      <c r="F104" s="88"/>
      <c r="G104" s="88"/>
      <c r="H104" s="88"/>
      <c r="I104" s="88"/>
      <c r="J104" s="88"/>
      <c r="X104" s="88"/>
      <c r="Y104" s="375" t="s">
        <v>10</v>
      </c>
      <c r="Z104" s="375"/>
      <c r="AA104" s="375"/>
      <c r="AB104" s="375"/>
      <c r="AC104" s="375"/>
      <c r="AD104" s="375"/>
      <c r="AE104" s="375"/>
      <c r="AF104" s="375"/>
      <c r="AG104" s="375"/>
      <c r="AH104" s="375"/>
      <c r="AI104" s="375"/>
      <c r="AJ104" s="375"/>
      <c r="AK104" s="88"/>
      <c r="AL104" s="375" t="s">
        <v>11</v>
      </c>
      <c r="AM104" s="375"/>
      <c r="AN104" s="375"/>
      <c r="AO104" s="375"/>
      <c r="AP104" s="375"/>
      <c r="AQ104" s="375"/>
      <c r="AR104" s="375"/>
      <c r="AS104" s="375"/>
      <c r="AT104" s="375"/>
      <c r="AU104" s="375"/>
      <c r="AV104" s="375"/>
      <c r="AW104" s="375"/>
      <c r="AX104" s="375"/>
      <c r="AY104" s="375"/>
      <c r="AZ104" s="375"/>
      <c r="BA104" s="375"/>
      <c r="BB104" s="375"/>
      <c r="BC104" s="375"/>
      <c r="BD104" s="375"/>
      <c r="BE104" s="375"/>
      <c r="BF104" s="375"/>
      <c r="BG104" s="375"/>
      <c r="BH104" s="375"/>
      <c r="BI104" s="375"/>
      <c r="BJ104" s="375"/>
      <c r="BK104" s="375"/>
      <c r="BL104" s="375"/>
      <c r="BM104" s="375"/>
      <c r="BN104" s="87"/>
      <c r="BO104" s="87"/>
      <c r="BP104" s="87"/>
      <c r="BQ104" s="87"/>
      <c r="BR104" s="87"/>
      <c r="BS104" s="87"/>
      <c r="CK104" s="89"/>
    </row>
    <row r="105" spans="1:89" x14ac:dyDescent="0.2">
      <c r="A105" s="1"/>
      <c r="B105" s="87"/>
      <c r="C105" s="87"/>
      <c r="D105" s="87"/>
      <c r="E105" s="87"/>
      <c r="F105" s="87"/>
      <c r="G105" s="87"/>
      <c r="H105" s="87"/>
      <c r="I105" s="87"/>
      <c r="J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8"/>
      <c r="BO105" s="88"/>
      <c r="BP105" s="88"/>
      <c r="BQ105" s="88"/>
      <c r="BR105" s="88"/>
      <c r="BS105" s="88"/>
    </row>
    <row r="106" spans="1:89" ht="15.75" x14ac:dyDescent="0.25">
      <c r="A106" s="72" t="s">
        <v>420</v>
      </c>
      <c r="B106" s="135"/>
      <c r="C106" s="135"/>
      <c r="D106" s="135"/>
      <c r="E106" s="135"/>
      <c r="F106" s="135"/>
      <c r="G106" s="135"/>
      <c r="H106" s="135"/>
      <c r="I106" s="135"/>
      <c r="J106" s="135"/>
      <c r="X106" s="87"/>
      <c r="Y106" s="376"/>
      <c r="Z106" s="376"/>
      <c r="AA106" s="376"/>
      <c r="AB106" s="376"/>
      <c r="AC106" s="376"/>
      <c r="AD106" s="376"/>
      <c r="AE106" s="376"/>
      <c r="AF106" s="376"/>
      <c r="AG106" s="376"/>
      <c r="AH106" s="376"/>
      <c r="AI106" s="376"/>
      <c r="AJ106" s="376"/>
      <c r="AK106" s="87"/>
      <c r="AL106" s="369" t="s">
        <v>568</v>
      </c>
      <c r="AM106" s="369"/>
      <c r="AN106" s="369"/>
      <c r="AO106" s="369"/>
      <c r="AP106" s="369"/>
      <c r="AQ106" s="369"/>
      <c r="AR106" s="369"/>
      <c r="AS106" s="369"/>
      <c r="AT106" s="369"/>
      <c r="AU106" s="369"/>
      <c r="AV106" s="369"/>
      <c r="AW106" s="369"/>
      <c r="AX106" s="369"/>
      <c r="AY106" s="369"/>
      <c r="AZ106" s="369"/>
      <c r="BA106" s="369"/>
      <c r="BB106" s="369"/>
      <c r="BC106" s="369"/>
      <c r="BD106" s="369"/>
      <c r="BE106" s="369"/>
      <c r="BF106" s="369"/>
      <c r="BG106" s="369"/>
      <c r="BH106" s="369"/>
      <c r="BI106" s="369"/>
      <c r="BJ106" s="369"/>
      <c r="BK106" s="369"/>
      <c r="BL106" s="369"/>
      <c r="BM106" s="369"/>
      <c r="BN106" s="87"/>
      <c r="BO106" s="87"/>
      <c r="BP106" s="87"/>
      <c r="BQ106" s="87"/>
      <c r="BR106" s="87"/>
      <c r="BS106" s="87"/>
    </row>
    <row r="107" spans="1:89" x14ac:dyDescent="0.2">
      <c r="A107" s="87"/>
      <c r="B107" s="87"/>
      <c r="C107" s="87"/>
      <c r="D107" s="87"/>
      <c r="E107" s="87"/>
      <c r="F107" s="87"/>
      <c r="G107" s="87"/>
      <c r="H107" s="87"/>
      <c r="I107" s="87"/>
      <c r="J107" s="87"/>
      <c r="X107" s="87"/>
      <c r="Y107" s="148" t="s">
        <v>10</v>
      </c>
      <c r="Z107" s="148"/>
      <c r="AA107" s="148"/>
      <c r="AB107" s="148"/>
      <c r="AC107" s="148"/>
      <c r="AD107" s="148"/>
      <c r="AE107" s="148"/>
      <c r="AF107" s="148"/>
      <c r="AG107" s="148"/>
      <c r="AH107" s="148"/>
      <c r="AI107" s="148"/>
      <c r="AJ107" s="148"/>
      <c r="AK107" s="88"/>
      <c r="AL107" s="148" t="s">
        <v>11</v>
      </c>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87"/>
      <c r="BO107" s="87"/>
      <c r="BP107" s="87"/>
      <c r="BQ107" s="87"/>
      <c r="BR107" s="87"/>
      <c r="BS107" s="87"/>
    </row>
    <row r="108" spans="1:89" ht="15.6" customHeight="1" x14ac:dyDescent="0.25">
      <c r="A108" s="72" t="s">
        <v>507</v>
      </c>
      <c r="B108" s="90"/>
      <c r="C108" s="135"/>
      <c r="D108" s="135"/>
      <c r="E108" s="135"/>
      <c r="F108" s="135"/>
      <c r="G108" s="135"/>
      <c r="H108" s="135"/>
      <c r="I108" s="135"/>
      <c r="J108" s="135"/>
      <c r="O108" s="155" t="s">
        <v>567</v>
      </c>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Q108" s="136"/>
      <c r="AR108" s="136"/>
      <c r="AS108" s="136"/>
      <c r="AT108" s="136"/>
      <c r="AU108" s="136"/>
      <c r="AV108" s="136"/>
      <c r="AW108" s="136"/>
      <c r="AX108" s="136"/>
      <c r="AY108" s="136"/>
      <c r="AZ108" s="87"/>
      <c r="BA108" s="369" t="s">
        <v>568</v>
      </c>
      <c r="BB108" s="369"/>
      <c r="BC108" s="369"/>
      <c r="BD108" s="369"/>
      <c r="BE108" s="369"/>
      <c r="BF108" s="369"/>
      <c r="BG108" s="369"/>
      <c r="BH108" s="369"/>
      <c r="BI108" s="369"/>
      <c r="BJ108" s="369"/>
      <c r="BK108" s="369"/>
      <c r="BL108" s="369"/>
      <c r="BM108" s="369"/>
      <c r="BN108" s="369"/>
      <c r="BO108" s="369"/>
      <c r="BP108" s="369"/>
      <c r="BQ108" s="369"/>
      <c r="BR108" s="369"/>
      <c r="BS108" s="369"/>
      <c r="BT108" s="369"/>
      <c r="BU108" s="369"/>
      <c r="BV108" s="369"/>
      <c r="BZ108" s="5"/>
      <c r="CA108" s="92"/>
      <c r="CB108" s="5"/>
    </row>
    <row r="109" spans="1:89" ht="15.75" x14ac:dyDescent="0.25">
      <c r="A109" s="72" t="s">
        <v>508</v>
      </c>
      <c r="B109" s="90"/>
      <c r="C109" s="135"/>
      <c r="D109" s="135"/>
      <c r="E109" s="135"/>
      <c r="F109" s="135"/>
      <c r="G109" s="135"/>
      <c r="H109" s="135"/>
      <c r="I109" s="135"/>
      <c r="J109" s="135"/>
      <c r="O109" s="148" t="s">
        <v>12</v>
      </c>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Q109" s="148" t="s">
        <v>10</v>
      </c>
      <c r="AR109" s="148"/>
      <c r="AS109" s="148"/>
      <c r="AT109" s="148"/>
      <c r="AU109" s="148"/>
      <c r="AV109" s="148"/>
      <c r="AW109" s="148"/>
      <c r="AX109" s="148"/>
      <c r="AY109" s="148"/>
      <c r="AZ109" s="88"/>
      <c r="BA109" s="148" t="s">
        <v>11</v>
      </c>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Z109" s="5"/>
      <c r="CA109" s="93"/>
      <c r="CB109" s="5"/>
    </row>
    <row r="110" spans="1:89" s="72" customFormat="1" ht="15.75" x14ac:dyDescent="0.25">
      <c r="A110" s="370" t="s">
        <v>9</v>
      </c>
      <c r="B110" s="370"/>
      <c r="C110" s="371" t="s">
        <v>555</v>
      </c>
      <c r="D110" s="371"/>
      <c r="E110" s="371"/>
      <c r="F110" s="372" t="s">
        <v>5</v>
      </c>
      <c r="G110" s="372"/>
      <c r="H110" s="373" t="s">
        <v>556</v>
      </c>
      <c r="I110" s="373"/>
      <c r="J110" s="373"/>
      <c r="K110" s="373"/>
      <c r="L110" s="373"/>
      <c r="M110" s="373"/>
      <c r="N110" s="373"/>
      <c r="O110" s="373"/>
      <c r="P110" s="373"/>
      <c r="Q110" s="373"/>
      <c r="R110" s="373"/>
      <c r="S110" s="373"/>
      <c r="T110" s="373"/>
      <c r="U110" s="373"/>
      <c r="V110" s="373"/>
      <c r="W110" s="373"/>
      <c r="X110" s="373"/>
      <c r="Y110" s="374">
        <v>20</v>
      </c>
      <c r="Z110" s="374"/>
      <c r="AA110" s="374"/>
      <c r="AB110" s="367" t="s">
        <v>557</v>
      </c>
      <c r="AC110" s="367"/>
      <c r="AD110" s="367"/>
      <c r="AE110" s="90"/>
      <c r="AF110" s="72" t="s">
        <v>509</v>
      </c>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row>
  </sheetData>
  <mergeCells count="365">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A33:D33"/>
    <mergeCell ref="E33:AM33"/>
    <mergeCell ref="AN33:BA33"/>
    <mergeCell ref="BB33:BM33"/>
    <mergeCell ref="BN33:CB33"/>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37:D37"/>
    <mergeCell ref="E37:AM37"/>
    <mergeCell ref="AN37:BA37"/>
    <mergeCell ref="BB37:BM37"/>
    <mergeCell ref="BN37:CB37"/>
    <mergeCell ref="A38:D38"/>
    <mergeCell ref="E38:AM38"/>
    <mergeCell ref="AN38:BA38"/>
    <mergeCell ref="BB38:BM38"/>
    <mergeCell ref="BN38:CB38"/>
    <mergeCell ref="A39:D39"/>
    <mergeCell ref="E39:AM39"/>
    <mergeCell ref="AN39:BA39"/>
    <mergeCell ref="BB39:BM39"/>
    <mergeCell ref="BN39:CB39"/>
    <mergeCell ref="A40:D40"/>
    <mergeCell ref="E40:AM40"/>
    <mergeCell ref="AN40:BA40"/>
    <mergeCell ref="BB40:BM40"/>
    <mergeCell ref="BN40:CB40"/>
    <mergeCell ref="A41:D41"/>
    <mergeCell ref="E41:AM41"/>
    <mergeCell ref="AN41:BA41"/>
    <mergeCell ref="BB41:BM41"/>
    <mergeCell ref="BN41:CB41"/>
    <mergeCell ref="A42:D42"/>
    <mergeCell ref="E42:AM42"/>
    <mergeCell ref="AN42:BA42"/>
    <mergeCell ref="BB42:BM42"/>
    <mergeCell ref="BN42:CB42"/>
    <mergeCell ref="A46:CB46"/>
    <mergeCell ref="S48:CB48"/>
    <mergeCell ref="A43:D43"/>
    <mergeCell ref="E43:AM43"/>
    <mergeCell ref="AN43:BA43"/>
    <mergeCell ref="BB43:BM43"/>
    <mergeCell ref="BN43:CB43"/>
    <mergeCell ref="A44:D44"/>
    <mergeCell ref="E44:AM44"/>
    <mergeCell ref="AN44:BA44"/>
    <mergeCell ref="BB44:BM44"/>
    <mergeCell ref="BN44:CB44"/>
    <mergeCell ref="A53:D53"/>
    <mergeCell ref="E53:BC53"/>
    <mergeCell ref="BD53:BM53"/>
    <mergeCell ref="BN53:CB53"/>
    <mergeCell ref="A54:D54"/>
    <mergeCell ref="E54:BC54"/>
    <mergeCell ref="BD54:BM54"/>
    <mergeCell ref="BN54:CB54"/>
    <mergeCell ref="A50:CB50"/>
    <mergeCell ref="AS51:BB51"/>
    <mergeCell ref="BC51:BP51"/>
    <mergeCell ref="A57:D57"/>
    <mergeCell ref="E57:BC57"/>
    <mergeCell ref="BD57:BM57"/>
    <mergeCell ref="BN57:CB57"/>
    <mergeCell ref="AS59:BB59"/>
    <mergeCell ref="BC59:BP59"/>
    <mergeCell ref="A55:D55"/>
    <mergeCell ref="E55:BC55"/>
    <mergeCell ref="BD55:BM55"/>
    <mergeCell ref="BN55:CB55"/>
    <mergeCell ref="A56:D56"/>
    <mergeCell ref="E56:BC56"/>
    <mergeCell ref="BD56:BM56"/>
    <mergeCell ref="BN56:CB56"/>
    <mergeCell ref="A61:D61"/>
    <mergeCell ref="E61:AR61"/>
    <mergeCell ref="AS61:BB61"/>
    <mergeCell ref="BC61:BM61"/>
    <mergeCell ref="BN61:CB61"/>
    <mergeCell ref="A62:D62"/>
    <mergeCell ref="E62:AR62"/>
    <mergeCell ref="AS62:BB62"/>
    <mergeCell ref="BC62:BM62"/>
    <mergeCell ref="BN62:CB62"/>
    <mergeCell ref="A65:D65"/>
    <mergeCell ref="E65:AR65"/>
    <mergeCell ref="AS65:BB65"/>
    <mergeCell ref="BC65:BM65"/>
    <mergeCell ref="BN65:CB65"/>
    <mergeCell ref="A63:D63"/>
    <mergeCell ref="E63:AR63"/>
    <mergeCell ref="AS63:BB63"/>
    <mergeCell ref="BC63:BM63"/>
    <mergeCell ref="BN63:CB63"/>
    <mergeCell ref="A64:D64"/>
    <mergeCell ref="E64:AR64"/>
    <mergeCell ref="AS64:BB64"/>
    <mergeCell ref="BC64:BM64"/>
    <mergeCell ref="BN64:CB64"/>
    <mergeCell ref="A66:D66"/>
    <mergeCell ref="E66:AR66"/>
    <mergeCell ref="AS66:BB66"/>
    <mergeCell ref="BC66:BM66"/>
    <mergeCell ref="BN66:CB66"/>
    <mergeCell ref="A67:D67"/>
    <mergeCell ref="E67:AR67"/>
    <mergeCell ref="AS67:BB67"/>
    <mergeCell ref="BC67:BM67"/>
    <mergeCell ref="BN67:CB67"/>
    <mergeCell ref="A68:D68"/>
    <mergeCell ref="E68:AR68"/>
    <mergeCell ref="AS68:BB68"/>
    <mergeCell ref="BC68:BM68"/>
    <mergeCell ref="BN68:CB68"/>
    <mergeCell ref="A69:D69"/>
    <mergeCell ref="E69:AR69"/>
    <mergeCell ref="AS69:BB69"/>
    <mergeCell ref="BC69:BM69"/>
    <mergeCell ref="BN69:CB69"/>
    <mergeCell ref="A70:D70"/>
    <mergeCell ref="E70:AR70"/>
    <mergeCell ref="AS70:BB70"/>
    <mergeCell ref="BC70:BM70"/>
    <mergeCell ref="BN70:CB70"/>
    <mergeCell ref="A71:D71"/>
    <mergeCell ref="E71:AR71"/>
    <mergeCell ref="AS71:BB71"/>
    <mergeCell ref="BC71:BM71"/>
    <mergeCell ref="BN71:CB71"/>
    <mergeCell ref="A72:D72"/>
    <mergeCell ref="E72:AR72"/>
    <mergeCell ref="AS72:BB72"/>
    <mergeCell ref="BC72:BM72"/>
    <mergeCell ref="BN72:CB72"/>
    <mergeCell ref="A73:D73"/>
    <mergeCell ref="E73:AR73"/>
    <mergeCell ref="AS73:BB73"/>
    <mergeCell ref="BC73:BM73"/>
    <mergeCell ref="BN73:CB73"/>
    <mergeCell ref="A74:D74"/>
    <mergeCell ref="E74:AR74"/>
    <mergeCell ref="AS74:BB74"/>
    <mergeCell ref="BC74:BM74"/>
    <mergeCell ref="BN74:CB74"/>
    <mergeCell ref="A75:D75"/>
    <mergeCell ref="E75:AR75"/>
    <mergeCell ref="AS75:BB75"/>
    <mergeCell ref="BC75:BM75"/>
    <mergeCell ref="BN75:CB75"/>
    <mergeCell ref="A76:D76"/>
    <mergeCell ref="E76:AR76"/>
    <mergeCell ref="AS76:BB76"/>
    <mergeCell ref="BC76:BM76"/>
    <mergeCell ref="BN76:CB76"/>
    <mergeCell ref="A77:D77"/>
    <mergeCell ref="E77:AR77"/>
    <mergeCell ref="AS77:BB77"/>
    <mergeCell ref="BC77:BM77"/>
    <mergeCell ref="BN77:CB77"/>
    <mergeCell ref="A78:D78"/>
    <mergeCell ref="E78:AR78"/>
    <mergeCell ref="AS78:BB78"/>
    <mergeCell ref="BC78:BM78"/>
    <mergeCell ref="BN78:CB78"/>
    <mergeCell ref="A79:D79"/>
    <mergeCell ref="E79:AR79"/>
    <mergeCell ref="AS79:BB79"/>
    <mergeCell ref="BC79:BM79"/>
    <mergeCell ref="BN79:CB79"/>
    <mergeCell ref="A80:D80"/>
    <mergeCell ref="E80:AR80"/>
    <mergeCell ref="AS80:BB80"/>
    <mergeCell ref="BC80:BM80"/>
    <mergeCell ref="BN80:CB80"/>
    <mergeCell ref="A81:D81"/>
    <mergeCell ref="E81:AR81"/>
    <mergeCell ref="AS81:BB81"/>
    <mergeCell ref="BC81:BM81"/>
    <mergeCell ref="BN81:CB81"/>
    <mergeCell ref="A82:D82"/>
    <mergeCell ref="E82:AR82"/>
    <mergeCell ref="AS82:BB82"/>
    <mergeCell ref="BC82:BM82"/>
    <mergeCell ref="BN82:CB82"/>
    <mergeCell ref="A83:D83"/>
    <mergeCell ref="E83:AR83"/>
    <mergeCell ref="AS83:BB83"/>
    <mergeCell ref="BC83:BM83"/>
    <mergeCell ref="BN83:CB83"/>
    <mergeCell ref="A84:D84"/>
    <mergeCell ref="E84:AR84"/>
    <mergeCell ref="AS84:BB84"/>
    <mergeCell ref="BC84:BM84"/>
    <mergeCell ref="BN84:CB84"/>
    <mergeCell ref="A85:D85"/>
    <mergeCell ref="E85:AR85"/>
    <mergeCell ref="AS85:BB85"/>
    <mergeCell ref="BC85:BM85"/>
    <mergeCell ref="BN85:CB85"/>
    <mergeCell ref="A86:D86"/>
    <mergeCell ref="E86:AR86"/>
    <mergeCell ref="AS86:BB86"/>
    <mergeCell ref="BC86:BM86"/>
    <mergeCell ref="BN86:CB86"/>
    <mergeCell ref="A87:D87"/>
    <mergeCell ref="E87:AR87"/>
    <mergeCell ref="AS87:BB87"/>
    <mergeCell ref="BC87:BM87"/>
    <mergeCell ref="BN87:CB87"/>
    <mergeCell ref="A88:D88"/>
    <mergeCell ref="E88:AR88"/>
    <mergeCell ref="AS88:BB88"/>
    <mergeCell ref="BC88:BM88"/>
    <mergeCell ref="BN88:CB88"/>
    <mergeCell ref="A89:D89"/>
    <mergeCell ref="E89:AR89"/>
    <mergeCell ref="AS89:BB89"/>
    <mergeCell ref="BC89:BM89"/>
    <mergeCell ref="BN89:CB89"/>
    <mergeCell ref="A90:D90"/>
    <mergeCell ref="E90:AR90"/>
    <mergeCell ref="AS90:BB90"/>
    <mergeCell ref="BC90:BM90"/>
    <mergeCell ref="BN90:CB90"/>
    <mergeCell ref="A91:D91"/>
    <mergeCell ref="E91:AR91"/>
    <mergeCell ref="AS91:BB91"/>
    <mergeCell ref="BC91:BM91"/>
    <mergeCell ref="BN91:CB91"/>
    <mergeCell ref="A92:D92"/>
    <mergeCell ref="E92:AR92"/>
    <mergeCell ref="AS92:BB92"/>
    <mergeCell ref="BC92:BM92"/>
    <mergeCell ref="BN92:CB92"/>
    <mergeCell ref="A93:D93"/>
    <mergeCell ref="E93:AR93"/>
    <mergeCell ref="AS93:BB93"/>
    <mergeCell ref="BC93:BM93"/>
    <mergeCell ref="BN93:CB93"/>
    <mergeCell ref="A94:D94"/>
    <mergeCell ref="E94:AR94"/>
    <mergeCell ref="AS94:BB94"/>
    <mergeCell ref="BC94:BM94"/>
    <mergeCell ref="BN94:CB94"/>
    <mergeCell ref="A95:D95"/>
    <mergeCell ref="E95:AR95"/>
    <mergeCell ref="AS95:BB95"/>
    <mergeCell ref="BC95:BM95"/>
    <mergeCell ref="BN95:CB95"/>
    <mergeCell ref="A96:D96"/>
    <mergeCell ref="E96:AR96"/>
    <mergeCell ref="AS96:BB96"/>
    <mergeCell ref="BC96:BM96"/>
    <mergeCell ref="BN96:CB96"/>
    <mergeCell ref="A97:D97"/>
    <mergeCell ref="E97:AR97"/>
    <mergeCell ref="AS97:BB97"/>
    <mergeCell ref="BC97:BM97"/>
    <mergeCell ref="BN97:CB97"/>
    <mergeCell ref="BN100:CB100"/>
    <mergeCell ref="CC100:CK100"/>
    <mergeCell ref="A98:D98"/>
    <mergeCell ref="E98:AR98"/>
    <mergeCell ref="AS98:BB98"/>
    <mergeCell ref="BC98:BM98"/>
    <mergeCell ref="BN98:CB98"/>
    <mergeCell ref="A99:D99"/>
    <mergeCell ref="E99:AR99"/>
    <mergeCell ref="AS99:BB99"/>
    <mergeCell ref="BC99:BM99"/>
    <mergeCell ref="BN99:CB99"/>
    <mergeCell ref="Y104:AJ104"/>
    <mergeCell ref="AL104:BM104"/>
    <mergeCell ref="Y106:AJ106"/>
    <mergeCell ref="AL106:BM106"/>
    <mergeCell ref="Y107:AJ107"/>
    <mergeCell ref="AL107:BM107"/>
    <mergeCell ref="Y103:AJ103"/>
    <mergeCell ref="AL103:BM103"/>
    <mergeCell ref="A100:D100"/>
    <mergeCell ref="E100:AR100"/>
    <mergeCell ref="AS100:BB100"/>
    <mergeCell ref="BC100:BM100"/>
    <mergeCell ref="AB110:AD110"/>
    <mergeCell ref="O108:AN108"/>
    <mergeCell ref="BA108:BV108"/>
    <mergeCell ref="O109:AN109"/>
    <mergeCell ref="AQ109:AY109"/>
    <mergeCell ref="BA109:BV109"/>
    <mergeCell ref="A110:B110"/>
    <mergeCell ref="C110:E110"/>
    <mergeCell ref="F110:G110"/>
    <mergeCell ref="H110:X110"/>
    <mergeCell ref="Y110:AA110"/>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67"/>
  <sheetViews>
    <sheetView view="pageBreakPreview" topLeftCell="A22" zoomScaleSheetLayoutView="100" workbookViewId="0">
      <selection activeCell="AN43" sqref="AN43:BA43"/>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36"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766</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5.5" customHeight="1" x14ac:dyDescent="0.2">
      <c r="A19" s="413">
        <v>1</v>
      </c>
      <c r="B19" s="414"/>
      <c r="C19" s="414"/>
      <c r="D19" s="415"/>
      <c r="E19" s="589" t="s">
        <v>767</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923205</v>
      </c>
      <c r="BC19" s="612"/>
      <c r="BD19" s="612"/>
      <c r="BE19" s="612"/>
      <c r="BF19" s="612"/>
      <c r="BG19" s="612"/>
      <c r="BH19" s="612"/>
      <c r="BI19" s="612"/>
      <c r="BJ19" s="612"/>
      <c r="BK19" s="612"/>
      <c r="BL19" s="612"/>
      <c r="BM19" s="613"/>
      <c r="BN19" s="237">
        <v>700000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700000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BN33</f>
        <v>238400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457600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BN57</f>
        <v>4000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700000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12466.6667</v>
      </c>
      <c r="AO30" s="417"/>
      <c r="AP30" s="417"/>
      <c r="AQ30" s="417"/>
      <c r="AR30" s="417"/>
      <c r="AS30" s="417"/>
      <c r="AT30" s="417"/>
      <c r="AU30" s="417"/>
      <c r="AV30" s="417"/>
      <c r="AW30" s="417"/>
      <c r="AX30" s="417"/>
      <c r="AY30" s="417"/>
      <c r="AZ30" s="417"/>
      <c r="BA30" s="418"/>
      <c r="BB30" s="416">
        <v>12</v>
      </c>
      <c r="BC30" s="417"/>
      <c r="BD30" s="417"/>
      <c r="BE30" s="417"/>
      <c r="BF30" s="417"/>
      <c r="BG30" s="417"/>
      <c r="BH30" s="417"/>
      <c r="BI30" s="417"/>
      <c r="BJ30" s="417"/>
      <c r="BK30" s="417"/>
      <c r="BL30" s="417"/>
      <c r="BM30" s="418"/>
      <c r="BN30" s="416">
        <f>ROUND(AN30*BB30,2)</f>
        <v>149600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2060</v>
      </c>
      <c r="AO31" s="417"/>
      <c r="AP31" s="417"/>
      <c r="AQ31" s="417"/>
      <c r="AR31" s="417"/>
      <c r="AS31" s="417"/>
      <c r="AT31" s="417"/>
      <c r="AU31" s="417"/>
      <c r="AV31" s="417"/>
      <c r="AW31" s="417"/>
      <c r="AX31" s="417"/>
      <c r="AY31" s="417"/>
      <c r="AZ31" s="417"/>
      <c r="BA31" s="418"/>
      <c r="BB31" s="615">
        <v>30</v>
      </c>
      <c r="BC31" s="616"/>
      <c r="BD31" s="616"/>
      <c r="BE31" s="616"/>
      <c r="BF31" s="616"/>
      <c r="BG31" s="616"/>
      <c r="BH31" s="616"/>
      <c r="BI31" s="616"/>
      <c r="BJ31" s="616"/>
      <c r="BK31" s="616"/>
      <c r="BL31" s="616"/>
      <c r="BM31" s="617"/>
      <c r="BN31" s="416">
        <f t="shared" ref="BN31:BN32" si="0">ROUND(AN31*BB31,2)</f>
        <v>61800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30</v>
      </c>
      <c r="BC32" s="417"/>
      <c r="BD32" s="417"/>
      <c r="BE32" s="417"/>
      <c r="BF32" s="417"/>
      <c r="BG32" s="417"/>
      <c r="BH32" s="417"/>
      <c r="BI32" s="417"/>
      <c r="BJ32" s="417"/>
      <c r="BK32" s="417"/>
      <c r="BL32" s="417"/>
      <c r="BM32" s="418"/>
      <c r="BN32" s="416">
        <f t="shared" si="0"/>
        <v>27000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SUM(BN30:CB32)</f>
        <v>238400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6500</v>
      </c>
      <c r="AO41" s="417"/>
      <c r="AP41" s="417"/>
      <c r="AQ41" s="417"/>
      <c r="AR41" s="417"/>
      <c r="AS41" s="417"/>
      <c r="AT41" s="417"/>
      <c r="AU41" s="417"/>
      <c r="AV41" s="417"/>
      <c r="AW41" s="417"/>
      <c r="AX41" s="417"/>
      <c r="AY41" s="417"/>
      <c r="AZ41" s="417"/>
      <c r="BA41" s="418"/>
      <c r="BB41" s="416">
        <v>32</v>
      </c>
      <c r="BC41" s="417"/>
      <c r="BD41" s="417"/>
      <c r="BE41" s="417"/>
      <c r="BF41" s="417"/>
      <c r="BG41" s="417"/>
      <c r="BH41" s="417"/>
      <c r="BI41" s="417"/>
      <c r="BJ41" s="417"/>
      <c r="BK41" s="417"/>
      <c r="BL41" s="417"/>
      <c r="BM41" s="418"/>
      <c r="BN41" s="416">
        <f>ROUND(AN41*BB41,2)</f>
        <v>208000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2018.181818</v>
      </c>
      <c r="AO42" s="417"/>
      <c r="AP42" s="417"/>
      <c r="AQ42" s="417"/>
      <c r="AR42" s="417"/>
      <c r="AS42" s="417"/>
      <c r="AT42" s="417"/>
      <c r="AU42" s="417"/>
      <c r="AV42" s="417"/>
      <c r="AW42" s="417"/>
      <c r="AX42" s="417"/>
      <c r="AY42" s="417"/>
      <c r="AZ42" s="417"/>
      <c r="BA42" s="418"/>
      <c r="BB42" s="615">
        <v>88</v>
      </c>
      <c r="BC42" s="616"/>
      <c r="BD42" s="616"/>
      <c r="BE42" s="616"/>
      <c r="BF42" s="616"/>
      <c r="BG42" s="616"/>
      <c r="BH42" s="616"/>
      <c r="BI42" s="616"/>
      <c r="BJ42" s="616"/>
      <c r="BK42" s="616"/>
      <c r="BL42" s="616"/>
      <c r="BM42" s="617"/>
      <c r="BN42" s="416">
        <f t="shared" ref="BN42:BN43" si="1">ROUND(AN42*BB42,2)</f>
        <v>177600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80</v>
      </c>
      <c r="BC43" s="417"/>
      <c r="BD43" s="417"/>
      <c r="BE43" s="417"/>
      <c r="BF43" s="417"/>
      <c r="BG43" s="417"/>
      <c r="BH43" s="417"/>
      <c r="BI43" s="417"/>
      <c r="BJ43" s="417"/>
      <c r="BK43" s="417"/>
      <c r="BL43" s="417"/>
      <c r="BM43" s="418"/>
      <c r="BN43" s="416">
        <f t="shared" si="1"/>
        <v>72000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SUM(BN41:CB43)</f>
        <v>457600</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8"/>
      <c r="C48" s="138"/>
      <c r="D48" s="138"/>
      <c r="E48" s="138"/>
      <c r="F48" s="138"/>
      <c r="G48" s="138"/>
      <c r="H48" s="138"/>
      <c r="I48" s="138"/>
      <c r="J48" s="138"/>
      <c r="K48" s="138"/>
      <c r="L48" s="138"/>
      <c r="M48" s="138"/>
      <c r="N48" s="138"/>
      <c r="O48" s="138"/>
      <c r="P48" s="138"/>
      <c r="Q48" s="138"/>
      <c r="R48" s="138"/>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89" ht="12.75" customHeight="1" x14ac:dyDescent="0.25">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row>
    <row r="50" spans="1:89" ht="14.25" customHeight="1" x14ac:dyDescent="0.25">
      <c r="A50" s="428" t="s">
        <v>546</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9" ht="12.75" customHeight="1" x14ac:dyDescent="0.2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410" t="s">
        <v>511</v>
      </c>
      <c r="AT51" s="410"/>
      <c r="AU51" s="410"/>
      <c r="AV51" s="410"/>
      <c r="AW51" s="410"/>
      <c r="AX51" s="410"/>
      <c r="AY51" s="410"/>
      <c r="AZ51" s="410"/>
      <c r="BA51" s="410"/>
      <c r="BB51" s="410"/>
      <c r="BC51" s="434" t="s">
        <v>334</v>
      </c>
      <c r="BD51" s="434"/>
      <c r="BE51" s="434"/>
      <c r="BF51" s="434"/>
      <c r="BG51" s="434"/>
      <c r="BH51" s="434"/>
      <c r="BI51" s="434"/>
      <c r="BJ51" s="434"/>
      <c r="BK51" s="434"/>
      <c r="BL51" s="434"/>
      <c r="BM51" s="434"/>
      <c r="BN51" s="434"/>
      <c r="BO51" s="434"/>
      <c r="BP51" s="434"/>
      <c r="BQ51" s="138"/>
      <c r="BR51" s="138"/>
      <c r="BS51" s="138"/>
      <c r="BT51" s="138"/>
      <c r="BU51" s="138"/>
      <c r="BV51" s="138"/>
      <c r="BW51" s="138"/>
      <c r="BX51" s="138"/>
      <c r="BY51" s="138"/>
      <c r="BZ51" s="138"/>
      <c r="CA51" s="138"/>
      <c r="CB51" s="138"/>
    </row>
    <row r="52" spans="1:89" ht="12.75" customHeight="1"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row>
    <row r="53" spans="1:89" ht="12.75" customHeight="1" x14ac:dyDescent="0.2">
      <c r="A53" s="157" t="s">
        <v>142</v>
      </c>
      <c r="B53" s="158"/>
      <c r="C53" s="158"/>
      <c r="D53" s="159"/>
      <c r="E53" s="157" t="s">
        <v>422</v>
      </c>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9"/>
      <c r="BD53" s="157" t="s">
        <v>424</v>
      </c>
      <c r="BE53" s="158"/>
      <c r="BF53" s="158"/>
      <c r="BG53" s="158"/>
      <c r="BH53" s="158"/>
      <c r="BI53" s="158"/>
      <c r="BJ53" s="158"/>
      <c r="BK53" s="158"/>
      <c r="BL53" s="158"/>
      <c r="BM53" s="159"/>
      <c r="BN53" s="157" t="s">
        <v>477</v>
      </c>
      <c r="BO53" s="158"/>
      <c r="BP53" s="158"/>
      <c r="BQ53" s="158"/>
      <c r="BR53" s="158"/>
      <c r="BS53" s="158"/>
      <c r="BT53" s="158"/>
      <c r="BU53" s="158"/>
      <c r="BV53" s="158"/>
      <c r="BW53" s="158"/>
      <c r="BX53" s="158"/>
      <c r="BY53" s="158"/>
      <c r="BZ53" s="158"/>
      <c r="CA53" s="158"/>
      <c r="CB53" s="159"/>
    </row>
    <row r="54" spans="1:89" ht="12.75" customHeight="1" x14ac:dyDescent="0.2">
      <c r="A54" s="407" t="s">
        <v>143</v>
      </c>
      <c r="B54" s="408"/>
      <c r="C54" s="408"/>
      <c r="D54" s="409"/>
      <c r="E54" s="407"/>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9"/>
      <c r="BD54" s="407" t="s">
        <v>503</v>
      </c>
      <c r="BE54" s="408"/>
      <c r="BF54" s="408"/>
      <c r="BG54" s="408"/>
      <c r="BH54" s="408"/>
      <c r="BI54" s="408"/>
      <c r="BJ54" s="408"/>
      <c r="BK54" s="408"/>
      <c r="BL54" s="408"/>
      <c r="BM54" s="409"/>
      <c r="BN54" s="407" t="s">
        <v>504</v>
      </c>
      <c r="BO54" s="408"/>
      <c r="BP54" s="408"/>
      <c r="BQ54" s="408"/>
      <c r="BR54" s="408"/>
      <c r="BS54" s="408"/>
      <c r="BT54" s="408"/>
      <c r="BU54" s="408"/>
      <c r="BV54" s="408"/>
      <c r="BW54" s="408"/>
      <c r="BX54" s="408"/>
      <c r="BY54" s="408"/>
      <c r="BZ54" s="408"/>
      <c r="CA54" s="408"/>
      <c r="CB54" s="409"/>
    </row>
    <row r="55" spans="1:89" ht="12.75" customHeight="1" x14ac:dyDescent="0.2">
      <c r="A55" s="400">
        <v>1</v>
      </c>
      <c r="B55" s="401"/>
      <c r="C55" s="401"/>
      <c r="D55" s="402"/>
      <c r="E55" s="400">
        <v>2</v>
      </c>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2"/>
      <c r="BD55" s="400">
        <v>3</v>
      </c>
      <c r="BE55" s="401"/>
      <c r="BF55" s="401"/>
      <c r="BG55" s="401"/>
      <c r="BH55" s="401"/>
      <c r="BI55" s="401"/>
      <c r="BJ55" s="401"/>
      <c r="BK55" s="401"/>
      <c r="BL55" s="401"/>
      <c r="BM55" s="402"/>
      <c r="BN55" s="400">
        <v>4</v>
      </c>
      <c r="BO55" s="401"/>
      <c r="BP55" s="401"/>
      <c r="BQ55" s="401"/>
      <c r="BR55" s="401"/>
      <c r="BS55" s="401"/>
      <c r="BT55" s="401"/>
      <c r="BU55" s="401"/>
      <c r="BV55" s="401"/>
      <c r="BW55" s="401"/>
      <c r="BX55" s="401"/>
      <c r="BY55" s="401"/>
      <c r="BZ55" s="401"/>
      <c r="CA55" s="401"/>
      <c r="CB55" s="402"/>
    </row>
    <row r="56" spans="1:89" ht="12.75" customHeight="1" x14ac:dyDescent="0.2">
      <c r="A56" s="395" t="s">
        <v>155</v>
      </c>
      <c r="B56" s="151"/>
      <c r="C56" s="151"/>
      <c r="D56" s="396"/>
      <c r="E56" s="361" t="s">
        <v>733</v>
      </c>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3"/>
      <c r="BD56" s="416">
        <v>3</v>
      </c>
      <c r="BE56" s="417"/>
      <c r="BF56" s="417"/>
      <c r="BG56" s="417"/>
      <c r="BH56" s="417"/>
      <c r="BI56" s="417"/>
      <c r="BJ56" s="417"/>
      <c r="BK56" s="417"/>
      <c r="BL56" s="417"/>
      <c r="BM56" s="418"/>
      <c r="BN56" s="392">
        <v>4000</v>
      </c>
      <c r="BO56" s="393"/>
      <c r="BP56" s="393"/>
      <c r="BQ56" s="393"/>
      <c r="BR56" s="393"/>
      <c r="BS56" s="393"/>
      <c r="BT56" s="393"/>
      <c r="BU56" s="393"/>
      <c r="BV56" s="393"/>
      <c r="BW56" s="393"/>
      <c r="BX56" s="393"/>
      <c r="BY56" s="393"/>
      <c r="BZ56" s="393"/>
      <c r="CA56" s="393"/>
      <c r="CB56" s="394"/>
    </row>
    <row r="57" spans="1:89" ht="12.75" customHeight="1" x14ac:dyDescent="0.2">
      <c r="A57" s="395"/>
      <c r="B57" s="151"/>
      <c r="C57" s="151"/>
      <c r="D57" s="396"/>
      <c r="E57" s="380" t="s">
        <v>421</v>
      </c>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2"/>
      <c r="BD57" s="386" t="s">
        <v>52</v>
      </c>
      <c r="BE57" s="387"/>
      <c r="BF57" s="387"/>
      <c r="BG57" s="387"/>
      <c r="BH57" s="387"/>
      <c r="BI57" s="387"/>
      <c r="BJ57" s="387"/>
      <c r="BK57" s="387"/>
      <c r="BL57" s="387"/>
      <c r="BM57" s="388"/>
      <c r="BN57" s="445">
        <f>SUM(BN56:CB56)</f>
        <v>4000</v>
      </c>
      <c r="BO57" s="446"/>
      <c r="BP57" s="446"/>
      <c r="BQ57" s="446"/>
      <c r="BR57" s="446"/>
      <c r="BS57" s="446"/>
      <c r="BT57" s="446"/>
      <c r="BU57" s="446"/>
      <c r="BV57" s="446"/>
      <c r="BW57" s="446"/>
      <c r="BX57" s="446"/>
      <c r="BY57" s="446"/>
      <c r="BZ57" s="446"/>
      <c r="CA57" s="446"/>
      <c r="CB57" s="447"/>
    </row>
    <row r="58" spans="1:89" ht="15.75" x14ac:dyDescent="0.25">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7"/>
      <c r="AT58" s="137"/>
      <c r="AU58" s="137"/>
      <c r="AV58" s="137"/>
      <c r="AW58" s="137"/>
      <c r="AX58" s="137"/>
      <c r="AY58" s="137"/>
      <c r="AZ58" s="137"/>
      <c r="BA58" s="137"/>
      <c r="BB58" s="137"/>
      <c r="BC58" s="86"/>
      <c r="BD58" s="86"/>
      <c r="BE58" s="86"/>
      <c r="BF58" s="86"/>
      <c r="BG58" s="86"/>
      <c r="BH58" s="86"/>
      <c r="BI58" s="86"/>
      <c r="BJ58" s="86"/>
      <c r="BK58" s="86"/>
      <c r="BL58" s="86"/>
      <c r="BM58" s="86"/>
      <c r="BN58" s="86"/>
      <c r="BO58" s="86"/>
      <c r="BP58" s="86"/>
      <c r="BQ58" s="138"/>
      <c r="BR58" s="138"/>
      <c r="BS58" s="138"/>
      <c r="BT58" s="138"/>
      <c r="BU58" s="138"/>
      <c r="BV58" s="138"/>
      <c r="BW58" s="138"/>
      <c r="BX58" s="138"/>
      <c r="BY58" s="138"/>
      <c r="BZ58" s="138"/>
      <c r="CA58" s="138"/>
      <c r="CB58" s="138"/>
    </row>
    <row r="59" spans="1:89" x14ac:dyDescent="0.2">
      <c r="CK59" s="80"/>
    </row>
    <row r="60" spans="1:89" ht="15.75" x14ac:dyDescent="0.25">
      <c r="A60" s="72" t="s">
        <v>419</v>
      </c>
      <c r="B60" s="135"/>
      <c r="C60" s="135"/>
      <c r="D60" s="135"/>
      <c r="E60" s="135"/>
      <c r="F60" s="135"/>
      <c r="G60" s="135"/>
      <c r="H60" s="135"/>
      <c r="I60" s="135"/>
      <c r="J60" s="135"/>
      <c r="X60" s="87"/>
      <c r="Y60" s="376"/>
      <c r="Z60" s="376"/>
      <c r="AA60" s="376"/>
      <c r="AB60" s="376"/>
      <c r="AC60" s="376"/>
      <c r="AD60" s="376"/>
      <c r="AE60" s="376"/>
      <c r="AF60" s="376"/>
      <c r="AG60" s="376"/>
      <c r="AH60" s="376"/>
      <c r="AI60" s="376"/>
      <c r="AJ60" s="376"/>
      <c r="AK60" s="87"/>
      <c r="AL60" s="369" t="s">
        <v>554</v>
      </c>
      <c r="AM60" s="369"/>
      <c r="AN60" s="369"/>
      <c r="AO60" s="369"/>
      <c r="AP60" s="369"/>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87"/>
      <c r="BO60" s="87"/>
      <c r="BP60" s="87"/>
      <c r="BQ60" s="87"/>
      <c r="BR60" s="87"/>
      <c r="BS60" s="87"/>
      <c r="CK60" s="80"/>
    </row>
    <row r="61" spans="1:89" x14ac:dyDescent="0.2">
      <c r="A61" s="88"/>
      <c r="B61" s="88"/>
      <c r="C61" s="88"/>
      <c r="D61" s="88"/>
      <c r="E61" s="88"/>
      <c r="F61" s="88"/>
      <c r="G61" s="88"/>
      <c r="H61" s="88"/>
      <c r="I61" s="88"/>
      <c r="J61" s="88"/>
      <c r="X61" s="88"/>
      <c r="Y61" s="375" t="s">
        <v>10</v>
      </c>
      <c r="Z61" s="375"/>
      <c r="AA61" s="375"/>
      <c r="AB61" s="375"/>
      <c r="AC61" s="375"/>
      <c r="AD61" s="375"/>
      <c r="AE61" s="375"/>
      <c r="AF61" s="375"/>
      <c r="AG61" s="375"/>
      <c r="AH61" s="375"/>
      <c r="AI61" s="375"/>
      <c r="AJ61" s="375"/>
      <c r="AK61" s="88"/>
      <c r="AL61" s="375" t="s">
        <v>11</v>
      </c>
      <c r="AM61" s="375"/>
      <c r="AN61" s="375"/>
      <c r="AO61" s="375"/>
      <c r="AP61" s="375"/>
      <c r="AQ61" s="375"/>
      <c r="AR61" s="375"/>
      <c r="AS61" s="375"/>
      <c r="AT61" s="375"/>
      <c r="AU61" s="375"/>
      <c r="AV61" s="375"/>
      <c r="AW61" s="375"/>
      <c r="AX61" s="375"/>
      <c r="AY61" s="375"/>
      <c r="AZ61" s="375"/>
      <c r="BA61" s="375"/>
      <c r="BB61" s="375"/>
      <c r="BC61" s="375"/>
      <c r="BD61" s="375"/>
      <c r="BE61" s="375"/>
      <c r="BF61" s="375"/>
      <c r="BG61" s="375"/>
      <c r="BH61" s="375"/>
      <c r="BI61" s="375"/>
      <c r="BJ61" s="375"/>
      <c r="BK61" s="375"/>
      <c r="BL61" s="375"/>
      <c r="BM61" s="375"/>
      <c r="BN61" s="87"/>
      <c r="BO61" s="87"/>
      <c r="BP61" s="87"/>
      <c r="BQ61" s="87"/>
      <c r="BR61" s="87"/>
      <c r="BS61" s="87"/>
      <c r="CK61" s="89"/>
    </row>
    <row r="62" spans="1:89" x14ac:dyDescent="0.2">
      <c r="A62" s="1"/>
      <c r="B62" s="87"/>
      <c r="C62" s="87"/>
      <c r="D62" s="87"/>
      <c r="E62" s="87"/>
      <c r="F62" s="87"/>
      <c r="G62" s="87"/>
      <c r="H62" s="87"/>
      <c r="I62" s="87"/>
      <c r="J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8"/>
      <c r="BO62" s="88"/>
      <c r="BP62" s="88"/>
      <c r="BQ62" s="88"/>
      <c r="BR62" s="88"/>
      <c r="BS62" s="88"/>
    </row>
    <row r="63" spans="1:89" ht="15.75" x14ac:dyDescent="0.25">
      <c r="A63" s="72" t="s">
        <v>420</v>
      </c>
      <c r="B63" s="135"/>
      <c r="C63" s="135"/>
      <c r="D63" s="135"/>
      <c r="E63" s="135"/>
      <c r="F63" s="135"/>
      <c r="G63" s="135"/>
      <c r="H63" s="135"/>
      <c r="I63" s="135"/>
      <c r="J63" s="135"/>
      <c r="X63" s="87"/>
      <c r="Y63" s="376"/>
      <c r="Z63" s="376"/>
      <c r="AA63" s="376"/>
      <c r="AB63" s="376"/>
      <c r="AC63" s="376"/>
      <c r="AD63" s="376"/>
      <c r="AE63" s="376"/>
      <c r="AF63" s="376"/>
      <c r="AG63" s="376"/>
      <c r="AH63" s="376"/>
      <c r="AI63" s="376"/>
      <c r="AJ63" s="376"/>
      <c r="AK63" s="87"/>
      <c r="AL63" s="369" t="s">
        <v>568</v>
      </c>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369"/>
      <c r="BL63" s="369"/>
      <c r="BM63" s="369"/>
      <c r="BN63" s="87"/>
      <c r="BO63" s="87"/>
      <c r="BP63" s="87"/>
      <c r="BQ63" s="87"/>
      <c r="BR63" s="87"/>
      <c r="BS63" s="87"/>
    </row>
    <row r="64" spans="1:89" x14ac:dyDescent="0.2">
      <c r="A64" s="87"/>
      <c r="B64" s="87"/>
      <c r="C64" s="87"/>
      <c r="D64" s="87"/>
      <c r="E64" s="87"/>
      <c r="F64" s="87"/>
      <c r="G64" s="87"/>
      <c r="H64" s="87"/>
      <c r="I64" s="87"/>
      <c r="J64" s="87"/>
      <c r="X64" s="87"/>
      <c r="Y64" s="148" t="s">
        <v>10</v>
      </c>
      <c r="Z64" s="148"/>
      <c r="AA64" s="148"/>
      <c r="AB64" s="148"/>
      <c r="AC64" s="148"/>
      <c r="AD64" s="148"/>
      <c r="AE64" s="148"/>
      <c r="AF64" s="148"/>
      <c r="AG64" s="148"/>
      <c r="AH64" s="148"/>
      <c r="AI64" s="148"/>
      <c r="AJ64" s="148"/>
      <c r="AK64" s="88"/>
      <c r="AL64" s="148" t="s">
        <v>11</v>
      </c>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87"/>
      <c r="BO64" s="87"/>
      <c r="BP64" s="87"/>
      <c r="BQ64" s="87"/>
      <c r="BR64" s="87"/>
      <c r="BS64" s="87"/>
    </row>
    <row r="65" spans="1:80" ht="15.6" customHeight="1" x14ac:dyDescent="0.25">
      <c r="A65" s="72" t="s">
        <v>507</v>
      </c>
      <c r="B65" s="90"/>
      <c r="C65" s="135"/>
      <c r="D65" s="135"/>
      <c r="E65" s="135"/>
      <c r="F65" s="135"/>
      <c r="G65" s="135"/>
      <c r="H65" s="135"/>
      <c r="I65" s="135"/>
      <c r="J65" s="135"/>
      <c r="O65" s="155" t="s">
        <v>567</v>
      </c>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Q65" s="136"/>
      <c r="AR65" s="136"/>
      <c r="AS65" s="136"/>
      <c r="AT65" s="136"/>
      <c r="AU65" s="136"/>
      <c r="AV65" s="136"/>
      <c r="AW65" s="136"/>
      <c r="AX65" s="136"/>
      <c r="AY65" s="136"/>
      <c r="AZ65" s="87"/>
      <c r="BA65" s="369" t="s">
        <v>568</v>
      </c>
      <c r="BB65" s="369"/>
      <c r="BC65" s="369"/>
      <c r="BD65" s="369"/>
      <c r="BE65" s="369"/>
      <c r="BF65" s="369"/>
      <c r="BG65" s="369"/>
      <c r="BH65" s="369"/>
      <c r="BI65" s="369"/>
      <c r="BJ65" s="369"/>
      <c r="BK65" s="369"/>
      <c r="BL65" s="369"/>
      <c r="BM65" s="369"/>
      <c r="BN65" s="369"/>
      <c r="BO65" s="369"/>
      <c r="BP65" s="369"/>
      <c r="BQ65" s="369"/>
      <c r="BR65" s="369"/>
      <c r="BS65" s="369"/>
      <c r="BT65" s="369"/>
      <c r="BU65" s="369"/>
      <c r="BV65" s="369"/>
      <c r="BZ65" s="5"/>
      <c r="CA65" s="92"/>
      <c r="CB65" s="5"/>
    </row>
    <row r="66" spans="1:80" ht="15.75" x14ac:dyDescent="0.25">
      <c r="A66" s="72" t="s">
        <v>508</v>
      </c>
      <c r="B66" s="90"/>
      <c r="C66" s="135"/>
      <c r="D66" s="135"/>
      <c r="E66" s="135"/>
      <c r="F66" s="135"/>
      <c r="G66" s="135"/>
      <c r="H66" s="135"/>
      <c r="I66" s="135"/>
      <c r="J66" s="135"/>
      <c r="O66" s="148" t="s">
        <v>12</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Q66" s="148" t="s">
        <v>10</v>
      </c>
      <c r="AR66" s="148"/>
      <c r="AS66" s="148"/>
      <c r="AT66" s="148"/>
      <c r="AU66" s="148"/>
      <c r="AV66" s="148"/>
      <c r="AW66" s="148"/>
      <c r="AX66" s="148"/>
      <c r="AY66" s="148"/>
      <c r="AZ66" s="88"/>
      <c r="BA66" s="148" t="s">
        <v>11</v>
      </c>
      <c r="BB66" s="148"/>
      <c r="BC66" s="148"/>
      <c r="BD66" s="148"/>
      <c r="BE66" s="148"/>
      <c r="BF66" s="148"/>
      <c r="BG66" s="148"/>
      <c r="BH66" s="148"/>
      <c r="BI66" s="148"/>
      <c r="BJ66" s="148"/>
      <c r="BK66" s="148"/>
      <c r="BL66" s="148"/>
      <c r="BM66" s="148"/>
      <c r="BN66" s="148"/>
      <c r="BO66" s="148"/>
      <c r="BP66" s="148"/>
      <c r="BQ66" s="148"/>
      <c r="BR66" s="148"/>
      <c r="BS66" s="148"/>
      <c r="BT66" s="148"/>
      <c r="BU66" s="148"/>
      <c r="BV66" s="148"/>
      <c r="BZ66" s="5"/>
      <c r="CA66" s="93"/>
      <c r="CB66" s="5"/>
    </row>
    <row r="67" spans="1:80" s="72" customFormat="1" ht="15.75" x14ac:dyDescent="0.25">
      <c r="A67" s="370" t="s">
        <v>9</v>
      </c>
      <c r="B67" s="370"/>
      <c r="C67" s="371" t="s">
        <v>555</v>
      </c>
      <c r="D67" s="371"/>
      <c r="E67" s="371"/>
      <c r="F67" s="372" t="s">
        <v>5</v>
      </c>
      <c r="G67" s="372"/>
      <c r="H67" s="373" t="s">
        <v>556</v>
      </c>
      <c r="I67" s="373"/>
      <c r="J67" s="373"/>
      <c r="K67" s="373"/>
      <c r="L67" s="373"/>
      <c r="M67" s="373"/>
      <c r="N67" s="373"/>
      <c r="O67" s="373"/>
      <c r="P67" s="373"/>
      <c r="Q67" s="373"/>
      <c r="R67" s="373"/>
      <c r="S67" s="373"/>
      <c r="T67" s="373"/>
      <c r="U67" s="373"/>
      <c r="V67" s="373"/>
      <c r="W67" s="373"/>
      <c r="X67" s="373"/>
      <c r="Y67" s="374">
        <v>20</v>
      </c>
      <c r="Z67" s="374"/>
      <c r="AA67" s="374"/>
      <c r="AB67" s="367" t="s">
        <v>557</v>
      </c>
      <c r="AC67" s="367"/>
      <c r="AD67" s="367"/>
      <c r="AE67" s="90"/>
      <c r="AF67" s="72" t="s">
        <v>509</v>
      </c>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row>
  </sheetData>
  <mergeCells count="162">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A33:D33"/>
    <mergeCell ref="E33:AM33"/>
    <mergeCell ref="AN33:BA33"/>
    <mergeCell ref="BB33:BM33"/>
    <mergeCell ref="BN33:CB33"/>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37:D37"/>
    <mergeCell ref="E37:AM37"/>
    <mergeCell ref="AN37:BA37"/>
    <mergeCell ref="BB37:BM37"/>
    <mergeCell ref="BN37:CB37"/>
    <mergeCell ref="A38:D38"/>
    <mergeCell ref="E38:AM38"/>
    <mergeCell ref="AN38:BA38"/>
    <mergeCell ref="BB38:BM38"/>
    <mergeCell ref="BN38:CB38"/>
    <mergeCell ref="A39:D39"/>
    <mergeCell ref="E39:AM39"/>
    <mergeCell ref="AN39:BA39"/>
    <mergeCell ref="BB39:BM39"/>
    <mergeCell ref="BN39:CB39"/>
    <mergeCell ref="A40:D40"/>
    <mergeCell ref="E40:AM40"/>
    <mergeCell ref="AN40:BA40"/>
    <mergeCell ref="BB40:BM40"/>
    <mergeCell ref="BN40:CB40"/>
    <mergeCell ref="A41:D41"/>
    <mergeCell ref="E41:AM41"/>
    <mergeCell ref="AN41:BA41"/>
    <mergeCell ref="BB41:BM41"/>
    <mergeCell ref="BN41:CB41"/>
    <mergeCell ref="A42:D42"/>
    <mergeCell ref="E42:AM42"/>
    <mergeCell ref="AN42:BA42"/>
    <mergeCell ref="BB42:BM42"/>
    <mergeCell ref="BN42:CB42"/>
    <mergeCell ref="A43:D43"/>
    <mergeCell ref="E43:AM43"/>
    <mergeCell ref="AN43:BA43"/>
    <mergeCell ref="BB43:BM43"/>
    <mergeCell ref="BN43:CB43"/>
    <mergeCell ref="A44:D44"/>
    <mergeCell ref="E44:AM44"/>
    <mergeCell ref="AN44:BA44"/>
    <mergeCell ref="BB44:BM44"/>
    <mergeCell ref="BN44:CB44"/>
    <mergeCell ref="A46:CB46"/>
    <mergeCell ref="S48:CB48"/>
    <mergeCell ref="A50:CB50"/>
    <mergeCell ref="AS51:BB51"/>
    <mergeCell ref="BC51:BP51"/>
    <mergeCell ref="A53:D53"/>
    <mergeCell ref="E53:BC53"/>
    <mergeCell ref="BD53:BM53"/>
    <mergeCell ref="BN53:CB53"/>
    <mergeCell ref="BN56:CB56"/>
    <mergeCell ref="A57:D57"/>
    <mergeCell ref="E57:BC57"/>
    <mergeCell ref="BD57:BM57"/>
    <mergeCell ref="BN57:CB57"/>
    <mergeCell ref="A54:D54"/>
    <mergeCell ref="E54:BC54"/>
    <mergeCell ref="BD54:BM54"/>
    <mergeCell ref="BN54:CB54"/>
    <mergeCell ref="A55:D55"/>
    <mergeCell ref="E55:BC55"/>
    <mergeCell ref="BD55:BM55"/>
    <mergeCell ref="BN55:CB55"/>
    <mergeCell ref="Y60:AJ60"/>
    <mergeCell ref="AL60:BM60"/>
    <mergeCell ref="Y61:AJ61"/>
    <mergeCell ref="AL61:BM61"/>
    <mergeCell ref="Y63:AJ63"/>
    <mergeCell ref="AL63:BM63"/>
    <mergeCell ref="A56:D56"/>
    <mergeCell ref="E56:BC56"/>
    <mergeCell ref="BD56:BM56"/>
    <mergeCell ref="A67:B67"/>
    <mergeCell ref="C67:E67"/>
    <mergeCell ref="F67:G67"/>
    <mergeCell ref="H67:X67"/>
    <mergeCell ref="Y67:AA67"/>
    <mergeCell ref="AB67:AD67"/>
    <mergeCell ref="Y64:AJ64"/>
    <mergeCell ref="AL64:BM64"/>
    <mergeCell ref="O65:AN65"/>
    <mergeCell ref="BA65:BV65"/>
    <mergeCell ref="O66:AN66"/>
    <mergeCell ref="AQ66:AY66"/>
    <mergeCell ref="BA66:BV66"/>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O135"/>
  <sheetViews>
    <sheetView view="pageBreakPreview" topLeftCell="A57" zoomScaleSheetLayoutView="100" workbookViewId="0">
      <selection activeCell="BN71" sqref="BN71:CB71"/>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1" width="1.140625" style="4"/>
    <col min="92" max="92" width="3.5703125" style="4" bestFit="1" customWidth="1"/>
    <col min="93" max="93" width="12.5703125" style="4" bestFit="1" customWidth="1"/>
    <col min="94" max="16384" width="1.140625" style="4"/>
  </cols>
  <sheetData>
    <row r="1" spans="1:93"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3"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3"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3"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3" ht="7.5" customHeight="1" x14ac:dyDescent="0.2"/>
    <row r="6" spans="1:93"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3"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3" ht="12" customHeight="1" x14ac:dyDescent="0.2">
      <c r="CN8" s="4">
        <v>244</v>
      </c>
      <c r="CO8" s="80">
        <f>BJ34+BN52+BN63+BN72+BN116+BN125</f>
        <v>500000</v>
      </c>
    </row>
    <row r="9" spans="1:93"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3" ht="12" customHeight="1" x14ac:dyDescent="0.2"/>
    <row r="11" spans="1:93" ht="62.25" customHeight="1" x14ac:dyDescent="0.2">
      <c r="A11" s="614" t="s">
        <v>405</v>
      </c>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8" t="s">
        <v>768</v>
      </c>
      <c r="AI11" s="618"/>
      <c r="AJ11" s="618"/>
      <c r="AK11" s="618"/>
      <c r="AL11" s="618"/>
      <c r="AM11" s="618"/>
      <c r="AN11" s="618"/>
      <c r="AO11" s="618"/>
      <c r="AP11" s="618"/>
      <c r="AQ11" s="618"/>
      <c r="AR11" s="618"/>
      <c r="AS11" s="618"/>
      <c r="AT11" s="618"/>
      <c r="AU11" s="618"/>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row>
    <row r="12" spans="1:93" ht="12" customHeight="1" x14ac:dyDescent="0.2"/>
    <row r="13" spans="1:93"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3" ht="12" customHeight="1" x14ac:dyDescent="0.2"/>
    <row r="15" spans="1:93"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93"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80" ht="66.75" customHeight="1" x14ac:dyDescent="0.2">
      <c r="A19" s="413">
        <v>1</v>
      </c>
      <c r="B19" s="414"/>
      <c r="C19" s="414"/>
      <c r="D19" s="415"/>
      <c r="E19" s="589" t="s">
        <v>769</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237">
        <v>924205</v>
      </c>
      <c r="BC19" s="238"/>
      <c r="BD19" s="238"/>
      <c r="BE19" s="238"/>
      <c r="BF19" s="238"/>
      <c r="BG19" s="238"/>
      <c r="BH19" s="238"/>
      <c r="BI19" s="238"/>
      <c r="BJ19" s="238"/>
      <c r="BK19" s="238"/>
      <c r="BL19" s="238"/>
      <c r="BM19" s="278"/>
      <c r="BN19" s="237">
        <v>500000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500000</v>
      </c>
      <c r="BO20" s="546"/>
      <c r="BP20" s="546"/>
      <c r="BQ20" s="546"/>
      <c r="BR20" s="546"/>
      <c r="BS20" s="546"/>
      <c r="BT20" s="546"/>
      <c r="BU20" s="546"/>
      <c r="BV20" s="546"/>
      <c r="BW20" s="546"/>
      <c r="BX20" s="546"/>
      <c r="BY20" s="546"/>
      <c r="BZ20" s="546"/>
      <c r="CA20" s="546"/>
      <c r="CB20" s="547"/>
    </row>
    <row r="21" spans="1:80" ht="12" customHeight="1" x14ac:dyDescent="0.2"/>
    <row r="22" spans="1:80" ht="15.75" x14ac:dyDescent="0.25">
      <c r="A22" s="428" t="s">
        <v>539</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row>
    <row r="24" spans="1:80" ht="15.75" x14ac:dyDescent="0.25">
      <c r="A24" s="7" t="s">
        <v>406</v>
      </c>
      <c r="B24" s="138"/>
      <c r="C24" s="138"/>
      <c r="D24" s="138"/>
      <c r="E24" s="138"/>
      <c r="F24" s="138"/>
      <c r="G24" s="138"/>
      <c r="H24" s="138"/>
      <c r="I24" s="138"/>
      <c r="J24" s="138"/>
      <c r="K24" s="138"/>
      <c r="L24" s="138"/>
      <c r="M24" s="138"/>
      <c r="N24" s="138"/>
      <c r="O24" s="138"/>
      <c r="P24" s="138"/>
      <c r="Q24" s="138"/>
      <c r="R24" s="138"/>
      <c r="S24" s="434" t="s">
        <v>129</v>
      </c>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row>
    <row r="25" spans="1:80" ht="10.5" customHeight="1" x14ac:dyDescent="0.25">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row>
    <row r="26" spans="1:80" ht="15.75" x14ac:dyDescent="0.25">
      <c r="A26" s="428" t="s">
        <v>541</v>
      </c>
      <c r="B26" s="428"/>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row>
    <row r="27" spans="1:80" ht="15.75" x14ac:dyDescent="0.25">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410" t="s">
        <v>511</v>
      </c>
      <c r="AT27" s="410"/>
      <c r="AU27" s="410"/>
      <c r="AV27" s="410"/>
      <c r="AW27" s="410"/>
      <c r="AX27" s="410"/>
      <c r="AY27" s="410"/>
      <c r="AZ27" s="410"/>
      <c r="BA27" s="410"/>
      <c r="BB27" s="410"/>
      <c r="BC27" s="434" t="s">
        <v>280</v>
      </c>
      <c r="BD27" s="434"/>
      <c r="BE27" s="434"/>
      <c r="BF27" s="434"/>
      <c r="BG27" s="434"/>
      <c r="BH27" s="434"/>
      <c r="BI27" s="434"/>
      <c r="BJ27" s="434"/>
      <c r="BK27" s="434"/>
      <c r="BL27" s="434"/>
      <c r="BM27" s="434"/>
      <c r="BN27" s="434"/>
      <c r="BO27" s="434"/>
      <c r="BP27" s="434"/>
      <c r="BQ27" s="138"/>
      <c r="BR27" s="138"/>
      <c r="BS27" s="138"/>
      <c r="BT27" s="138"/>
      <c r="BU27" s="138"/>
      <c r="BV27" s="138"/>
      <c r="BW27" s="138"/>
      <c r="BX27" s="138"/>
      <c r="BY27" s="138"/>
      <c r="BZ27" s="138"/>
      <c r="CA27" s="138"/>
      <c r="CB27" s="138"/>
    </row>
    <row r="29" spans="1:80" x14ac:dyDescent="0.2">
      <c r="A29" s="157" t="s">
        <v>142</v>
      </c>
      <c r="B29" s="158"/>
      <c r="C29" s="158"/>
      <c r="D29" s="159"/>
      <c r="E29" s="157" t="s">
        <v>422</v>
      </c>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9"/>
      <c r="AN29" s="157" t="s">
        <v>424</v>
      </c>
      <c r="AO29" s="158"/>
      <c r="AP29" s="158"/>
      <c r="AQ29" s="158"/>
      <c r="AR29" s="158"/>
      <c r="AS29" s="158"/>
      <c r="AT29" s="158"/>
      <c r="AU29" s="158"/>
      <c r="AV29" s="159"/>
      <c r="AW29" s="157" t="s">
        <v>482</v>
      </c>
      <c r="AX29" s="158"/>
      <c r="AY29" s="158"/>
      <c r="AZ29" s="158"/>
      <c r="BA29" s="158"/>
      <c r="BB29" s="158"/>
      <c r="BC29" s="158"/>
      <c r="BD29" s="158"/>
      <c r="BE29" s="158"/>
      <c r="BF29" s="158"/>
      <c r="BG29" s="158"/>
      <c r="BH29" s="158"/>
      <c r="BI29" s="159"/>
      <c r="BJ29" s="157" t="s">
        <v>425</v>
      </c>
      <c r="BK29" s="158"/>
      <c r="BL29" s="158"/>
      <c r="BM29" s="158"/>
      <c r="BN29" s="158"/>
      <c r="BO29" s="158"/>
      <c r="BP29" s="158"/>
      <c r="BQ29" s="158"/>
      <c r="BR29" s="158"/>
      <c r="BS29" s="158"/>
      <c r="BT29" s="158"/>
      <c r="BU29" s="158"/>
      <c r="BV29" s="158"/>
      <c r="BW29" s="158"/>
      <c r="BX29" s="158"/>
      <c r="BY29" s="158"/>
      <c r="BZ29" s="158"/>
      <c r="CA29" s="158"/>
      <c r="CB29" s="159"/>
    </row>
    <row r="30" spans="1:80" x14ac:dyDescent="0.2">
      <c r="A30" s="407" t="s">
        <v>143</v>
      </c>
      <c r="B30" s="408"/>
      <c r="C30" s="408"/>
      <c r="D30" s="409"/>
      <c r="E30" s="407"/>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9"/>
      <c r="AN30" s="407" t="s">
        <v>483</v>
      </c>
      <c r="AO30" s="408"/>
      <c r="AP30" s="408"/>
      <c r="AQ30" s="408"/>
      <c r="AR30" s="408"/>
      <c r="AS30" s="408"/>
      <c r="AT30" s="408"/>
      <c r="AU30" s="408"/>
      <c r="AV30" s="409"/>
      <c r="AW30" s="407" t="s">
        <v>484</v>
      </c>
      <c r="AX30" s="408"/>
      <c r="AY30" s="408"/>
      <c r="AZ30" s="408"/>
      <c r="BA30" s="408"/>
      <c r="BB30" s="408"/>
      <c r="BC30" s="408"/>
      <c r="BD30" s="408"/>
      <c r="BE30" s="408"/>
      <c r="BF30" s="408"/>
      <c r="BG30" s="408"/>
      <c r="BH30" s="408"/>
      <c r="BI30" s="409"/>
      <c r="BJ30" s="407" t="s">
        <v>439</v>
      </c>
      <c r="BK30" s="408"/>
      <c r="BL30" s="408"/>
      <c r="BM30" s="408"/>
      <c r="BN30" s="408"/>
      <c r="BO30" s="408"/>
      <c r="BP30" s="408"/>
      <c r="BQ30" s="408"/>
      <c r="BR30" s="408"/>
      <c r="BS30" s="408"/>
      <c r="BT30" s="408"/>
      <c r="BU30" s="408"/>
      <c r="BV30" s="408"/>
      <c r="BW30" s="408"/>
      <c r="BX30" s="408"/>
      <c r="BY30" s="408"/>
      <c r="BZ30" s="408"/>
      <c r="CA30" s="408"/>
      <c r="CB30" s="409"/>
    </row>
    <row r="31" spans="1:80" x14ac:dyDescent="0.2">
      <c r="A31" s="407"/>
      <c r="B31" s="408"/>
      <c r="C31" s="408"/>
      <c r="D31" s="409"/>
      <c r="E31" s="407"/>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c r="AN31" s="407" t="s">
        <v>485</v>
      </c>
      <c r="AO31" s="408"/>
      <c r="AP31" s="408"/>
      <c r="AQ31" s="408"/>
      <c r="AR31" s="408"/>
      <c r="AS31" s="408"/>
      <c r="AT31" s="408"/>
      <c r="AU31" s="408"/>
      <c r="AV31" s="409"/>
      <c r="AW31" s="407" t="s">
        <v>432</v>
      </c>
      <c r="AX31" s="408"/>
      <c r="AY31" s="408"/>
      <c r="AZ31" s="408"/>
      <c r="BA31" s="408"/>
      <c r="BB31" s="408"/>
      <c r="BC31" s="408"/>
      <c r="BD31" s="408"/>
      <c r="BE31" s="408"/>
      <c r="BF31" s="408"/>
      <c r="BG31" s="408"/>
      <c r="BH31" s="408"/>
      <c r="BI31" s="409"/>
      <c r="BJ31" s="407"/>
      <c r="BK31" s="408"/>
      <c r="BL31" s="408"/>
      <c r="BM31" s="408"/>
      <c r="BN31" s="408"/>
      <c r="BO31" s="408"/>
      <c r="BP31" s="408"/>
      <c r="BQ31" s="408"/>
      <c r="BR31" s="408"/>
      <c r="BS31" s="408"/>
      <c r="BT31" s="408"/>
      <c r="BU31" s="408"/>
      <c r="BV31" s="408"/>
      <c r="BW31" s="408"/>
      <c r="BX31" s="408"/>
      <c r="BY31" s="408"/>
      <c r="BZ31" s="408"/>
      <c r="CA31" s="408"/>
      <c r="CB31" s="409"/>
    </row>
    <row r="32" spans="1:80" x14ac:dyDescent="0.2">
      <c r="A32" s="400">
        <v>1</v>
      </c>
      <c r="B32" s="401"/>
      <c r="C32" s="401"/>
      <c r="D32" s="402"/>
      <c r="E32" s="400">
        <v>2</v>
      </c>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2"/>
      <c r="AN32" s="400">
        <v>3</v>
      </c>
      <c r="AO32" s="401"/>
      <c r="AP32" s="401"/>
      <c r="AQ32" s="401"/>
      <c r="AR32" s="401"/>
      <c r="AS32" s="401"/>
      <c r="AT32" s="401"/>
      <c r="AU32" s="401"/>
      <c r="AV32" s="402"/>
      <c r="AW32" s="400">
        <v>4</v>
      </c>
      <c r="AX32" s="401"/>
      <c r="AY32" s="401"/>
      <c r="AZ32" s="401"/>
      <c r="BA32" s="401"/>
      <c r="BB32" s="401"/>
      <c r="BC32" s="401"/>
      <c r="BD32" s="401"/>
      <c r="BE32" s="401"/>
      <c r="BF32" s="401"/>
      <c r="BG32" s="401"/>
      <c r="BH32" s="401"/>
      <c r="BI32" s="402"/>
      <c r="BJ32" s="400">
        <v>5</v>
      </c>
      <c r="BK32" s="401"/>
      <c r="BL32" s="401"/>
      <c r="BM32" s="401"/>
      <c r="BN32" s="401"/>
      <c r="BO32" s="401"/>
      <c r="BP32" s="401"/>
      <c r="BQ32" s="401"/>
      <c r="BR32" s="401"/>
      <c r="BS32" s="401"/>
      <c r="BT32" s="401"/>
      <c r="BU32" s="401"/>
      <c r="BV32" s="401"/>
      <c r="BW32" s="401"/>
      <c r="BX32" s="401"/>
      <c r="BY32" s="401"/>
      <c r="BZ32" s="401"/>
      <c r="CA32" s="401"/>
      <c r="CB32" s="402"/>
    </row>
    <row r="33" spans="1:80" ht="27" customHeight="1" x14ac:dyDescent="0.2">
      <c r="A33" s="413">
        <v>1</v>
      </c>
      <c r="B33" s="414"/>
      <c r="C33" s="414"/>
      <c r="D33" s="415"/>
      <c r="E33" s="227" t="s">
        <v>770</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435"/>
      <c r="AN33" s="416">
        <v>9</v>
      </c>
      <c r="AO33" s="417"/>
      <c r="AP33" s="417"/>
      <c r="AQ33" s="417"/>
      <c r="AR33" s="417"/>
      <c r="AS33" s="417"/>
      <c r="AT33" s="417"/>
      <c r="AU33" s="417"/>
      <c r="AV33" s="418"/>
      <c r="AW33" s="392">
        <v>9944.4444399999993</v>
      </c>
      <c r="AX33" s="393"/>
      <c r="AY33" s="393"/>
      <c r="AZ33" s="393"/>
      <c r="BA33" s="393"/>
      <c r="BB33" s="393"/>
      <c r="BC33" s="393"/>
      <c r="BD33" s="393"/>
      <c r="BE33" s="393"/>
      <c r="BF33" s="393"/>
      <c r="BG33" s="393"/>
      <c r="BH33" s="393"/>
      <c r="BI33" s="394"/>
      <c r="BJ33" s="392">
        <f>ROUND(AN33*AW33,2)</f>
        <v>89500</v>
      </c>
      <c r="BK33" s="393"/>
      <c r="BL33" s="393"/>
      <c r="BM33" s="393"/>
      <c r="BN33" s="393"/>
      <c r="BO33" s="393"/>
      <c r="BP33" s="393"/>
      <c r="BQ33" s="393"/>
      <c r="BR33" s="393"/>
      <c r="BS33" s="393"/>
      <c r="BT33" s="393"/>
      <c r="BU33" s="393"/>
      <c r="BV33" s="393"/>
      <c r="BW33" s="393"/>
      <c r="BX33" s="393"/>
      <c r="BY33" s="393"/>
      <c r="BZ33" s="393"/>
      <c r="CA33" s="393"/>
      <c r="CB33" s="394"/>
    </row>
    <row r="34" spans="1:80" x14ac:dyDescent="0.2">
      <c r="A34" s="377"/>
      <c r="B34" s="378"/>
      <c r="C34" s="378"/>
      <c r="D34" s="379"/>
      <c r="E34" s="380" t="s">
        <v>421</v>
      </c>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2"/>
      <c r="AN34" s="386" t="s">
        <v>52</v>
      </c>
      <c r="AO34" s="387"/>
      <c r="AP34" s="387"/>
      <c r="AQ34" s="387"/>
      <c r="AR34" s="387"/>
      <c r="AS34" s="387"/>
      <c r="AT34" s="387"/>
      <c r="AU34" s="387"/>
      <c r="AV34" s="388"/>
      <c r="AW34" s="386" t="s">
        <v>52</v>
      </c>
      <c r="AX34" s="387"/>
      <c r="AY34" s="387"/>
      <c r="AZ34" s="387"/>
      <c r="BA34" s="387"/>
      <c r="BB34" s="387"/>
      <c r="BC34" s="387"/>
      <c r="BD34" s="387"/>
      <c r="BE34" s="387"/>
      <c r="BF34" s="387"/>
      <c r="BG34" s="387"/>
      <c r="BH34" s="387"/>
      <c r="BI34" s="388"/>
      <c r="BJ34" s="389">
        <f>SUM(BJ33:CB33)</f>
        <v>89500</v>
      </c>
      <c r="BK34" s="390"/>
      <c r="BL34" s="390"/>
      <c r="BM34" s="390"/>
      <c r="BN34" s="390"/>
      <c r="BO34" s="390"/>
      <c r="BP34" s="390"/>
      <c r="BQ34" s="390"/>
      <c r="BR34" s="390"/>
      <c r="BS34" s="390"/>
      <c r="BT34" s="390"/>
      <c r="BU34" s="390"/>
      <c r="BV34" s="390"/>
      <c r="BW34" s="390"/>
      <c r="BX34" s="390"/>
      <c r="BY34" s="390"/>
      <c r="BZ34" s="390"/>
      <c r="CA34" s="390"/>
      <c r="CB34" s="391"/>
    </row>
    <row r="35" spans="1:80" ht="14.25" customHeight="1" x14ac:dyDescent="0.25">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row>
    <row r="36" spans="1:80" ht="15.75" x14ac:dyDescent="0.25">
      <c r="A36" s="428" t="s">
        <v>545</v>
      </c>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row>
    <row r="37" spans="1:80" ht="15.75" x14ac:dyDescent="0.25">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410" t="s">
        <v>511</v>
      </c>
      <c r="AT37" s="410"/>
      <c r="AU37" s="410"/>
      <c r="AV37" s="410"/>
      <c r="AW37" s="410"/>
      <c r="AX37" s="410"/>
      <c r="AY37" s="410"/>
      <c r="AZ37" s="410"/>
      <c r="BA37" s="410"/>
      <c r="BB37" s="410"/>
      <c r="BC37" s="434" t="s">
        <v>281</v>
      </c>
      <c r="BD37" s="434"/>
      <c r="BE37" s="434"/>
      <c r="BF37" s="434"/>
      <c r="BG37" s="434"/>
      <c r="BH37" s="434"/>
      <c r="BI37" s="434"/>
      <c r="BJ37" s="434"/>
      <c r="BK37" s="434"/>
      <c r="BL37" s="434"/>
      <c r="BM37" s="434"/>
      <c r="BN37" s="434"/>
      <c r="BO37" s="434"/>
      <c r="BP37" s="434"/>
      <c r="BQ37" s="138"/>
      <c r="BR37" s="138"/>
      <c r="BS37" s="138"/>
      <c r="BT37" s="138"/>
      <c r="BU37" s="138"/>
      <c r="BV37" s="138"/>
      <c r="BW37" s="138"/>
      <c r="BX37" s="138"/>
      <c r="BY37" s="138"/>
      <c r="BZ37" s="138"/>
      <c r="CA37" s="138"/>
      <c r="CB37" s="138"/>
    </row>
    <row r="38" spans="1:80" x14ac:dyDescent="0.2">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row>
    <row r="39" spans="1:80" x14ac:dyDescent="0.2">
      <c r="A39" s="157" t="s">
        <v>142</v>
      </c>
      <c r="B39" s="158"/>
      <c r="C39" s="158"/>
      <c r="D39" s="159"/>
      <c r="E39" s="157" t="s">
        <v>422</v>
      </c>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9"/>
      <c r="BD39" s="157" t="s">
        <v>424</v>
      </c>
      <c r="BE39" s="158"/>
      <c r="BF39" s="158"/>
      <c r="BG39" s="158"/>
      <c r="BH39" s="158"/>
      <c r="BI39" s="158"/>
      <c r="BJ39" s="158"/>
      <c r="BK39" s="158"/>
      <c r="BL39" s="158"/>
      <c r="BM39" s="159"/>
      <c r="BN39" s="157" t="s">
        <v>477</v>
      </c>
      <c r="BO39" s="158"/>
      <c r="BP39" s="158"/>
      <c r="BQ39" s="158"/>
      <c r="BR39" s="158"/>
      <c r="BS39" s="158"/>
      <c r="BT39" s="158"/>
      <c r="BU39" s="158"/>
      <c r="BV39" s="158"/>
      <c r="BW39" s="158"/>
      <c r="BX39" s="158"/>
      <c r="BY39" s="158"/>
      <c r="BZ39" s="158"/>
      <c r="CA39" s="158"/>
      <c r="CB39" s="159"/>
    </row>
    <row r="40" spans="1:80" x14ac:dyDescent="0.2">
      <c r="A40" s="407" t="s">
        <v>143</v>
      </c>
      <c r="B40" s="408"/>
      <c r="C40" s="408"/>
      <c r="D40" s="409"/>
      <c r="E40" s="407"/>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9"/>
      <c r="BD40" s="407" t="s">
        <v>503</v>
      </c>
      <c r="BE40" s="408"/>
      <c r="BF40" s="408"/>
      <c r="BG40" s="408"/>
      <c r="BH40" s="408"/>
      <c r="BI40" s="408"/>
      <c r="BJ40" s="408"/>
      <c r="BK40" s="408"/>
      <c r="BL40" s="408"/>
      <c r="BM40" s="409"/>
      <c r="BN40" s="407" t="s">
        <v>504</v>
      </c>
      <c r="BO40" s="408"/>
      <c r="BP40" s="408"/>
      <c r="BQ40" s="408"/>
      <c r="BR40" s="408"/>
      <c r="BS40" s="408"/>
      <c r="BT40" s="408"/>
      <c r="BU40" s="408"/>
      <c r="BV40" s="408"/>
      <c r="BW40" s="408"/>
      <c r="BX40" s="408"/>
      <c r="BY40" s="408"/>
      <c r="BZ40" s="408"/>
      <c r="CA40" s="408"/>
      <c r="CB40" s="409"/>
    </row>
    <row r="41" spans="1:80" x14ac:dyDescent="0.2">
      <c r="A41" s="400">
        <v>1</v>
      </c>
      <c r="B41" s="401"/>
      <c r="C41" s="401"/>
      <c r="D41" s="402"/>
      <c r="E41" s="400">
        <v>2</v>
      </c>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2"/>
      <c r="BD41" s="400">
        <v>3</v>
      </c>
      <c r="BE41" s="401"/>
      <c r="BF41" s="401"/>
      <c r="BG41" s="401"/>
      <c r="BH41" s="401"/>
      <c r="BI41" s="401"/>
      <c r="BJ41" s="401"/>
      <c r="BK41" s="401"/>
      <c r="BL41" s="401"/>
      <c r="BM41" s="402"/>
      <c r="BN41" s="400">
        <v>4</v>
      </c>
      <c r="BO41" s="401"/>
      <c r="BP41" s="401"/>
      <c r="BQ41" s="401"/>
      <c r="BR41" s="401"/>
      <c r="BS41" s="401"/>
      <c r="BT41" s="401"/>
      <c r="BU41" s="401"/>
      <c r="BV41" s="401"/>
      <c r="BW41" s="401"/>
      <c r="BX41" s="401"/>
      <c r="BY41" s="401"/>
      <c r="BZ41" s="401"/>
      <c r="CA41" s="401"/>
      <c r="CB41" s="402"/>
    </row>
    <row r="42" spans="1:80" ht="39" customHeight="1" x14ac:dyDescent="0.2">
      <c r="A42" s="395" t="s">
        <v>155</v>
      </c>
      <c r="B42" s="151"/>
      <c r="C42" s="151"/>
      <c r="D42" s="396"/>
      <c r="E42" s="227" t="s">
        <v>674</v>
      </c>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435"/>
      <c r="BD42" s="364">
        <v>90</v>
      </c>
      <c r="BE42" s="365"/>
      <c r="BF42" s="365"/>
      <c r="BG42" s="365"/>
      <c r="BH42" s="365"/>
      <c r="BI42" s="365"/>
      <c r="BJ42" s="365"/>
      <c r="BK42" s="365"/>
      <c r="BL42" s="365"/>
      <c r="BM42" s="366"/>
      <c r="BN42" s="364">
        <v>80150</v>
      </c>
      <c r="BO42" s="365"/>
      <c r="BP42" s="365"/>
      <c r="BQ42" s="365"/>
      <c r="BR42" s="365"/>
      <c r="BS42" s="365"/>
      <c r="BT42" s="365"/>
      <c r="BU42" s="365"/>
      <c r="BV42" s="365"/>
      <c r="BW42" s="365"/>
      <c r="BX42" s="365"/>
      <c r="BY42" s="365"/>
      <c r="BZ42" s="365"/>
      <c r="CA42" s="365"/>
      <c r="CB42" s="366"/>
    </row>
    <row r="43" spans="1:80" hidden="1" x14ac:dyDescent="0.2">
      <c r="A43" s="395"/>
      <c r="B43" s="151"/>
      <c r="C43" s="151"/>
      <c r="D43" s="396"/>
      <c r="E43" s="361"/>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3"/>
      <c r="BD43" s="364"/>
      <c r="BE43" s="365"/>
      <c r="BF43" s="365"/>
      <c r="BG43" s="365"/>
      <c r="BH43" s="365"/>
      <c r="BI43" s="365"/>
      <c r="BJ43" s="365"/>
      <c r="BK43" s="365"/>
      <c r="BL43" s="365"/>
      <c r="BM43" s="366"/>
      <c r="BN43" s="442"/>
      <c r="BO43" s="443"/>
      <c r="BP43" s="443"/>
      <c r="BQ43" s="443"/>
      <c r="BR43" s="443"/>
      <c r="BS43" s="443"/>
      <c r="BT43" s="443"/>
      <c r="BU43" s="443"/>
      <c r="BV43" s="443"/>
      <c r="BW43" s="443"/>
      <c r="BX43" s="443"/>
      <c r="BY43" s="443"/>
      <c r="BZ43" s="443"/>
      <c r="CA43" s="443"/>
      <c r="CB43" s="444"/>
    </row>
    <row r="44" spans="1:80" hidden="1" x14ac:dyDescent="0.2">
      <c r="A44" s="439"/>
      <c r="B44" s="440"/>
      <c r="C44" s="440"/>
      <c r="D44" s="441"/>
      <c r="E44" s="361"/>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3"/>
      <c r="BD44" s="364"/>
      <c r="BE44" s="365"/>
      <c r="BF44" s="365"/>
      <c r="BG44" s="365"/>
      <c r="BH44" s="365"/>
      <c r="BI44" s="365"/>
      <c r="BJ44" s="365"/>
      <c r="BK44" s="365"/>
      <c r="BL44" s="365"/>
      <c r="BM44" s="366"/>
      <c r="BN44" s="442"/>
      <c r="BO44" s="443"/>
      <c r="BP44" s="443"/>
      <c r="BQ44" s="443"/>
      <c r="BR44" s="443"/>
      <c r="BS44" s="443"/>
      <c r="BT44" s="443"/>
      <c r="BU44" s="443"/>
      <c r="BV44" s="443"/>
      <c r="BW44" s="443"/>
      <c r="BX44" s="443"/>
      <c r="BY44" s="443"/>
      <c r="BZ44" s="443"/>
      <c r="CA44" s="443"/>
      <c r="CB44" s="444"/>
    </row>
    <row r="45" spans="1:80" hidden="1" x14ac:dyDescent="0.2">
      <c r="A45" s="439"/>
      <c r="B45" s="440"/>
      <c r="C45" s="440"/>
      <c r="D45" s="441"/>
      <c r="E45" s="361"/>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3"/>
      <c r="BD45" s="364"/>
      <c r="BE45" s="365"/>
      <c r="BF45" s="365"/>
      <c r="BG45" s="365"/>
      <c r="BH45" s="365"/>
      <c r="BI45" s="365"/>
      <c r="BJ45" s="365"/>
      <c r="BK45" s="365"/>
      <c r="BL45" s="365"/>
      <c r="BM45" s="366"/>
      <c r="BN45" s="442"/>
      <c r="BO45" s="443"/>
      <c r="BP45" s="443"/>
      <c r="BQ45" s="443"/>
      <c r="BR45" s="443"/>
      <c r="BS45" s="443"/>
      <c r="BT45" s="443"/>
      <c r="BU45" s="443"/>
      <c r="BV45" s="443"/>
      <c r="BW45" s="443"/>
      <c r="BX45" s="443"/>
      <c r="BY45" s="443"/>
      <c r="BZ45" s="443"/>
      <c r="CA45" s="443"/>
      <c r="CB45" s="444"/>
    </row>
    <row r="46" spans="1:80" hidden="1" x14ac:dyDescent="0.2">
      <c r="A46" s="439"/>
      <c r="B46" s="440"/>
      <c r="C46" s="440"/>
      <c r="D46" s="441"/>
      <c r="E46" s="397"/>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98"/>
      <c r="AM46" s="398"/>
      <c r="AN46" s="398"/>
      <c r="AO46" s="398"/>
      <c r="AP46" s="398"/>
      <c r="AQ46" s="398"/>
      <c r="AR46" s="398"/>
      <c r="AS46" s="398"/>
      <c r="AT46" s="398"/>
      <c r="AU46" s="398"/>
      <c r="AV46" s="398"/>
      <c r="AW46" s="398"/>
      <c r="AX46" s="398"/>
      <c r="AY46" s="398"/>
      <c r="AZ46" s="398"/>
      <c r="BA46" s="398"/>
      <c r="BB46" s="398"/>
      <c r="BC46" s="399"/>
      <c r="BD46" s="442"/>
      <c r="BE46" s="443"/>
      <c r="BF46" s="443"/>
      <c r="BG46" s="443"/>
      <c r="BH46" s="443"/>
      <c r="BI46" s="443"/>
      <c r="BJ46" s="443"/>
      <c r="BK46" s="443"/>
      <c r="BL46" s="443"/>
      <c r="BM46" s="444"/>
      <c r="BN46" s="442"/>
      <c r="BO46" s="443"/>
      <c r="BP46" s="443"/>
      <c r="BQ46" s="443"/>
      <c r="BR46" s="443"/>
      <c r="BS46" s="443"/>
      <c r="BT46" s="443"/>
      <c r="BU46" s="443"/>
      <c r="BV46" s="443"/>
      <c r="BW46" s="443"/>
      <c r="BX46" s="443"/>
      <c r="BY46" s="443"/>
      <c r="BZ46" s="443"/>
      <c r="CA46" s="443"/>
      <c r="CB46" s="444"/>
    </row>
    <row r="47" spans="1:80" hidden="1" x14ac:dyDescent="0.2">
      <c r="A47" s="439"/>
      <c r="B47" s="440"/>
      <c r="C47" s="440"/>
      <c r="D47" s="441"/>
      <c r="E47" s="397"/>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c r="BC47" s="399"/>
      <c r="BD47" s="442"/>
      <c r="BE47" s="443"/>
      <c r="BF47" s="443"/>
      <c r="BG47" s="443"/>
      <c r="BH47" s="443"/>
      <c r="BI47" s="443"/>
      <c r="BJ47" s="443"/>
      <c r="BK47" s="443"/>
      <c r="BL47" s="443"/>
      <c r="BM47" s="444"/>
      <c r="BN47" s="442"/>
      <c r="BO47" s="443"/>
      <c r="BP47" s="443"/>
      <c r="BQ47" s="443"/>
      <c r="BR47" s="443"/>
      <c r="BS47" s="443"/>
      <c r="BT47" s="443"/>
      <c r="BU47" s="443"/>
      <c r="BV47" s="443"/>
      <c r="BW47" s="443"/>
      <c r="BX47" s="443"/>
      <c r="BY47" s="443"/>
      <c r="BZ47" s="443"/>
      <c r="CA47" s="443"/>
      <c r="CB47" s="444"/>
    </row>
    <row r="48" spans="1:80" hidden="1" x14ac:dyDescent="0.2">
      <c r="A48" s="439"/>
      <c r="B48" s="440"/>
      <c r="C48" s="440"/>
      <c r="D48" s="441"/>
      <c r="E48" s="397"/>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9"/>
      <c r="BD48" s="442"/>
      <c r="BE48" s="443"/>
      <c r="BF48" s="443"/>
      <c r="BG48" s="443"/>
      <c r="BH48" s="443"/>
      <c r="BI48" s="443"/>
      <c r="BJ48" s="443"/>
      <c r="BK48" s="443"/>
      <c r="BL48" s="443"/>
      <c r="BM48" s="444"/>
      <c r="BN48" s="442"/>
      <c r="BO48" s="443"/>
      <c r="BP48" s="443"/>
      <c r="BQ48" s="443"/>
      <c r="BR48" s="443"/>
      <c r="BS48" s="443"/>
      <c r="BT48" s="443"/>
      <c r="BU48" s="443"/>
      <c r="BV48" s="443"/>
      <c r="BW48" s="443"/>
      <c r="BX48" s="443"/>
      <c r="BY48" s="443"/>
      <c r="BZ48" s="443"/>
      <c r="CA48" s="443"/>
      <c r="CB48" s="444"/>
    </row>
    <row r="49" spans="1:80" hidden="1" x14ac:dyDescent="0.2">
      <c r="A49" s="439"/>
      <c r="B49" s="440"/>
      <c r="C49" s="440"/>
      <c r="D49" s="441"/>
      <c r="E49" s="397"/>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9"/>
      <c r="BD49" s="442"/>
      <c r="BE49" s="443"/>
      <c r="BF49" s="443"/>
      <c r="BG49" s="443"/>
      <c r="BH49" s="443"/>
      <c r="BI49" s="443"/>
      <c r="BJ49" s="443"/>
      <c r="BK49" s="443"/>
      <c r="BL49" s="443"/>
      <c r="BM49" s="444"/>
      <c r="BN49" s="442"/>
      <c r="BO49" s="443"/>
      <c r="BP49" s="443"/>
      <c r="BQ49" s="443"/>
      <c r="BR49" s="443"/>
      <c r="BS49" s="443"/>
      <c r="BT49" s="443"/>
      <c r="BU49" s="443"/>
      <c r="BV49" s="443"/>
      <c r="BW49" s="443"/>
      <c r="BX49" s="443"/>
      <c r="BY49" s="443"/>
      <c r="BZ49" s="443"/>
      <c r="CA49" s="443"/>
      <c r="CB49" s="444"/>
    </row>
    <row r="50" spans="1:80" hidden="1" x14ac:dyDescent="0.2">
      <c r="A50" s="395"/>
      <c r="B50" s="151"/>
      <c r="C50" s="151"/>
      <c r="D50" s="396"/>
      <c r="E50" s="397"/>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9"/>
      <c r="BD50" s="442"/>
      <c r="BE50" s="443"/>
      <c r="BF50" s="443"/>
      <c r="BG50" s="443"/>
      <c r="BH50" s="443"/>
      <c r="BI50" s="443"/>
      <c r="BJ50" s="443"/>
      <c r="BK50" s="443"/>
      <c r="BL50" s="443"/>
      <c r="BM50" s="444"/>
      <c r="BN50" s="442"/>
      <c r="BO50" s="443"/>
      <c r="BP50" s="443"/>
      <c r="BQ50" s="443"/>
      <c r="BR50" s="443"/>
      <c r="BS50" s="443"/>
      <c r="BT50" s="443"/>
      <c r="BU50" s="443"/>
      <c r="BV50" s="443"/>
      <c r="BW50" s="443"/>
      <c r="BX50" s="443"/>
      <c r="BY50" s="443"/>
      <c r="BZ50" s="443"/>
      <c r="CA50" s="443"/>
      <c r="CB50" s="444"/>
    </row>
    <row r="51" spans="1:80" x14ac:dyDescent="0.2">
      <c r="A51" s="395" t="s">
        <v>583</v>
      </c>
      <c r="B51" s="151"/>
      <c r="C51" s="151"/>
      <c r="D51" s="396"/>
      <c r="E51" s="361" t="s">
        <v>743</v>
      </c>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3"/>
      <c r="BD51" s="364">
        <v>4</v>
      </c>
      <c r="BE51" s="365"/>
      <c r="BF51" s="365"/>
      <c r="BG51" s="365"/>
      <c r="BH51" s="365"/>
      <c r="BI51" s="365"/>
      <c r="BJ51" s="365"/>
      <c r="BK51" s="365"/>
      <c r="BL51" s="365"/>
      <c r="BM51" s="366"/>
      <c r="BN51" s="364">
        <v>40000</v>
      </c>
      <c r="BO51" s="365"/>
      <c r="BP51" s="365"/>
      <c r="BQ51" s="365"/>
      <c r="BR51" s="365"/>
      <c r="BS51" s="365"/>
      <c r="BT51" s="365"/>
      <c r="BU51" s="365"/>
      <c r="BV51" s="365"/>
      <c r="BW51" s="365"/>
      <c r="BX51" s="365"/>
      <c r="BY51" s="365"/>
      <c r="BZ51" s="365"/>
      <c r="CA51" s="365"/>
      <c r="CB51" s="366"/>
    </row>
    <row r="52" spans="1:80" x14ac:dyDescent="0.2">
      <c r="A52" s="395"/>
      <c r="B52" s="151"/>
      <c r="C52" s="151"/>
      <c r="D52" s="396"/>
      <c r="E52" s="380" t="s">
        <v>421</v>
      </c>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2"/>
      <c r="BD52" s="386" t="s">
        <v>52</v>
      </c>
      <c r="BE52" s="387"/>
      <c r="BF52" s="387"/>
      <c r="BG52" s="387"/>
      <c r="BH52" s="387"/>
      <c r="BI52" s="387"/>
      <c r="BJ52" s="387"/>
      <c r="BK52" s="387"/>
      <c r="BL52" s="387"/>
      <c r="BM52" s="388"/>
      <c r="BN52" s="445">
        <f>SUM(BN42:BN51)</f>
        <v>120150</v>
      </c>
      <c r="BO52" s="446"/>
      <c r="BP52" s="446"/>
      <c r="BQ52" s="446"/>
      <c r="BR52" s="446"/>
      <c r="BS52" s="446"/>
      <c r="BT52" s="446"/>
      <c r="BU52" s="446"/>
      <c r="BV52" s="446"/>
      <c r="BW52" s="446"/>
      <c r="BX52" s="446"/>
      <c r="BY52" s="446"/>
      <c r="BZ52" s="446"/>
      <c r="CA52" s="446"/>
      <c r="CB52" s="447"/>
    </row>
    <row r="53" spans="1:80" ht="12.75" customHeight="1" x14ac:dyDescent="0.25">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row>
    <row r="54" spans="1:80" ht="15.75" x14ac:dyDescent="0.25">
      <c r="A54" s="428" t="s">
        <v>549</v>
      </c>
      <c r="B54" s="428"/>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428"/>
      <c r="AF54" s="428"/>
      <c r="AG54" s="428"/>
      <c r="AH54" s="428"/>
      <c r="AI54" s="428"/>
      <c r="AJ54" s="428"/>
      <c r="AK54" s="428"/>
      <c r="AL54" s="428"/>
      <c r="AM54" s="428"/>
      <c r="AN54" s="428"/>
      <c r="AO54" s="428"/>
      <c r="AP54" s="428"/>
      <c r="AQ54" s="428"/>
      <c r="AR54" s="428"/>
      <c r="AS54" s="428"/>
      <c r="AT54" s="428"/>
      <c r="AU54" s="428"/>
      <c r="AV54" s="428"/>
      <c r="AW54" s="428"/>
      <c r="AX54" s="428"/>
      <c r="AY54" s="428"/>
      <c r="AZ54" s="428"/>
      <c r="BA54" s="428"/>
      <c r="BB54" s="428"/>
      <c r="BC54" s="428"/>
      <c r="BD54" s="428"/>
      <c r="BE54" s="428"/>
      <c r="BF54" s="428"/>
      <c r="BG54" s="428"/>
      <c r="BH54" s="428"/>
      <c r="BI54" s="428"/>
      <c r="BJ54" s="428"/>
      <c r="BK54" s="428"/>
      <c r="BL54" s="428"/>
      <c r="BM54" s="428"/>
      <c r="BN54" s="428"/>
      <c r="BO54" s="428"/>
      <c r="BP54" s="428"/>
      <c r="BQ54" s="428"/>
      <c r="BR54" s="428"/>
      <c r="BS54" s="428"/>
      <c r="BT54" s="428"/>
      <c r="BU54" s="428"/>
      <c r="BV54" s="428"/>
      <c r="BW54" s="428"/>
      <c r="BX54" s="428"/>
      <c r="BY54" s="428"/>
      <c r="BZ54" s="428"/>
      <c r="CA54" s="428"/>
      <c r="CB54" s="428"/>
    </row>
    <row r="55" spans="1:80" ht="12.75" customHeight="1" x14ac:dyDescent="0.2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row>
    <row r="56" spans="1:80" ht="15.75" x14ac:dyDescent="0.25">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410" t="s">
        <v>511</v>
      </c>
      <c r="AT56" s="410"/>
      <c r="AU56" s="410"/>
      <c r="AV56" s="410"/>
      <c r="AW56" s="410"/>
      <c r="AX56" s="410"/>
      <c r="AY56" s="410"/>
      <c r="AZ56" s="410"/>
      <c r="BA56" s="410"/>
      <c r="BB56" s="410"/>
      <c r="BC56" s="411" t="s">
        <v>349</v>
      </c>
      <c r="BD56" s="411"/>
      <c r="BE56" s="411"/>
      <c r="BF56" s="411"/>
      <c r="BG56" s="411"/>
      <c r="BH56" s="411"/>
      <c r="BI56" s="411"/>
      <c r="BJ56" s="411"/>
      <c r="BK56" s="411"/>
      <c r="BL56" s="411"/>
      <c r="BM56" s="411"/>
      <c r="BN56" s="411"/>
      <c r="BO56" s="411"/>
      <c r="BP56" s="411"/>
      <c r="BQ56" s="138"/>
      <c r="BR56" s="138"/>
      <c r="BS56" s="138"/>
      <c r="BT56" s="138"/>
      <c r="BU56" s="138"/>
      <c r="BV56" s="138"/>
      <c r="BW56" s="138"/>
      <c r="BX56" s="138"/>
      <c r="BY56" s="138"/>
      <c r="BZ56" s="138"/>
      <c r="CA56" s="138"/>
      <c r="CB56" s="138"/>
    </row>
    <row r="57" spans="1:80" ht="12.75" customHeight="1" x14ac:dyDescent="0.25">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7"/>
      <c r="AT57" s="137"/>
      <c r="AU57" s="137"/>
      <c r="AV57" s="137"/>
      <c r="AW57" s="137"/>
      <c r="AX57" s="137"/>
      <c r="AY57" s="137"/>
      <c r="AZ57" s="137"/>
      <c r="BA57" s="137"/>
      <c r="BB57" s="137"/>
      <c r="BC57" s="86"/>
      <c r="BD57" s="86"/>
      <c r="BE57" s="86"/>
      <c r="BF57" s="86"/>
      <c r="BG57" s="86"/>
      <c r="BH57" s="86"/>
      <c r="BI57" s="86"/>
      <c r="BJ57" s="86"/>
      <c r="BK57" s="86"/>
      <c r="BL57" s="86"/>
      <c r="BM57" s="86"/>
      <c r="BN57" s="86"/>
      <c r="BO57" s="86"/>
      <c r="BP57" s="86"/>
      <c r="BQ57" s="138"/>
      <c r="BR57" s="138"/>
      <c r="BS57" s="138"/>
      <c r="BT57" s="138"/>
      <c r="BU57" s="138"/>
      <c r="BV57" s="138"/>
      <c r="BW57" s="138"/>
      <c r="BX57" s="138"/>
      <c r="BY57" s="138"/>
      <c r="BZ57" s="138"/>
      <c r="CA57" s="138"/>
      <c r="CB57" s="138"/>
    </row>
    <row r="58" spans="1:80" x14ac:dyDescent="0.2">
      <c r="A58" s="157" t="s">
        <v>142</v>
      </c>
      <c r="B58" s="158"/>
      <c r="C58" s="158"/>
      <c r="D58" s="159"/>
      <c r="E58" s="157" t="s">
        <v>422</v>
      </c>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9"/>
      <c r="AS58" s="157" t="s">
        <v>424</v>
      </c>
      <c r="AT58" s="158"/>
      <c r="AU58" s="158"/>
      <c r="AV58" s="158"/>
      <c r="AW58" s="158"/>
      <c r="AX58" s="158"/>
      <c r="AY58" s="158"/>
      <c r="AZ58" s="158"/>
      <c r="BA58" s="158"/>
      <c r="BB58" s="159"/>
      <c r="BC58" s="157" t="s">
        <v>505</v>
      </c>
      <c r="BD58" s="158"/>
      <c r="BE58" s="158"/>
      <c r="BF58" s="158"/>
      <c r="BG58" s="158"/>
      <c r="BH58" s="158"/>
      <c r="BI58" s="158"/>
      <c r="BJ58" s="158"/>
      <c r="BK58" s="158"/>
      <c r="BL58" s="158"/>
      <c r="BM58" s="159"/>
      <c r="BN58" s="157" t="s">
        <v>425</v>
      </c>
      <c r="BO58" s="158"/>
      <c r="BP58" s="158"/>
      <c r="BQ58" s="158"/>
      <c r="BR58" s="158"/>
      <c r="BS58" s="158"/>
      <c r="BT58" s="158"/>
      <c r="BU58" s="158"/>
      <c r="BV58" s="158"/>
      <c r="BW58" s="158"/>
      <c r="BX58" s="158"/>
      <c r="BY58" s="158"/>
      <c r="BZ58" s="158"/>
      <c r="CA58" s="158"/>
      <c r="CB58" s="159"/>
    </row>
    <row r="59" spans="1:80" x14ac:dyDescent="0.2">
      <c r="A59" s="407" t="s">
        <v>143</v>
      </c>
      <c r="B59" s="408"/>
      <c r="C59" s="408"/>
      <c r="D59" s="409"/>
      <c r="E59" s="407"/>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c r="AG59" s="408"/>
      <c r="AH59" s="408"/>
      <c r="AI59" s="408"/>
      <c r="AJ59" s="408"/>
      <c r="AK59" s="408"/>
      <c r="AL59" s="408"/>
      <c r="AM59" s="408"/>
      <c r="AN59" s="408"/>
      <c r="AO59" s="408"/>
      <c r="AP59" s="408"/>
      <c r="AQ59" s="408"/>
      <c r="AR59" s="409"/>
      <c r="AS59" s="407"/>
      <c r="AT59" s="408"/>
      <c r="AU59" s="408"/>
      <c r="AV59" s="408"/>
      <c r="AW59" s="408"/>
      <c r="AX59" s="408"/>
      <c r="AY59" s="408"/>
      <c r="AZ59" s="408"/>
      <c r="BA59" s="408"/>
      <c r="BB59" s="409"/>
      <c r="BC59" s="407" t="s">
        <v>506</v>
      </c>
      <c r="BD59" s="408"/>
      <c r="BE59" s="408"/>
      <c r="BF59" s="408"/>
      <c r="BG59" s="408"/>
      <c r="BH59" s="408"/>
      <c r="BI59" s="408"/>
      <c r="BJ59" s="408"/>
      <c r="BK59" s="408"/>
      <c r="BL59" s="408"/>
      <c r="BM59" s="409"/>
      <c r="BN59" s="407" t="s">
        <v>439</v>
      </c>
      <c r="BO59" s="408"/>
      <c r="BP59" s="408"/>
      <c r="BQ59" s="408"/>
      <c r="BR59" s="408"/>
      <c r="BS59" s="408"/>
      <c r="BT59" s="408"/>
      <c r="BU59" s="408"/>
      <c r="BV59" s="408"/>
      <c r="BW59" s="408"/>
      <c r="BX59" s="408"/>
      <c r="BY59" s="408"/>
      <c r="BZ59" s="408"/>
      <c r="CA59" s="408"/>
      <c r="CB59" s="409"/>
    </row>
    <row r="60" spans="1:80" x14ac:dyDescent="0.2">
      <c r="A60" s="407"/>
      <c r="B60" s="408"/>
      <c r="C60" s="408"/>
      <c r="D60" s="409"/>
      <c r="E60" s="407"/>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9"/>
      <c r="AS60" s="407"/>
      <c r="AT60" s="408"/>
      <c r="AU60" s="408"/>
      <c r="AV60" s="408"/>
      <c r="AW60" s="408"/>
      <c r="AX60" s="408"/>
      <c r="AY60" s="408"/>
      <c r="AZ60" s="408"/>
      <c r="BA60" s="408"/>
      <c r="BB60" s="409"/>
      <c r="BC60" s="407" t="s">
        <v>432</v>
      </c>
      <c r="BD60" s="408"/>
      <c r="BE60" s="408"/>
      <c r="BF60" s="408"/>
      <c r="BG60" s="408"/>
      <c r="BH60" s="408"/>
      <c r="BI60" s="408"/>
      <c r="BJ60" s="408"/>
      <c r="BK60" s="408"/>
      <c r="BL60" s="408"/>
      <c r="BM60" s="409"/>
      <c r="BN60" s="407"/>
      <c r="BO60" s="408"/>
      <c r="BP60" s="408"/>
      <c r="BQ60" s="408"/>
      <c r="BR60" s="408"/>
      <c r="BS60" s="408"/>
      <c r="BT60" s="408"/>
      <c r="BU60" s="408"/>
      <c r="BV60" s="408"/>
      <c r="BW60" s="408"/>
      <c r="BX60" s="408"/>
      <c r="BY60" s="408"/>
      <c r="BZ60" s="408"/>
      <c r="CA60" s="408"/>
      <c r="CB60" s="409"/>
    </row>
    <row r="61" spans="1:80" x14ac:dyDescent="0.2">
      <c r="A61" s="400">
        <v>1</v>
      </c>
      <c r="B61" s="401"/>
      <c r="C61" s="401"/>
      <c r="D61" s="402"/>
      <c r="E61" s="400">
        <v>2</v>
      </c>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2"/>
      <c r="AS61" s="400">
        <v>3</v>
      </c>
      <c r="AT61" s="401"/>
      <c r="AU61" s="401"/>
      <c r="AV61" s="401"/>
      <c r="AW61" s="401"/>
      <c r="AX61" s="401"/>
      <c r="AY61" s="401"/>
      <c r="AZ61" s="401"/>
      <c r="BA61" s="401"/>
      <c r="BB61" s="402"/>
      <c r="BC61" s="400">
        <v>4</v>
      </c>
      <c r="BD61" s="401"/>
      <c r="BE61" s="401"/>
      <c r="BF61" s="401"/>
      <c r="BG61" s="401"/>
      <c r="BH61" s="401"/>
      <c r="BI61" s="401"/>
      <c r="BJ61" s="401"/>
      <c r="BK61" s="401"/>
      <c r="BL61" s="401"/>
      <c r="BM61" s="402"/>
      <c r="BN61" s="400">
        <v>5</v>
      </c>
      <c r="BO61" s="401"/>
      <c r="BP61" s="401"/>
      <c r="BQ61" s="401"/>
      <c r="BR61" s="401"/>
      <c r="BS61" s="401"/>
      <c r="BT61" s="401"/>
      <c r="BU61" s="401"/>
      <c r="BV61" s="401"/>
      <c r="BW61" s="401"/>
      <c r="BX61" s="401"/>
      <c r="BY61" s="401"/>
      <c r="BZ61" s="401"/>
      <c r="CA61" s="401"/>
      <c r="CB61" s="402"/>
    </row>
    <row r="62" spans="1:80" ht="48.75" customHeight="1" x14ac:dyDescent="0.2">
      <c r="A62" s="400">
        <v>1</v>
      </c>
      <c r="B62" s="401"/>
      <c r="C62" s="401"/>
      <c r="D62" s="402"/>
      <c r="E62" s="595" t="s">
        <v>744</v>
      </c>
      <c r="F62" s="596"/>
      <c r="G62" s="596"/>
      <c r="H62" s="596"/>
      <c r="I62" s="596"/>
      <c r="J62" s="596"/>
      <c r="K62" s="596"/>
      <c r="L62" s="596"/>
      <c r="M62" s="596"/>
      <c r="N62" s="596"/>
      <c r="O62" s="596"/>
      <c r="P62" s="596"/>
      <c r="Q62" s="596"/>
      <c r="R62" s="596"/>
      <c r="S62" s="596"/>
      <c r="T62" s="596"/>
      <c r="U62" s="596"/>
      <c r="V62" s="596"/>
      <c r="W62" s="596"/>
      <c r="X62" s="596"/>
      <c r="Y62" s="596"/>
      <c r="Z62" s="596"/>
      <c r="AA62" s="596"/>
      <c r="AB62" s="596"/>
      <c r="AC62" s="596"/>
      <c r="AD62" s="596"/>
      <c r="AE62" s="596"/>
      <c r="AF62" s="596"/>
      <c r="AG62" s="596"/>
      <c r="AH62" s="596"/>
      <c r="AI62" s="596"/>
      <c r="AJ62" s="596"/>
      <c r="AK62" s="596"/>
      <c r="AL62" s="596"/>
      <c r="AM62" s="596"/>
      <c r="AN62" s="596"/>
      <c r="AO62" s="596"/>
      <c r="AP62" s="596"/>
      <c r="AQ62" s="596"/>
      <c r="AR62" s="597"/>
      <c r="AS62" s="400">
        <v>4</v>
      </c>
      <c r="AT62" s="401"/>
      <c r="AU62" s="401"/>
      <c r="AV62" s="401"/>
      <c r="AW62" s="401"/>
      <c r="AX62" s="401"/>
      <c r="AY62" s="401"/>
      <c r="AZ62" s="401"/>
      <c r="BA62" s="401"/>
      <c r="BB62" s="402"/>
      <c r="BC62" s="416">
        <v>3212.5</v>
      </c>
      <c r="BD62" s="417"/>
      <c r="BE62" s="417"/>
      <c r="BF62" s="417"/>
      <c r="BG62" s="417"/>
      <c r="BH62" s="417"/>
      <c r="BI62" s="417"/>
      <c r="BJ62" s="417"/>
      <c r="BK62" s="417"/>
      <c r="BL62" s="417"/>
      <c r="BM62" s="418"/>
      <c r="BN62" s="404">
        <f>AS62*BC62</f>
        <v>12850</v>
      </c>
      <c r="BO62" s="405"/>
      <c r="BP62" s="405"/>
      <c r="BQ62" s="405"/>
      <c r="BR62" s="405"/>
      <c r="BS62" s="405"/>
      <c r="BT62" s="405"/>
      <c r="BU62" s="405"/>
      <c r="BV62" s="405"/>
      <c r="BW62" s="405"/>
      <c r="BX62" s="405"/>
      <c r="BY62" s="405"/>
      <c r="BZ62" s="405"/>
      <c r="CA62" s="405"/>
      <c r="CB62" s="406"/>
    </row>
    <row r="63" spans="1:80" x14ac:dyDescent="0.2">
      <c r="A63" s="377"/>
      <c r="B63" s="378"/>
      <c r="C63" s="378"/>
      <c r="D63" s="379"/>
      <c r="E63" s="380" t="s">
        <v>421</v>
      </c>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81"/>
      <c r="AO63" s="381"/>
      <c r="AP63" s="381"/>
      <c r="AQ63" s="381"/>
      <c r="AR63" s="382"/>
      <c r="AS63" s="383" t="s">
        <v>52</v>
      </c>
      <c r="AT63" s="384"/>
      <c r="AU63" s="384"/>
      <c r="AV63" s="384"/>
      <c r="AW63" s="384"/>
      <c r="AX63" s="384"/>
      <c r="AY63" s="384"/>
      <c r="AZ63" s="384"/>
      <c r="BA63" s="384"/>
      <c r="BB63" s="385"/>
      <c r="BC63" s="386" t="s">
        <v>52</v>
      </c>
      <c r="BD63" s="387"/>
      <c r="BE63" s="387"/>
      <c r="BF63" s="387"/>
      <c r="BG63" s="387"/>
      <c r="BH63" s="387"/>
      <c r="BI63" s="387"/>
      <c r="BJ63" s="387"/>
      <c r="BK63" s="387"/>
      <c r="BL63" s="387"/>
      <c r="BM63" s="388"/>
      <c r="BN63" s="389">
        <f>SUM(BN62:CB62)</f>
        <v>12850</v>
      </c>
      <c r="BO63" s="390"/>
      <c r="BP63" s="390"/>
      <c r="BQ63" s="390"/>
      <c r="BR63" s="390"/>
      <c r="BS63" s="390"/>
      <c r="BT63" s="390"/>
      <c r="BU63" s="390"/>
      <c r="BV63" s="390"/>
      <c r="BW63" s="390"/>
      <c r="BX63" s="390"/>
      <c r="BY63" s="390"/>
      <c r="BZ63" s="390"/>
      <c r="CA63" s="390"/>
      <c r="CB63" s="391"/>
    </row>
    <row r="64" spans="1:80" x14ac:dyDescent="0.2">
      <c r="A64" s="125"/>
      <c r="B64" s="125"/>
      <c r="C64" s="125"/>
      <c r="D64" s="125"/>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8"/>
      <c r="BO64" s="128"/>
      <c r="BP64" s="128"/>
      <c r="BQ64" s="128"/>
      <c r="BR64" s="128"/>
      <c r="BS64" s="128"/>
      <c r="BT64" s="128"/>
      <c r="BU64" s="128"/>
      <c r="BV64" s="128"/>
      <c r="BW64" s="128"/>
      <c r="BX64" s="128"/>
      <c r="BY64" s="128"/>
      <c r="BZ64" s="128"/>
      <c r="CA64" s="128"/>
      <c r="CB64" s="128"/>
    </row>
    <row r="65" spans="1:80" ht="15.75" x14ac:dyDescent="0.25">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410" t="s">
        <v>511</v>
      </c>
      <c r="AT65" s="410"/>
      <c r="AU65" s="410"/>
      <c r="AV65" s="410"/>
      <c r="AW65" s="410"/>
      <c r="AX65" s="410"/>
      <c r="AY65" s="410"/>
      <c r="AZ65" s="410"/>
      <c r="BA65" s="410"/>
      <c r="BB65" s="410"/>
      <c r="BC65" s="411" t="s">
        <v>357</v>
      </c>
      <c r="BD65" s="411"/>
      <c r="BE65" s="411"/>
      <c r="BF65" s="411"/>
      <c r="BG65" s="411"/>
      <c r="BH65" s="411"/>
      <c r="BI65" s="411"/>
      <c r="BJ65" s="411"/>
      <c r="BK65" s="411"/>
      <c r="BL65" s="411"/>
      <c r="BM65" s="411"/>
      <c r="BN65" s="411"/>
      <c r="BO65" s="411"/>
      <c r="BP65" s="411"/>
      <c r="BQ65" s="138"/>
      <c r="BR65" s="138"/>
      <c r="BS65" s="138"/>
      <c r="BT65" s="138"/>
      <c r="BU65" s="138"/>
      <c r="BV65" s="138"/>
      <c r="BW65" s="138"/>
      <c r="BX65" s="138"/>
      <c r="BY65" s="138"/>
      <c r="BZ65" s="138"/>
      <c r="CA65" s="138"/>
      <c r="CB65" s="138"/>
    </row>
    <row r="66" spans="1:80" x14ac:dyDescent="0.2">
      <c r="A66" s="125"/>
      <c r="B66" s="125"/>
      <c r="C66" s="125"/>
      <c r="D66" s="125"/>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8"/>
      <c r="BO66" s="128"/>
      <c r="BP66" s="128"/>
      <c r="BQ66" s="128"/>
      <c r="BR66" s="128"/>
      <c r="BS66" s="128"/>
      <c r="BT66" s="128"/>
      <c r="BU66" s="128"/>
      <c r="BV66" s="128"/>
      <c r="BW66" s="128"/>
      <c r="BX66" s="128"/>
      <c r="BY66" s="128"/>
      <c r="BZ66" s="128"/>
      <c r="CA66" s="128"/>
      <c r="CB66" s="128"/>
    </row>
    <row r="67" spans="1:80" x14ac:dyDescent="0.2">
      <c r="A67" s="157" t="s">
        <v>142</v>
      </c>
      <c r="B67" s="158"/>
      <c r="C67" s="158"/>
      <c r="D67" s="159"/>
      <c r="E67" s="157" t="s">
        <v>422</v>
      </c>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9"/>
      <c r="AS67" s="157" t="s">
        <v>424</v>
      </c>
      <c r="AT67" s="158"/>
      <c r="AU67" s="158"/>
      <c r="AV67" s="158"/>
      <c r="AW67" s="158"/>
      <c r="AX67" s="158"/>
      <c r="AY67" s="158"/>
      <c r="AZ67" s="158"/>
      <c r="BA67" s="158"/>
      <c r="BB67" s="159"/>
      <c r="BC67" s="157" t="s">
        <v>505</v>
      </c>
      <c r="BD67" s="158"/>
      <c r="BE67" s="158"/>
      <c r="BF67" s="158"/>
      <c r="BG67" s="158"/>
      <c r="BH67" s="158"/>
      <c r="BI67" s="158"/>
      <c r="BJ67" s="158"/>
      <c r="BK67" s="158"/>
      <c r="BL67" s="158"/>
      <c r="BM67" s="159"/>
      <c r="BN67" s="157" t="s">
        <v>425</v>
      </c>
      <c r="BO67" s="158"/>
      <c r="BP67" s="158"/>
      <c r="BQ67" s="158"/>
      <c r="BR67" s="158"/>
      <c r="BS67" s="158"/>
      <c r="BT67" s="158"/>
      <c r="BU67" s="158"/>
      <c r="BV67" s="158"/>
      <c r="BW67" s="158"/>
      <c r="BX67" s="158"/>
      <c r="BY67" s="158"/>
      <c r="BZ67" s="158"/>
      <c r="CA67" s="158"/>
      <c r="CB67" s="159"/>
    </row>
    <row r="68" spans="1:80" x14ac:dyDescent="0.2">
      <c r="A68" s="407" t="s">
        <v>143</v>
      </c>
      <c r="B68" s="408"/>
      <c r="C68" s="408"/>
      <c r="D68" s="409"/>
      <c r="E68" s="407"/>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408"/>
      <c r="AE68" s="408"/>
      <c r="AF68" s="408"/>
      <c r="AG68" s="408"/>
      <c r="AH68" s="408"/>
      <c r="AI68" s="408"/>
      <c r="AJ68" s="408"/>
      <c r="AK68" s="408"/>
      <c r="AL68" s="408"/>
      <c r="AM68" s="408"/>
      <c r="AN68" s="408"/>
      <c r="AO68" s="408"/>
      <c r="AP68" s="408"/>
      <c r="AQ68" s="408"/>
      <c r="AR68" s="409"/>
      <c r="AS68" s="407"/>
      <c r="AT68" s="408"/>
      <c r="AU68" s="408"/>
      <c r="AV68" s="408"/>
      <c r="AW68" s="408"/>
      <c r="AX68" s="408"/>
      <c r="AY68" s="408"/>
      <c r="AZ68" s="408"/>
      <c r="BA68" s="408"/>
      <c r="BB68" s="409"/>
      <c r="BC68" s="407" t="s">
        <v>506</v>
      </c>
      <c r="BD68" s="408"/>
      <c r="BE68" s="408"/>
      <c r="BF68" s="408"/>
      <c r="BG68" s="408"/>
      <c r="BH68" s="408"/>
      <c r="BI68" s="408"/>
      <c r="BJ68" s="408"/>
      <c r="BK68" s="408"/>
      <c r="BL68" s="408"/>
      <c r="BM68" s="409"/>
      <c r="BN68" s="407" t="s">
        <v>439</v>
      </c>
      <c r="BO68" s="408"/>
      <c r="BP68" s="408"/>
      <c r="BQ68" s="408"/>
      <c r="BR68" s="408"/>
      <c r="BS68" s="408"/>
      <c r="BT68" s="408"/>
      <c r="BU68" s="408"/>
      <c r="BV68" s="408"/>
      <c r="BW68" s="408"/>
      <c r="BX68" s="408"/>
      <c r="BY68" s="408"/>
      <c r="BZ68" s="408"/>
      <c r="CA68" s="408"/>
      <c r="CB68" s="409"/>
    </row>
    <row r="69" spans="1:80" x14ac:dyDescent="0.2">
      <c r="A69" s="407"/>
      <c r="B69" s="408"/>
      <c r="C69" s="408"/>
      <c r="D69" s="409"/>
      <c r="E69" s="407"/>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8"/>
      <c r="AN69" s="408"/>
      <c r="AO69" s="408"/>
      <c r="AP69" s="408"/>
      <c r="AQ69" s="408"/>
      <c r="AR69" s="409"/>
      <c r="AS69" s="407"/>
      <c r="AT69" s="408"/>
      <c r="AU69" s="408"/>
      <c r="AV69" s="408"/>
      <c r="AW69" s="408"/>
      <c r="AX69" s="408"/>
      <c r="AY69" s="408"/>
      <c r="AZ69" s="408"/>
      <c r="BA69" s="408"/>
      <c r="BB69" s="409"/>
      <c r="BC69" s="407" t="s">
        <v>432</v>
      </c>
      <c r="BD69" s="408"/>
      <c r="BE69" s="408"/>
      <c r="BF69" s="408"/>
      <c r="BG69" s="408"/>
      <c r="BH69" s="408"/>
      <c r="BI69" s="408"/>
      <c r="BJ69" s="408"/>
      <c r="BK69" s="408"/>
      <c r="BL69" s="408"/>
      <c r="BM69" s="409"/>
      <c r="BN69" s="407"/>
      <c r="BO69" s="408"/>
      <c r="BP69" s="408"/>
      <c r="BQ69" s="408"/>
      <c r="BR69" s="408"/>
      <c r="BS69" s="408"/>
      <c r="BT69" s="408"/>
      <c r="BU69" s="408"/>
      <c r="BV69" s="408"/>
      <c r="BW69" s="408"/>
      <c r="BX69" s="408"/>
      <c r="BY69" s="408"/>
      <c r="BZ69" s="408"/>
      <c r="CA69" s="408"/>
      <c r="CB69" s="409"/>
    </row>
    <row r="70" spans="1:80" x14ac:dyDescent="0.2">
      <c r="A70" s="400">
        <v>1</v>
      </c>
      <c r="B70" s="401"/>
      <c r="C70" s="401"/>
      <c r="D70" s="402"/>
      <c r="E70" s="400">
        <v>2</v>
      </c>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2"/>
      <c r="AS70" s="400">
        <v>3</v>
      </c>
      <c r="AT70" s="401"/>
      <c r="AU70" s="401"/>
      <c r="AV70" s="401"/>
      <c r="AW70" s="401"/>
      <c r="AX70" s="401"/>
      <c r="AY70" s="401"/>
      <c r="AZ70" s="401"/>
      <c r="BA70" s="401"/>
      <c r="BB70" s="402"/>
      <c r="BC70" s="400">
        <v>4</v>
      </c>
      <c r="BD70" s="401"/>
      <c r="BE70" s="401"/>
      <c r="BF70" s="401"/>
      <c r="BG70" s="401"/>
      <c r="BH70" s="401"/>
      <c r="BI70" s="401"/>
      <c r="BJ70" s="401"/>
      <c r="BK70" s="401"/>
      <c r="BL70" s="401"/>
      <c r="BM70" s="402"/>
      <c r="BN70" s="400">
        <v>5</v>
      </c>
      <c r="BO70" s="401"/>
      <c r="BP70" s="401"/>
      <c r="BQ70" s="401"/>
      <c r="BR70" s="401"/>
      <c r="BS70" s="401"/>
      <c r="BT70" s="401"/>
      <c r="BU70" s="401"/>
      <c r="BV70" s="401"/>
      <c r="BW70" s="401"/>
      <c r="BX70" s="401"/>
      <c r="BY70" s="401"/>
      <c r="BZ70" s="401"/>
      <c r="CA70" s="401"/>
      <c r="CB70" s="402"/>
    </row>
    <row r="71" spans="1:80" x14ac:dyDescent="0.2">
      <c r="A71" s="400">
        <v>1</v>
      </c>
      <c r="B71" s="401"/>
      <c r="C71" s="401"/>
      <c r="D71" s="402"/>
      <c r="E71" s="595" t="s">
        <v>771</v>
      </c>
      <c r="F71" s="596"/>
      <c r="G71" s="596"/>
      <c r="H71" s="596"/>
      <c r="I71" s="596"/>
      <c r="J71" s="596"/>
      <c r="K71" s="596"/>
      <c r="L71" s="596"/>
      <c r="M71" s="596"/>
      <c r="N71" s="596"/>
      <c r="O71" s="596"/>
      <c r="P71" s="596"/>
      <c r="Q71" s="596"/>
      <c r="R71" s="596"/>
      <c r="S71" s="596"/>
      <c r="T71" s="596"/>
      <c r="U71" s="596"/>
      <c r="V71" s="596"/>
      <c r="W71" s="596"/>
      <c r="X71" s="596"/>
      <c r="Y71" s="596"/>
      <c r="Z71" s="596"/>
      <c r="AA71" s="596"/>
      <c r="AB71" s="596"/>
      <c r="AC71" s="596"/>
      <c r="AD71" s="596"/>
      <c r="AE71" s="596"/>
      <c r="AF71" s="596"/>
      <c r="AG71" s="596"/>
      <c r="AH71" s="596"/>
      <c r="AI71" s="596"/>
      <c r="AJ71" s="596"/>
      <c r="AK71" s="596"/>
      <c r="AL71" s="596"/>
      <c r="AM71" s="596"/>
      <c r="AN71" s="596"/>
      <c r="AO71" s="596"/>
      <c r="AP71" s="596"/>
      <c r="AQ71" s="596"/>
      <c r="AR71" s="597"/>
      <c r="AS71" s="400">
        <v>1</v>
      </c>
      <c r="AT71" s="401"/>
      <c r="AU71" s="401"/>
      <c r="AV71" s="401"/>
      <c r="AW71" s="401"/>
      <c r="AX71" s="401"/>
      <c r="AY71" s="401"/>
      <c r="AZ71" s="401"/>
      <c r="BA71" s="401"/>
      <c r="BB71" s="402"/>
      <c r="BC71" s="416">
        <v>20000</v>
      </c>
      <c r="BD71" s="417"/>
      <c r="BE71" s="417"/>
      <c r="BF71" s="417"/>
      <c r="BG71" s="417"/>
      <c r="BH71" s="417"/>
      <c r="BI71" s="417"/>
      <c r="BJ71" s="417"/>
      <c r="BK71" s="417"/>
      <c r="BL71" s="417"/>
      <c r="BM71" s="418"/>
      <c r="BN71" s="404">
        <f>AS71*BC71</f>
        <v>20000</v>
      </c>
      <c r="BO71" s="405"/>
      <c r="BP71" s="405"/>
      <c r="BQ71" s="405"/>
      <c r="BR71" s="405"/>
      <c r="BS71" s="405"/>
      <c r="BT71" s="405"/>
      <c r="BU71" s="405"/>
      <c r="BV71" s="405"/>
      <c r="BW71" s="405"/>
      <c r="BX71" s="405"/>
      <c r="BY71" s="405"/>
      <c r="BZ71" s="405"/>
      <c r="CA71" s="405"/>
      <c r="CB71" s="406"/>
    </row>
    <row r="72" spans="1:80" x14ac:dyDescent="0.2">
      <c r="A72" s="377"/>
      <c r="B72" s="378"/>
      <c r="C72" s="378"/>
      <c r="D72" s="379"/>
      <c r="E72" s="380" t="s">
        <v>421</v>
      </c>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2"/>
      <c r="AS72" s="383" t="s">
        <v>52</v>
      </c>
      <c r="AT72" s="384"/>
      <c r="AU72" s="384"/>
      <c r="AV72" s="384"/>
      <c r="AW72" s="384"/>
      <c r="AX72" s="384"/>
      <c r="AY72" s="384"/>
      <c r="AZ72" s="384"/>
      <c r="BA72" s="384"/>
      <c r="BB72" s="385"/>
      <c r="BC72" s="386" t="s">
        <v>52</v>
      </c>
      <c r="BD72" s="387"/>
      <c r="BE72" s="387"/>
      <c r="BF72" s="387"/>
      <c r="BG72" s="387"/>
      <c r="BH72" s="387"/>
      <c r="BI72" s="387"/>
      <c r="BJ72" s="387"/>
      <c r="BK72" s="387"/>
      <c r="BL72" s="387"/>
      <c r="BM72" s="388"/>
      <c r="BN72" s="389">
        <f>SUM(BN71:CB71)</f>
        <v>20000</v>
      </c>
      <c r="BO72" s="390"/>
      <c r="BP72" s="390"/>
      <c r="BQ72" s="390"/>
      <c r="BR72" s="390"/>
      <c r="BS72" s="390"/>
      <c r="BT72" s="390"/>
      <c r="BU72" s="390"/>
      <c r="BV72" s="390"/>
      <c r="BW72" s="390"/>
      <c r="BX72" s="390"/>
      <c r="BY72" s="390"/>
      <c r="BZ72" s="390"/>
      <c r="CA72" s="390"/>
      <c r="CB72" s="391"/>
    </row>
    <row r="73" spans="1:80" x14ac:dyDescent="0.2">
      <c r="A73" s="125"/>
      <c r="B73" s="125"/>
      <c r="C73" s="125"/>
      <c r="D73" s="125"/>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8"/>
      <c r="BO73" s="128"/>
      <c r="BP73" s="128"/>
      <c r="BQ73" s="128"/>
      <c r="BR73" s="128"/>
      <c r="BS73" s="128"/>
      <c r="BT73" s="128"/>
      <c r="BU73" s="128"/>
      <c r="BV73" s="128"/>
      <c r="BW73" s="128"/>
      <c r="BX73" s="128"/>
      <c r="BY73" s="128"/>
      <c r="BZ73" s="128"/>
      <c r="CA73" s="128"/>
      <c r="CB73" s="128"/>
    </row>
    <row r="74" spans="1:80" ht="12.75" customHeight="1" x14ac:dyDescent="0.25">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7"/>
      <c r="AT74" s="137"/>
      <c r="AU74" s="137"/>
      <c r="AV74" s="137"/>
      <c r="AW74" s="137"/>
      <c r="AX74" s="137"/>
      <c r="AY74" s="137"/>
      <c r="AZ74" s="137"/>
      <c r="BA74" s="137"/>
      <c r="BB74" s="137"/>
      <c r="BC74" s="86"/>
      <c r="BD74" s="86"/>
      <c r="BE74" s="86"/>
      <c r="BF74" s="86"/>
      <c r="BG74" s="86"/>
      <c r="BH74" s="86"/>
      <c r="BI74" s="86"/>
      <c r="BJ74" s="86"/>
      <c r="BK74" s="86"/>
      <c r="BL74" s="86"/>
      <c r="BM74" s="86"/>
      <c r="BN74" s="86"/>
      <c r="BO74" s="86"/>
      <c r="BP74" s="86"/>
      <c r="BQ74" s="138"/>
      <c r="BR74" s="138"/>
      <c r="BS74" s="138"/>
      <c r="BT74" s="138"/>
      <c r="BU74" s="138"/>
      <c r="BV74" s="138"/>
      <c r="BW74" s="138"/>
      <c r="BX74" s="138"/>
      <c r="BY74" s="138"/>
      <c r="BZ74" s="138"/>
      <c r="CA74" s="138"/>
      <c r="CB74" s="138"/>
    </row>
    <row r="75" spans="1:80" ht="15.75" x14ac:dyDescent="0.25">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410" t="s">
        <v>511</v>
      </c>
      <c r="AT75" s="410"/>
      <c r="AU75" s="410"/>
      <c r="AV75" s="410"/>
      <c r="AW75" s="410"/>
      <c r="AX75" s="410"/>
      <c r="AY75" s="410"/>
      <c r="AZ75" s="410"/>
      <c r="BA75" s="410"/>
      <c r="BB75" s="410"/>
      <c r="BC75" s="411" t="s">
        <v>361</v>
      </c>
      <c r="BD75" s="411"/>
      <c r="BE75" s="411"/>
      <c r="BF75" s="411"/>
      <c r="BG75" s="411"/>
      <c r="BH75" s="411"/>
      <c r="BI75" s="411"/>
      <c r="BJ75" s="411"/>
      <c r="BK75" s="411"/>
      <c r="BL75" s="411"/>
      <c r="BM75" s="411"/>
      <c r="BN75" s="411"/>
      <c r="BO75" s="411"/>
      <c r="BP75" s="411"/>
      <c r="BQ75" s="138"/>
      <c r="BR75" s="138"/>
      <c r="BS75" s="138"/>
      <c r="BT75" s="138"/>
      <c r="BU75" s="138"/>
      <c r="BV75" s="138"/>
      <c r="BW75" s="138"/>
      <c r="BX75" s="138"/>
      <c r="BY75" s="138"/>
      <c r="BZ75" s="138"/>
      <c r="CA75" s="138"/>
      <c r="CB75" s="138"/>
    </row>
    <row r="76" spans="1:80" ht="15.75" x14ac:dyDescent="0.25">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7"/>
      <c r="AT76" s="137"/>
      <c r="AU76" s="137"/>
      <c r="AV76" s="137"/>
      <c r="AW76" s="137"/>
      <c r="AX76" s="137"/>
      <c r="AY76" s="137"/>
      <c r="AZ76" s="137"/>
      <c r="BA76" s="137"/>
      <c r="BB76" s="137"/>
      <c r="BC76" s="86"/>
      <c r="BD76" s="86"/>
      <c r="BE76" s="86"/>
      <c r="BF76" s="86"/>
      <c r="BG76" s="86"/>
      <c r="BH76" s="86"/>
      <c r="BI76" s="86"/>
      <c r="BJ76" s="86"/>
      <c r="BK76" s="86"/>
      <c r="BL76" s="86"/>
      <c r="BM76" s="86"/>
      <c r="BN76" s="86"/>
      <c r="BO76" s="86"/>
      <c r="BP76" s="86"/>
      <c r="BQ76" s="138"/>
      <c r="BR76" s="138"/>
      <c r="BS76" s="138"/>
      <c r="BT76" s="138"/>
      <c r="BU76" s="138"/>
      <c r="BV76" s="138"/>
      <c r="BW76" s="138"/>
      <c r="BX76" s="138"/>
      <c r="BY76" s="138"/>
      <c r="BZ76" s="138"/>
      <c r="CA76" s="138"/>
      <c r="CB76" s="138"/>
    </row>
    <row r="77" spans="1:80" x14ac:dyDescent="0.2">
      <c r="A77" s="157" t="s">
        <v>142</v>
      </c>
      <c r="B77" s="158"/>
      <c r="C77" s="158"/>
      <c r="D77" s="159"/>
      <c r="E77" s="157" t="s">
        <v>422</v>
      </c>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9"/>
      <c r="AS77" s="157" t="s">
        <v>424</v>
      </c>
      <c r="AT77" s="158"/>
      <c r="AU77" s="158"/>
      <c r="AV77" s="158"/>
      <c r="AW77" s="158"/>
      <c r="AX77" s="158"/>
      <c r="AY77" s="158"/>
      <c r="AZ77" s="158"/>
      <c r="BA77" s="158"/>
      <c r="BB77" s="159"/>
      <c r="BC77" s="157" t="s">
        <v>505</v>
      </c>
      <c r="BD77" s="158"/>
      <c r="BE77" s="158"/>
      <c r="BF77" s="158"/>
      <c r="BG77" s="158"/>
      <c r="BH77" s="158"/>
      <c r="BI77" s="158"/>
      <c r="BJ77" s="158"/>
      <c r="BK77" s="158"/>
      <c r="BL77" s="158"/>
      <c r="BM77" s="159"/>
      <c r="BN77" s="157" t="s">
        <v>425</v>
      </c>
      <c r="BO77" s="158"/>
      <c r="BP77" s="158"/>
      <c r="BQ77" s="158"/>
      <c r="BR77" s="158"/>
      <c r="BS77" s="158"/>
      <c r="BT77" s="158"/>
      <c r="BU77" s="158"/>
      <c r="BV77" s="158"/>
      <c r="BW77" s="158"/>
      <c r="BX77" s="158"/>
      <c r="BY77" s="158"/>
      <c r="BZ77" s="158"/>
      <c r="CA77" s="158"/>
      <c r="CB77" s="159"/>
    </row>
    <row r="78" spans="1:80" x14ac:dyDescent="0.2">
      <c r="A78" s="407" t="s">
        <v>143</v>
      </c>
      <c r="B78" s="408"/>
      <c r="C78" s="408"/>
      <c r="D78" s="409"/>
      <c r="E78" s="407"/>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08"/>
      <c r="AG78" s="408"/>
      <c r="AH78" s="408"/>
      <c r="AI78" s="408"/>
      <c r="AJ78" s="408"/>
      <c r="AK78" s="408"/>
      <c r="AL78" s="408"/>
      <c r="AM78" s="408"/>
      <c r="AN78" s="408"/>
      <c r="AO78" s="408"/>
      <c r="AP78" s="408"/>
      <c r="AQ78" s="408"/>
      <c r="AR78" s="409"/>
      <c r="AS78" s="407"/>
      <c r="AT78" s="408"/>
      <c r="AU78" s="408"/>
      <c r="AV78" s="408"/>
      <c r="AW78" s="408"/>
      <c r="AX78" s="408"/>
      <c r="AY78" s="408"/>
      <c r="AZ78" s="408"/>
      <c r="BA78" s="408"/>
      <c r="BB78" s="409"/>
      <c r="BC78" s="407" t="s">
        <v>506</v>
      </c>
      <c r="BD78" s="408"/>
      <c r="BE78" s="408"/>
      <c r="BF78" s="408"/>
      <c r="BG78" s="408"/>
      <c r="BH78" s="408"/>
      <c r="BI78" s="408"/>
      <c r="BJ78" s="408"/>
      <c r="BK78" s="408"/>
      <c r="BL78" s="408"/>
      <c r="BM78" s="409"/>
      <c r="BN78" s="407" t="s">
        <v>439</v>
      </c>
      <c r="BO78" s="408"/>
      <c r="BP78" s="408"/>
      <c r="BQ78" s="408"/>
      <c r="BR78" s="408"/>
      <c r="BS78" s="408"/>
      <c r="BT78" s="408"/>
      <c r="BU78" s="408"/>
      <c r="BV78" s="408"/>
      <c r="BW78" s="408"/>
      <c r="BX78" s="408"/>
      <c r="BY78" s="408"/>
      <c r="BZ78" s="408"/>
      <c r="CA78" s="408"/>
      <c r="CB78" s="409"/>
    </row>
    <row r="79" spans="1:80" x14ac:dyDescent="0.2">
      <c r="A79" s="498"/>
      <c r="B79" s="499"/>
      <c r="C79" s="499"/>
      <c r="D79" s="500"/>
      <c r="E79" s="498"/>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499"/>
      <c r="AE79" s="499"/>
      <c r="AF79" s="499"/>
      <c r="AG79" s="499"/>
      <c r="AH79" s="499"/>
      <c r="AI79" s="499"/>
      <c r="AJ79" s="499"/>
      <c r="AK79" s="499"/>
      <c r="AL79" s="499"/>
      <c r="AM79" s="499"/>
      <c r="AN79" s="499"/>
      <c r="AO79" s="499"/>
      <c r="AP79" s="499"/>
      <c r="AQ79" s="499"/>
      <c r="AR79" s="500"/>
      <c r="AS79" s="498"/>
      <c r="AT79" s="499"/>
      <c r="AU79" s="499"/>
      <c r="AV79" s="499"/>
      <c r="AW79" s="499"/>
      <c r="AX79" s="499"/>
      <c r="AY79" s="499"/>
      <c r="AZ79" s="499"/>
      <c r="BA79" s="499"/>
      <c r="BB79" s="500"/>
      <c r="BC79" s="498" t="s">
        <v>432</v>
      </c>
      <c r="BD79" s="499"/>
      <c r="BE79" s="499"/>
      <c r="BF79" s="499"/>
      <c r="BG79" s="499"/>
      <c r="BH79" s="499"/>
      <c r="BI79" s="499"/>
      <c r="BJ79" s="499"/>
      <c r="BK79" s="499"/>
      <c r="BL79" s="499"/>
      <c r="BM79" s="500"/>
      <c r="BN79" s="498"/>
      <c r="BO79" s="499"/>
      <c r="BP79" s="499"/>
      <c r="BQ79" s="499"/>
      <c r="BR79" s="499"/>
      <c r="BS79" s="499"/>
      <c r="BT79" s="499"/>
      <c r="BU79" s="499"/>
      <c r="BV79" s="499"/>
      <c r="BW79" s="499"/>
      <c r="BX79" s="499"/>
      <c r="BY79" s="499"/>
      <c r="BZ79" s="499"/>
      <c r="CA79" s="499"/>
      <c r="CB79" s="500"/>
    </row>
    <row r="80" spans="1:80" x14ac:dyDescent="0.2">
      <c r="A80" s="400">
        <v>1</v>
      </c>
      <c r="B80" s="401"/>
      <c r="C80" s="401"/>
      <c r="D80" s="402"/>
      <c r="E80" s="400">
        <v>2</v>
      </c>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2"/>
      <c r="AS80" s="400">
        <v>3</v>
      </c>
      <c r="AT80" s="401"/>
      <c r="AU80" s="401"/>
      <c r="AV80" s="401"/>
      <c r="AW80" s="401"/>
      <c r="AX80" s="401"/>
      <c r="AY80" s="401"/>
      <c r="AZ80" s="401"/>
      <c r="BA80" s="401"/>
      <c r="BB80" s="402"/>
      <c r="BC80" s="400">
        <v>4</v>
      </c>
      <c r="BD80" s="401"/>
      <c r="BE80" s="401"/>
      <c r="BF80" s="401"/>
      <c r="BG80" s="401"/>
      <c r="BH80" s="401"/>
      <c r="BI80" s="401"/>
      <c r="BJ80" s="401"/>
      <c r="BK80" s="401"/>
      <c r="BL80" s="401"/>
      <c r="BM80" s="402"/>
      <c r="BN80" s="400">
        <v>5</v>
      </c>
      <c r="BO80" s="401"/>
      <c r="BP80" s="401"/>
      <c r="BQ80" s="401"/>
      <c r="BR80" s="401"/>
      <c r="BS80" s="401"/>
      <c r="BT80" s="401"/>
      <c r="BU80" s="401"/>
      <c r="BV80" s="401"/>
      <c r="BW80" s="401"/>
      <c r="BX80" s="401"/>
      <c r="BY80" s="401"/>
      <c r="BZ80" s="401"/>
      <c r="CA80" s="401"/>
      <c r="CB80" s="402"/>
    </row>
    <row r="81" spans="1:80" ht="26.25" customHeight="1" x14ac:dyDescent="0.2">
      <c r="A81" s="400">
        <v>1</v>
      </c>
      <c r="B81" s="401"/>
      <c r="C81" s="401"/>
      <c r="D81" s="402"/>
      <c r="E81" s="227" t="s">
        <v>801</v>
      </c>
      <c r="F81" s="228"/>
      <c r="G81" s="228"/>
      <c r="H81" s="228"/>
      <c r="I81" s="228"/>
      <c r="J81" s="228"/>
      <c r="K81" s="228"/>
      <c r="L81" s="228"/>
      <c r="M81" s="228"/>
      <c r="N81" s="228"/>
      <c r="O81" s="228"/>
      <c r="P81" s="228"/>
      <c r="Q81" s="228"/>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435"/>
      <c r="AS81" s="364">
        <v>500</v>
      </c>
      <c r="AT81" s="365"/>
      <c r="AU81" s="365"/>
      <c r="AV81" s="365"/>
      <c r="AW81" s="365"/>
      <c r="AX81" s="365"/>
      <c r="AY81" s="365"/>
      <c r="AZ81" s="365"/>
      <c r="BA81" s="365"/>
      <c r="BB81" s="366"/>
      <c r="BC81" s="364">
        <v>10</v>
      </c>
      <c r="BD81" s="365"/>
      <c r="BE81" s="365"/>
      <c r="BF81" s="365"/>
      <c r="BG81" s="365"/>
      <c r="BH81" s="365"/>
      <c r="BI81" s="365"/>
      <c r="BJ81" s="365"/>
      <c r="BK81" s="365"/>
      <c r="BL81" s="365"/>
      <c r="BM81" s="366"/>
      <c r="BN81" s="364">
        <f>ROUND(AS81*BC81,2)</f>
        <v>5000</v>
      </c>
      <c r="BO81" s="365"/>
      <c r="BP81" s="365"/>
      <c r="BQ81" s="365"/>
      <c r="BR81" s="365"/>
      <c r="BS81" s="365"/>
      <c r="BT81" s="365"/>
      <c r="BU81" s="365"/>
      <c r="BV81" s="365"/>
      <c r="BW81" s="365"/>
      <c r="BX81" s="365"/>
      <c r="BY81" s="365"/>
      <c r="BZ81" s="365"/>
      <c r="CA81" s="365"/>
      <c r="CB81" s="366"/>
    </row>
    <row r="82" spans="1:80" ht="12.75" hidden="1" customHeight="1" x14ac:dyDescent="0.2">
      <c r="A82" s="400"/>
      <c r="B82" s="401"/>
      <c r="C82" s="401"/>
      <c r="D82" s="402"/>
      <c r="E82" s="361"/>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3"/>
      <c r="AS82" s="364"/>
      <c r="AT82" s="365"/>
      <c r="AU82" s="365"/>
      <c r="AV82" s="365"/>
      <c r="AW82" s="365"/>
      <c r="AX82" s="365"/>
      <c r="AY82" s="365"/>
      <c r="AZ82" s="365"/>
      <c r="BA82" s="365"/>
      <c r="BB82" s="366"/>
      <c r="BC82" s="364"/>
      <c r="BD82" s="365"/>
      <c r="BE82" s="365"/>
      <c r="BF82" s="365"/>
      <c r="BG82" s="365"/>
      <c r="BH82" s="365"/>
      <c r="BI82" s="365"/>
      <c r="BJ82" s="365"/>
      <c r="BK82" s="365"/>
      <c r="BL82" s="365"/>
      <c r="BM82" s="366"/>
      <c r="BN82" s="364">
        <f t="shared" ref="BN82:BN115" si="0">ROUND(AS82*BC82,2)</f>
        <v>0</v>
      </c>
      <c r="BO82" s="365"/>
      <c r="BP82" s="365"/>
      <c r="BQ82" s="365"/>
      <c r="BR82" s="365"/>
      <c r="BS82" s="365"/>
      <c r="BT82" s="365"/>
      <c r="BU82" s="365"/>
      <c r="BV82" s="365"/>
      <c r="BW82" s="365"/>
      <c r="BX82" s="365"/>
      <c r="BY82" s="365"/>
      <c r="BZ82" s="365"/>
      <c r="CA82" s="365"/>
      <c r="CB82" s="366"/>
    </row>
    <row r="83" spans="1:80" ht="12.75" hidden="1" customHeight="1" x14ac:dyDescent="0.2">
      <c r="A83" s="400"/>
      <c r="B83" s="401"/>
      <c r="C83" s="401"/>
      <c r="D83" s="402"/>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3"/>
      <c r="AS83" s="364"/>
      <c r="AT83" s="365"/>
      <c r="AU83" s="365"/>
      <c r="AV83" s="365"/>
      <c r="AW83" s="365"/>
      <c r="AX83" s="365"/>
      <c r="AY83" s="365"/>
      <c r="AZ83" s="365"/>
      <c r="BA83" s="365"/>
      <c r="BB83" s="366"/>
      <c r="BC83" s="364"/>
      <c r="BD83" s="365"/>
      <c r="BE83" s="365"/>
      <c r="BF83" s="365"/>
      <c r="BG83" s="365"/>
      <c r="BH83" s="365"/>
      <c r="BI83" s="365"/>
      <c r="BJ83" s="365"/>
      <c r="BK83" s="365"/>
      <c r="BL83" s="365"/>
      <c r="BM83" s="366"/>
      <c r="BN83" s="364">
        <f t="shared" si="0"/>
        <v>0</v>
      </c>
      <c r="BO83" s="365"/>
      <c r="BP83" s="365"/>
      <c r="BQ83" s="365"/>
      <c r="BR83" s="365"/>
      <c r="BS83" s="365"/>
      <c r="BT83" s="365"/>
      <c r="BU83" s="365"/>
      <c r="BV83" s="365"/>
      <c r="BW83" s="365"/>
      <c r="BX83" s="365"/>
      <c r="BY83" s="365"/>
      <c r="BZ83" s="365"/>
      <c r="CA83" s="365"/>
      <c r="CB83" s="366"/>
    </row>
    <row r="84" spans="1:80" ht="12.75" hidden="1" customHeight="1" x14ac:dyDescent="0.2">
      <c r="A84" s="400"/>
      <c r="B84" s="401"/>
      <c r="C84" s="401"/>
      <c r="D84" s="402"/>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3"/>
      <c r="AS84" s="364"/>
      <c r="AT84" s="365"/>
      <c r="AU84" s="365"/>
      <c r="AV84" s="365"/>
      <c r="AW84" s="365"/>
      <c r="AX84" s="365"/>
      <c r="AY84" s="365"/>
      <c r="AZ84" s="365"/>
      <c r="BA84" s="365"/>
      <c r="BB84" s="366"/>
      <c r="BC84" s="364"/>
      <c r="BD84" s="365"/>
      <c r="BE84" s="365"/>
      <c r="BF84" s="365"/>
      <c r="BG84" s="365"/>
      <c r="BH84" s="365"/>
      <c r="BI84" s="365"/>
      <c r="BJ84" s="365"/>
      <c r="BK84" s="365"/>
      <c r="BL84" s="365"/>
      <c r="BM84" s="366"/>
      <c r="BN84" s="364">
        <f t="shared" si="0"/>
        <v>0</v>
      </c>
      <c r="BO84" s="365"/>
      <c r="BP84" s="365"/>
      <c r="BQ84" s="365"/>
      <c r="BR84" s="365"/>
      <c r="BS84" s="365"/>
      <c r="BT84" s="365"/>
      <c r="BU84" s="365"/>
      <c r="BV84" s="365"/>
      <c r="BW84" s="365"/>
      <c r="BX84" s="365"/>
      <c r="BY84" s="365"/>
      <c r="BZ84" s="365"/>
      <c r="CA84" s="365"/>
      <c r="CB84" s="366"/>
    </row>
    <row r="85" spans="1:80" ht="12.75" hidden="1" customHeight="1" x14ac:dyDescent="0.2">
      <c r="A85" s="400"/>
      <c r="B85" s="401"/>
      <c r="C85" s="401"/>
      <c r="D85" s="402"/>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3"/>
      <c r="AS85" s="364"/>
      <c r="AT85" s="365"/>
      <c r="AU85" s="365"/>
      <c r="AV85" s="365"/>
      <c r="AW85" s="365"/>
      <c r="AX85" s="365"/>
      <c r="AY85" s="365"/>
      <c r="AZ85" s="365"/>
      <c r="BA85" s="365"/>
      <c r="BB85" s="366"/>
      <c r="BC85" s="364"/>
      <c r="BD85" s="365"/>
      <c r="BE85" s="365"/>
      <c r="BF85" s="365"/>
      <c r="BG85" s="365"/>
      <c r="BH85" s="365"/>
      <c r="BI85" s="365"/>
      <c r="BJ85" s="365"/>
      <c r="BK85" s="365"/>
      <c r="BL85" s="365"/>
      <c r="BM85" s="366"/>
      <c r="BN85" s="364">
        <f t="shared" si="0"/>
        <v>0</v>
      </c>
      <c r="BO85" s="365"/>
      <c r="BP85" s="365"/>
      <c r="BQ85" s="365"/>
      <c r="BR85" s="365"/>
      <c r="BS85" s="365"/>
      <c r="BT85" s="365"/>
      <c r="BU85" s="365"/>
      <c r="BV85" s="365"/>
      <c r="BW85" s="365"/>
      <c r="BX85" s="365"/>
      <c r="BY85" s="365"/>
      <c r="BZ85" s="365"/>
      <c r="CA85" s="365"/>
      <c r="CB85" s="366"/>
    </row>
    <row r="86" spans="1:80" ht="12.75" hidden="1" customHeight="1" x14ac:dyDescent="0.2">
      <c r="A86" s="400"/>
      <c r="B86" s="401"/>
      <c r="C86" s="401"/>
      <c r="D86" s="402"/>
      <c r="E86" s="422"/>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4"/>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si="0"/>
        <v>0</v>
      </c>
      <c r="BO86" s="365"/>
      <c r="BP86" s="365"/>
      <c r="BQ86" s="365"/>
      <c r="BR86" s="365"/>
      <c r="BS86" s="365"/>
      <c r="BT86" s="365"/>
      <c r="BU86" s="365"/>
      <c r="BV86" s="365"/>
      <c r="BW86" s="365"/>
      <c r="BX86" s="365"/>
      <c r="BY86" s="365"/>
      <c r="BZ86" s="365"/>
      <c r="CA86" s="365"/>
      <c r="CB86" s="366"/>
    </row>
    <row r="87" spans="1:80" ht="12.75" hidden="1" customHeight="1" x14ac:dyDescent="0.2">
      <c r="A87" s="400"/>
      <c r="B87" s="401"/>
      <c r="C87" s="401"/>
      <c r="D87" s="402"/>
      <c r="E87" s="422"/>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4"/>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0"/>
        <v>0</v>
      </c>
      <c r="BO87" s="365"/>
      <c r="BP87" s="365"/>
      <c r="BQ87" s="365"/>
      <c r="BR87" s="365"/>
      <c r="BS87" s="365"/>
      <c r="BT87" s="365"/>
      <c r="BU87" s="365"/>
      <c r="BV87" s="365"/>
      <c r="BW87" s="365"/>
      <c r="BX87" s="365"/>
      <c r="BY87" s="365"/>
      <c r="BZ87" s="365"/>
      <c r="CA87" s="365"/>
      <c r="CB87" s="366"/>
    </row>
    <row r="88" spans="1:80" ht="12.75" hidden="1" customHeight="1" x14ac:dyDescent="0.2">
      <c r="A88" s="400"/>
      <c r="B88" s="401"/>
      <c r="C88" s="401"/>
      <c r="D88" s="402"/>
      <c r="E88" s="422"/>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4"/>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0"/>
        <v>0</v>
      </c>
      <c r="BO88" s="365"/>
      <c r="BP88" s="365"/>
      <c r="BQ88" s="365"/>
      <c r="BR88" s="365"/>
      <c r="BS88" s="365"/>
      <c r="BT88" s="365"/>
      <c r="BU88" s="365"/>
      <c r="BV88" s="365"/>
      <c r="BW88" s="365"/>
      <c r="BX88" s="365"/>
      <c r="BY88" s="365"/>
      <c r="BZ88" s="365"/>
      <c r="CA88" s="365"/>
      <c r="CB88" s="366"/>
    </row>
    <row r="89" spans="1:80" ht="12.75" hidden="1" customHeight="1" x14ac:dyDescent="0.2">
      <c r="A89" s="400"/>
      <c r="B89" s="401"/>
      <c r="C89" s="401"/>
      <c r="D89" s="402"/>
      <c r="E89" s="422"/>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4"/>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0"/>
        <v>0</v>
      </c>
      <c r="BO89" s="365"/>
      <c r="BP89" s="365"/>
      <c r="BQ89" s="365"/>
      <c r="BR89" s="365"/>
      <c r="BS89" s="365"/>
      <c r="BT89" s="365"/>
      <c r="BU89" s="365"/>
      <c r="BV89" s="365"/>
      <c r="BW89" s="365"/>
      <c r="BX89" s="365"/>
      <c r="BY89" s="365"/>
      <c r="BZ89" s="365"/>
      <c r="CA89" s="365"/>
      <c r="CB89" s="366"/>
    </row>
    <row r="90" spans="1:80" ht="12.75" hidden="1" customHeight="1" x14ac:dyDescent="0.2">
      <c r="A90" s="400"/>
      <c r="B90" s="401"/>
      <c r="C90" s="401"/>
      <c r="D90" s="402"/>
      <c r="E90" s="422"/>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4"/>
      <c r="AS90" s="364"/>
      <c r="AT90" s="365"/>
      <c r="AU90" s="365"/>
      <c r="AV90" s="365"/>
      <c r="AW90" s="365"/>
      <c r="AX90" s="365"/>
      <c r="AY90" s="365"/>
      <c r="AZ90" s="365"/>
      <c r="BA90" s="365"/>
      <c r="BB90" s="366"/>
      <c r="BC90" s="364"/>
      <c r="BD90" s="365"/>
      <c r="BE90" s="365"/>
      <c r="BF90" s="365"/>
      <c r="BG90" s="365"/>
      <c r="BH90" s="365"/>
      <c r="BI90" s="365"/>
      <c r="BJ90" s="365"/>
      <c r="BK90" s="365"/>
      <c r="BL90" s="365"/>
      <c r="BM90" s="366"/>
      <c r="BN90" s="364">
        <f t="shared" si="0"/>
        <v>0</v>
      </c>
      <c r="BO90" s="365"/>
      <c r="BP90" s="365"/>
      <c r="BQ90" s="365"/>
      <c r="BR90" s="365"/>
      <c r="BS90" s="365"/>
      <c r="BT90" s="365"/>
      <c r="BU90" s="365"/>
      <c r="BV90" s="365"/>
      <c r="BW90" s="365"/>
      <c r="BX90" s="365"/>
      <c r="BY90" s="365"/>
      <c r="BZ90" s="365"/>
      <c r="CA90" s="365"/>
      <c r="CB90" s="366"/>
    </row>
    <row r="91" spans="1:80" ht="12.75" hidden="1" customHeight="1" x14ac:dyDescent="0.2">
      <c r="A91" s="400"/>
      <c r="B91" s="401"/>
      <c r="C91" s="401"/>
      <c r="D91" s="402"/>
      <c r="E91" s="361"/>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3"/>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364">
        <f t="shared" si="0"/>
        <v>0</v>
      </c>
      <c r="BO91" s="365"/>
      <c r="BP91" s="365"/>
      <c r="BQ91" s="365"/>
      <c r="BR91" s="365"/>
      <c r="BS91" s="365"/>
      <c r="BT91" s="365"/>
      <c r="BU91" s="365"/>
      <c r="BV91" s="365"/>
      <c r="BW91" s="365"/>
      <c r="BX91" s="365"/>
      <c r="BY91" s="365"/>
      <c r="BZ91" s="365"/>
      <c r="CA91" s="365"/>
      <c r="CB91" s="366"/>
    </row>
    <row r="92" spans="1:80" ht="12.75" hidden="1" customHeight="1" x14ac:dyDescent="0.2">
      <c r="A92" s="400"/>
      <c r="B92" s="401"/>
      <c r="C92" s="401"/>
      <c r="D92" s="402"/>
      <c r="E92" s="422"/>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3"/>
      <c r="AR92" s="424"/>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364">
        <f t="shared" si="0"/>
        <v>0</v>
      </c>
      <c r="BO92" s="365"/>
      <c r="BP92" s="365"/>
      <c r="BQ92" s="365"/>
      <c r="BR92" s="365"/>
      <c r="BS92" s="365"/>
      <c r="BT92" s="365"/>
      <c r="BU92" s="365"/>
      <c r="BV92" s="365"/>
      <c r="BW92" s="365"/>
      <c r="BX92" s="365"/>
      <c r="BY92" s="365"/>
      <c r="BZ92" s="365"/>
      <c r="CA92" s="365"/>
      <c r="CB92" s="366"/>
    </row>
    <row r="93" spans="1:80" ht="12.75" hidden="1" customHeight="1" x14ac:dyDescent="0.2">
      <c r="A93" s="400"/>
      <c r="B93" s="401"/>
      <c r="C93" s="401"/>
      <c r="D93" s="402"/>
      <c r="E93" s="422"/>
      <c r="F93" s="423"/>
      <c r="G93" s="423"/>
      <c r="H93" s="423"/>
      <c r="I93" s="423"/>
      <c r="J93" s="423"/>
      <c r="K93" s="423"/>
      <c r="L93" s="423"/>
      <c r="M93" s="423"/>
      <c r="N93" s="423"/>
      <c r="O93" s="423"/>
      <c r="P93" s="423"/>
      <c r="Q93" s="423"/>
      <c r="R93" s="423"/>
      <c r="S93" s="423"/>
      <c r="T93" s="423"/>
      <c r="U93" s="423"/>
      <c r="V93" s="423"/>
      <c r="W93" s="423"/>
      <c r="X93" s="423"/>
      <c r="Y93" s="423"/>
      <c r="Z93" s="423"/>
      <c r="AA93" s="423"/>
      <c r="AB93" s="423"/>
      <c r="AC93" s="423"/>
      <c r="AD93" s="423"/>
      <c r="AE93" s="423"/>
      <c r="AF93" s="423"/>
      <c r="AG93" s="423"/>
      <c r="AH93" s="423"/>
      <c r="AI93" s="423"/>
      <c r="AJ93" s="423"/>
      <c r="AK93" s="423"/>
      <c r="AL93" s="423"/>
      <c r="AM93" s="423"/>
      <c r="AN93" s="423"/>
      <c r="AO93" s="423"/>
      <c r="AP93" s="423"/>
      <c r="AQ93" s="423"/>
      <c r="AR93" s="424"/>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364">
        <f t="shared" si="0"/>
        <v>0</v>
      </c>
      <c r="BO93" s="365"/>
      <c r="BP93" s="365"/>
      <c r="BQ93" s="365"/>
      <c r="BR93" s="365"/>
      <c r="BS93" s="365"/>
      <c r="BT93" s="365"/>
      <c r="BU93" s="365"/>
      <c r="BV93" s="365"/>
      <c r="BW93" s="365"/>
      <c r="BX93" s="365"/>
      <c r="BY93" s="365"/>
      <c r="BZ93" s="365"/>
      <c r="CA93" s="365"/>
      <c r="CB93" s="366"/>
    </row>
    <row r="94" spans="1:80" ht="12.75" hidden="1" customHeight="1" x14ac:dyDescent="0.2">
      <c r="A94" s="400"/>
      <c r="B94" s="401"/>
      <c r="C94" s="401"/>
      <c r="D94" s="402"/>
      <c r="E94" s="361"/>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3"/>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364">
        <f t="shared" si="0"/>
        <v>0</v>
      </c>
      <c r="BO94" s="365"/>
      <c r="BP94" s="365"/>
      <c r="BQ94" s="365"/>
      <c r="BR94" s="365"/>
      <c r="BS94" s="365"/>
      <c r="BT94" s="365"/>
      <c r="BU94" s="365"/>
      <c r="BV94" s="365"/>
      <c r="BW94" s="365"/>
      <c r="BX94" s="365"/>
      <c r="BY94" s="365"/>
      <c r="BZ94" s="365"/>
      <c r="CA94" s="365"/>
      <c r="CB94" s="366"/>
    </row>
    <row r="95" spans="1:80" ht="12.75" hidden="1" customHeight="1" x14ac:dyDescent="0.2">
      <c r="A95" s="400"/>
      <c r="B95" s="401"/>
      <c r="C95" s="401"/>
      <c r="D95" s="402"/>
      <c r="E95" s="361"/>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3"/>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364">
        <f t="shared" si="0"/>
        <v>0</v>
      </c>
      <c r="BO95" s="365"/>
      <c r="BP95" s="365"/>
      <c r="BQ95" s="365"/>
      <c r="BR95" s="365"/>
      <c r="BS95" s="365"/>
      <c r="BT95" s="365"/>
      <c r="BU95" s="365"/>
      <c r="BV95" s="365"/>
      <c r="BW95" s="365"/>
      <c r="BX95" s="365"/>
      <c r="BY95" s="365"/>
      <c r="BZ95" s="365"/>
      <c r="CA95" s="365"/>
      <c r="CB95" s="366"/>
    </row>
    <row r="96" spans="1:80" ht="12.75" hidden="1" customHeight="1" x14ac:dyDescent="0.2">
      <c r="A96" s="400"/>
      <c r="B96" s="401"/>
      <c r="C96" s="401"/>
      <c r="D96" s="402"/>
      <c r="E96" s="361"/>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3"/>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364">
        <f t="shared" si="0"/>
        <v>0</v>
      </c>
      <c r="BO96" s="365"/>
      <c r="BP96" s="365"/>
      <c r="BQ96" s="365"/>
      <c r="BR96" s="365"/>
      <c r="BS96" s="365"/>
      <c r="BT96" s="365"/>
      <c r="BU96" s="365"/>
      <c r="BV96" s="365"/>
      <c r="BW96" s="365"/>
      <c r="BX96" s="365"/>
      <c r="BY96" s="365"/>
      <c r="BZ96" s="365"/>
      <c r="CA96" s="365"/>
      <c r="CB96" s="366"/>
    </row>
    <row r="97" spans="1:80" ht="12.75" hidden="1" customHeight="1" x14ac:dyDescent="0.2">
      <c r="A97" s="400"/>
      <c r="B97" s="401"/>
      <c r="C97" s="401"/>
      <c r="D97" s="402"/>
      <c r="E97" s="361"/>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3"/>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364">
        <f t="shared" si="0"/>
        <v>0</v>
      </c>
      <c r="BO97" s="365"/>
      <c r="BP97" s="365"/>
      <c r="BQ97" s="365"/>
      <c r="BR97" s="365"/>
      <c r="BS97" s="365"/>
      <c r="BT97" s="365"/>
      <c r="BU97" s="365"/>
      <c r="BV97" s="365"/>
      <c r="BW97" s="365"/>
      <c r="BX97" s="365"/>
      <c r="BY97" s="365"/>
      <c r="BZ97" s="365"/>
      <c r="CA97" s="365"/>
      <c r="CB97" s="366"/>
    </row>
    <row r="98" spans="1:80" ht="12.75" hidden="1" customHeight="1" x14ac:dyDescent="0.2">
      <c r="A98" s="400"/>
      <c r="B98" s="401"/>
      <c r="C98" s="401"/>
      <c r="D98" s="402"/>
      <c r="E98" s="361"/>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3"/>
      <c r="AS98" s="364"/>
      <c r="AT98" s="365"/>
      <c r="AU98" s="365"/>
      <c r="AV98" s="365"/>
      <c r="AW98" s="365"/>
      <c r="AX98" s="365"/>
      <c r="AY98" s="365"/>
      <c r="AZ98" s="365"/>
      <c r="BA98" s="365"/>
      <c r="BB98" s="366"/>
      <c r="BC98" s="364"/>
      <c r="BD98" s="365"/>
      <c r="BE98" s="365"/>
      <c r="BF98" s="365"/>
      <c r="BG98" s="365"/>
      <c r="BH98" s="365"/>
      <c r="BI98" s="365"/>
      <c r="BJ98" s="365"/>
      <c r="BK98" s="365"/>
      <c r="BL98" s="365"/>
      <c r="BM98" s="366"/>
      <c r="BN98" s="364">
        <f t="shared" si="0"/>
        <v>0</v>
      </c>
      <c r="BO98" s="365"/>
      <c r="BP98" s="365"/>
      <c r="BQ98" s="365"/>
      <c r="BR98" s="365"/>
      <c r="BS98" s="365"/>
      <c r="BT98" s="365"/>
      <c r="BU98" s="365"/>
      <c r="BV98" s="365"/>
      <c r="BW98" s="365"/>
      <c r="BX98" s="365"/>
      <c r="BY98" s="365"/>
      <c r="BZ98" s="365"/>
      <c r="CA98" s="365"/>
      <c r="CB98" s="366"/>
    </row>
    <row r="99" spans="1:80" ht="12.75" hidden="1" customHeight="1" x14ac:dyDescent="0.2">
      <c r="A99" s="400"/>
      <c r="B99" s="401"/>
      <c r="C99" s="401"/>
      <c r="D99" s="402"/>
      <c r="E99" s="361"/>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3"/>
      <c r="AS99" s="364"/>
      <c r="AT99" s="365"/>
      <c r="AU99" s="365"/>
      <c r="AV99" s="365"/>
      <c r="AW99" s="365"/>
      <c r="AX99" s="365"/>
      <c r="AY99" s="365"/>
      <c r="AZ99" s="365"/>
      <c r="BA99" s="365"/>
      <c r="BB99" s="366"/>
      <c r="BC99" s="364"/>
      <c r="BD99" s="365"/>
      <c r="BE99" s="365"/>
      <c r="BF99" s="365"/>
      <c r="BG99" s="365"/>
      <c r="BH99" s="365"/>
      <c r="BI99" s="365"/>
      <c r="BJ99" s="365"/>
      <c r="BK99" s="365"/>
      <c r="BL99" s="365"/>
      <c r="BM99" s="366"/>
      <c r="BN99" s="364">
        <f t="shared" si="0"/>
        <v>0</v>
      </c>
      <c r="BO99" s="365"/>
      <c r="BP99" s="365"/>
      <c r="BQ99" s="365"/>
      <c r="BR99" s="365"/>
      <c r="BS99" s="365"/>
      <c r="BT99" s="365"/>
      <c r="BU99" s="365"/>
      <c r="BV99" s="365"/>
      <c r="BW99" s="365"/>
      <c r="BX99" s="365"/>
      <c r="BY99" s="365"/>
      <c r="BZ99" s="365"/>
      <c r="CA99" s="365"/>
      <c r="CB99" s="366"/>
    </row>
    <row r="100" spans="1:80" ht="12.75" hidden="1" customHeight="1" x14ac:dyDescent="0.2">
      <c r="A100" s="400"/>
      <c r="B100" s="401"/>
      <c r="C100" s="401"/>
      <c r="D100" s="402"/>
      <c r="E100" s="361"/>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3"/>
      <c r="AS100" s="364"/>
      <c r="AT100" s="365"/>
      <c r="AU100" s="365"/>
      <c r="AV100" s="365"/>
      <c r="AW100" s="365"/>
      <c r="AX100" s="365"/>
      <c r="AY100" s="365"/>
      <c r="AZ100" s="365"/>
      <c r="BA100" s="365"/>
      <c r="BB100" s="366"/>
      <c r="BC100" s="364"/>
      <c r="BD100" s="365"/>
      <c r="BE100" s="365"/>
      <c r="BF100" s="365"/>
      <c r="BG100" s="365"/>
      <c r="BH100" s="365"/>
      <c r="BI100" s="365"/>
      <c r="BJ100" s="365"/>
      <c r="BK100" s="365"/>
      <c r="BL100" s="365"/>
      <c r="BM100" s="366"/>
      <c r="BN100" s="364">
        <f t="shared" si="0"/>
        <v>0</v>
      </c>
      <c r="BO100" s="365"/>
      <c r="BP100" s="365"/>
      <c r="BQ100" s="365"/>
      <c r="BR100" s="365"/>
      <c r="BS100" s="365"/>
      <c r="BT100" s="365"/>
      <c r="BU100" s="365"/>
      <c r="BV100" s="365"/>
      <c r="BW100" s="365"/>
      <c r="BX100" s="365"/>
      <c r="BY100" s="365"/>
      <c r="BZ100" s="365"/>
      <c r="CA100" s="365"/>
      <c r="CB100" s="366"/>
    </row>
    <row r="101" spans="1:80" ht="12.75" hidden="1" customHeight="1" x14ac:dyDescent="0.2">
      <c r="A101" s="400"/>
      <c r="B101" s="401"/>
      <c r="C101" s="401"/>
      <c r="D101" s="402"/>
      <c r="E101" s="422"/>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c r="AF101" s="423"/>
      <c r="AG101" s="423"/>
      <c r="AH101" s="423"/>
      <c r="AI101" s="423"/>
      <c r="AJ101" s="423"/>
      <c r="AK101" s="423"/>
      <c r="AL101" s="423"/>
      <c r="AM101" s="423"/>
      <c r="AN101" s="423"/>
      <c r="AO101" s="423"/>
      <c r="AP101" s="423"/>
      <c r="AQ101" s="423"/>
      <c r="AR101" s="424"/>
      <c r="AS101" s="364"/>
      <c r="AT101" s="365"/>
      <c r="AU101" s="365"/>
      <c r="AV101" s="365"/>
      <c r="AW101" s="365"/>
      <c r="AX101" s="365"/>
      <c r="AY101" s="365"/>
      <c r="AZ101" s="365"/>
      <c r="BA101" s="365"/>
      <c r="BB101" s="366"/>
      <c r="BC101" s="364"/>
      <c r="BD101" s="365"/>
      <c r="BE101" s="365"/>
      <c r="BF101" s="365"/>
      <c r="BG101" s="365"/>
      <c r="BH101" s="365"/>
      <c r="BI101" s="365"/>
      <c r="BJ101" s="365"/>
      <c r="BK101" s="365"/>
      <c r="BL101" s="365"/>
      <c r="BM101" s="366"/>
      <c r="BN101" s="364">
        <f t="shared" si="0"/>
        <v>0</v>
      </c>
      <c r="BO101" s="365"/>
      <c r="BP101" s="365"/>
      <c r="BQ101" s="365"/>
      <c r="BR101" s="365"/>
      <c r="BS101" s="365"/>
      <c r="BT101" s="365"/>
      <c r="BU101" s="365"/>
      <c r="BV101" s="365"/>
      <c r="BW101" s="365"/>
      <c r="BX101" s="365"/>
      <c r="BY101" s="365"/>
      <c r="BZ101" s="365"/>
      <c r="CA101" s="365"/>
      <c r="CB101" s="366"/>
    </row>
    <row r="102" spans="1:80" ht="12.75" hidden="1" customHeight="1" x14ac:dyDescent="0.2">
      <c r="A102" s="400"/>
      <c r="B102" s="401"/>
      <c r="C102" s="401"/>
      <c r="D102" s="402"/>
      <c r="E102" s="422"/>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c r="AF102" s="423"/>
      <c r="AG102" s="423"/>
      <c r="AH102" s="423"/>
      <c r="AI102" s="423"/>
      <c r="AJ102" s="423"/>
      <c r="AK102" s="423"/>
      <c r="AL102" s="423"/>
      <c r="AM102" s="423"/>
      <c r="AN102" s="423"/>
      <c r="AO102" s="423"/>
      <c r="AP102" s="423"/>
      <c r="AQ102" s="423"/>
      <c r="AR102" s="424"/>
      <c r="AS102" s="364"/>
      <c r="AT102" s="365"/>
      <c r="AU102" s="365"/>
      <c r="AV102" s="365"/>
      <c r="AW102" s="365"/>
      <c r="AX102" s="365"/>
      <c r="AY102" s="365"/>
      <c r="AZ102" s="365"/>
      <c r="BA102" s="365"/>
      <c r="BB102" s="366"/>
      <c r="BC102" s="364"/>
      <c r="BD102" s="365"/>
      <c r="BE102" s="365"/>
      <c r="BF102" s="365"/>
      <c r="BG102" s="365"/>
      <c r="BH102" s="365"/>
      <c r="BI102" s="365"/>
      <c r="BJ102" s="365"/>
      <c r="BK102" s="365"/>
      <c r="BL102" s="365"/>
      <c r="BM102" s="366"/>
      <c r="BN102" s="364">
        <f t="shared" si="0"/>
        <v>0</v>
      </c>
      <c r="BO102" s="365"/>
      <c r="BP102" s="365"/>
      <c r="BQ102" s="365"/>
      <c r="BR102" s="365"/>
      <c r="BS102" s="365"/>
      <c r="BT102" s="365"/>
      <c r="BU102" s="365"/>
      <c r="BV102" s="365"/>
      <c r="BW102" s="365"/>
      <c r="BX102" s="365"/>
      <c r="BY102" s="365"/>
      <c r="BZ102" s="365"/>
      <c r="CA102" s="365"/>
      <c r="CB102" s="366"/>
    </row>
    <row r="103" spans="1:80" ht="12.75" hidden="1" customHeight="1" x14ac:dyDescent="0.2">
      <c r="A103" s="400"/>
      <c r="B103" s="401"/>
      <c r="C103" s="401"/>
      <c r="D103" s="402"/>
      <c r="E103" s="422"/>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3"/>
      <c r="AD103" s="423"/>
      <c r="AE103" s="423"/>
      <c r="AF103" s="423"/>
      <c r="AG103" s="423"/>
      <c r="AH103" s="423"/>
      <c r="AI103" s="423"/>
      <c r="AJ103" s="423"/>
      <c r="AK103" s="423"/>
      <c r="AL103" s="423"/>
      <c r="AM103" s="423"/>
      <c r="AN103" s="423"/>
      <c r="AO103" s="423"/>
      <c r="AP103" s="423"/>
      <c r="AQ103" s="423"/>
      <c r="AR103" s="424"/>
      <c r="AS103" s="364"/>
      <c r="AT103" s="365"/>
      <c r="AU103" s="365"/>
      <c r="AV103" s="365"/>
      <c r="AW103" s="365"/>
      <c r="AX103" s="365"/>
      <c r="AY103" s="365"/>
      <c r="AZ103" s="365"/>
      <c r="BA103" s="365"/>
      <c r="BB103" s="366"/>
      <c r="BC103" s="364"/>
      <c r="BD103" s="365"/>
      <c r="BE103" s="365"/>
      <c r="BF103" s="365"/>
      <c r="BG103" s="365"/>
      <c r="BH103" s="365"/>
      <c r="BI103" s="365"/>
      <c r="BJ103" s="365"/>
      <c r="BK103" s="365"/>
      <c r="BL103" s="365"/>
      <c r="BM103" s="366"/>
      <c r="BN103" s="364">
        <f t="shared" si="0"/>
        <v>0</v>
      </c>
      <c r="BO103" s="365"/>
      <c r="BP103" s="365"/>
      <c r="BQ103" s="365"/>
      <c r="BR103" s="365"/>
      <c r="BS103" s="365"/>
      <c r="BT103" s="365"/>
      <c r="BU103" s="365"/>
      <c r="BV103" s="365"/>
      <c r="BW103" s="365"/>
      <c r="BX103" s="365"/>
      <c r="BY103" s="365"/>
      <c r="BZ103" s="365"/>
      <c r="CA103" s="365"/>
      <c r="CB103" s="366"/>
    </row>
    <row r="104" spans="1:80" ht="12.75" hidden="1" customHeight="1" x14ac:dyDescent="0.2">
      <c r="A104" s="400"/>
      <c r="B104" s="401"/>
      <c r="C104" s="401"/>
      <c r="D104" s="402"/>
      <c r="E104" s="397"/>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c r="AG104" s="398"/>
      <c r="AH104" s="398"/>
      <c r="AI104" s="398"/>
      <c r="AJ104" s="398"/>
      <c r="AK104" s="398"/>
      <c r="AL104" s="398"/>
      <c r="AM104" s="398"/>
      <c r="AN104" s="398"/>
      <c r="AO104" s="398"/>
      <c r="AP104" s="398"/>
      <c r="AQ104" s="398"/>
      <c r="AR104" s="399"/>
      <c r="AS104" s="419"/>
      <c r="AT104" s="420"/>
      <c r="AU104" s="420"/>
      <c r="AV104" s="420"/>
      <c r="AW104" s="420"/>
      <c r="AX104" s="420"/>
      <c r="AY104" s="420"/>
      <c r="AZ104" s="420"/>
      <c r="BA104" s="420"/>
      <c r="BB104" s="421"/>
      <c r="BC104" s="419"/>
      <c r="BD104" s="420"/>
      <c r="BE104" s="420"/>
      <c r="BF104" s="420"/>
      <c r="BG104" s="420"/>
      <c r="BH104" s="420"/>
      <c r="BI104" s="420"/>
      <c r="BJ104" s="420"/>
      <c r="BK104" s="420"/>
      <c r="BL104" s="420"/>
      <c r="BM104" s="421"/>
      <c r="BN104" s="364">
        <f t="shared" si="0"/>
        <v>0</v>
      </c>
      <c r="BO104" s="365"/>
      <c r="BP104" s="365"/>
      <c r="BQ104" s="365"/>
      <c r="BR104" s="365"/>
      <c r="BS104" s="365"/>
      <c r="BT104" s="365"/>
      <c r="BU104" s="365"/>
      <c r="BV104" s="365"/>
      <c r="BW104" s="365"/>
      <c r="BX104" s="365"/>
      <c r="BY104" s="365"/>
      <c r="BZ104" s="365"/>
      <c r="CA104" s="365"/>
      <c r="CB104" s="366"/>
    </row>
    <row r="105" spans="1:80" ht="12.75" hidden="1" customHeight="1" x14ac:dyDescent="0.2">
      <c r="A105" s="400"/>
      <c r="B105" s="401"/>
      <c r="C105" s="401"/>
      <c r="D105" s="402"/>
      <c r="E105" s="397"/>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c r="AG105" s="398"/>
      <c r="AH105" s="398"/>
      <c r="AI105" s="398"/>
      <c r="AJ105" s="398"/>
      <c r="AK105" s="398"/>
      <c r="AL105" s="398"/>
      <c r="AM105" s="398"/>
      <c r="AN105" s="398"/>
      <c r="AO105" s="398"/>
      <c r="AP105" s="398"/>
      <c r="AQ105" s="398"/>
      <c r="AR105" s="399"/>
      <c r="AS105" s="419"/>
      <c r="AT105" s="420"/>
      <c r="AU105" s="420"/>
      <c r="AV105" s="420"/>
      <c r="AW105" s="420"/>
      <c r="AX105" s="420"/>
      <c r="AY105" s="420"/>
      <c r="AZ105" s="420"/>
      <c r="BA105" s="420"/>
      <c r="BB105" s="421"/>
      <c r="BC105" s="419"/>
      <c r="BD105" s="420"/>
      <c r="BE105" s="420"/>
      <c r="BF105" s="420"/>
      <c r="BG105" s="420"/>
      <c r="BH105" s="420"/>
      <c r="BI105" s="420"/>
      <c r="BJ105" s="420"/>
      <c r="BK105" s="420"/>
      <c r="BL105" s="420"/>
      <c r="BM105" s="421"/>
      <c r="BN105" s="364">
        <f t="shared" si="0"/>
        <v>0</v>
      </c>
      <c r="BO105" s="365"/>
      <c r="BP105" s="365"/>
      <c r="BQ105" s="365"/>
      <c r="BR105" s="365"/>
      <c r="BS105" s="365"/>
      <c r="BT105" s="365"/>
      <c r="BU105" s="365"/>
      <c r="BV105" s="365"/>
      <c r="BW105" s="365"/>
      <c r="BX105" s="365"/>
      <c r="BY105" s="365"/>
      <c r="BZ105" s="365"/>
      <c r="CA105" s="365"/>
      <c r="CB105" s="366"/>
    </row>
    <row r="106" spans="1:80" ht="12.75" hidden="1" customHeight="1" x14ac:dyDescent="0.2">
      <c r="A106" s="400"/>
      <c r="B106" s="401"/>
      <c r="C106" s="401"/>
      <c r="D106" s="402"/>
      <c r="E106" s="397"/>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c r="AG106" s="398"/>
      <c r="AH106" s="398"/>
      <c r="AI106" s="398"/>
      <c r="AJ106" s="398"/>
      <c r="AK106" s="398"/>
      <c r="AL106" s="398"/>
      <c r="AM106" s="398"/>
      <c r="AN106" s="398"/>
      <c r="AO106" s="398"/>
      <c r="AP106" s="398"/>
      <c r="AQ106" s="398"/>
      <c r="AR106" s="399"/>
      <c r="AS106" s="419"/>
      <c r="AT106" s="420"/>
      <c r="AU106" s="420"/>
      <c r="AV106" s="420"/>
      <c r="AW106" s="420"/>
      <c r="AX106" s="420"/>
      <c r="AY106" s="420"/>
      <c r="AZ106" s="420"/>
      <c r="BA106" s="420"/>
      <c r="BB106" s="421"/>
      <c r="BC106" s="419"/>
      <c r="BD106" s="420"/>
      <c r="BE106" s="420"/>
      <c r="BF106" s="420"/>
      <c r="BG106" s="420"/>
      <c r="BH106" s="420"/>
      <c r="BI106" s="420"/>
      <c r="BJ106" s="420"/>
      <c r="BK106" s="420"/>
      <c r="BL106" s="420"/>
      <c r="BM106" s="421"/>
      <c r="BN106" s="364">
        <f t="shared" si="0"/>
        <v>0</v>
      </c>
      <c r="BO106" s="365"/>
      <c r="BP106" s="365"/>
      <c r="BQ106" s="365"/>
      <c r="BR106" s="365"/>
      <c r="BS106" s="365"/>
      <c r="BT106" s="365"/>
      <c r="BU106" s="365"/>
      <c r="BV106" s="365"/>
      <c r="BW106" s="365"/>
      <c r="BX106" s="365"/>
      <c r="BY106" s="365"/>
      <c r="BZ106" s="365"/>
      <c r="CA106" s="365"/>
      <c r="CB106" s="366"/>
    </row>
    <row r="107" spans="1:80" ht="12.75" hidden="1" customHeight="1" x14ac:dyDescent="0.2">
      <c r="A107" s="400"/>
      <c r="B107" s="401"/>
      <c r="C107" s="401"/>
      <c r="D107" s="402"/>
      <c r="E107" s="397"/>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c r="AG107" s="398"/>
      <c r="AH107" s="398"/>
      <c r="AI107" s="398"/>
      <c r="AJ107" s="398"/>
      <c r="AK107" s="398"/>
      <c r="AL107" s="398"/>
      <c r="AM107" s="398"/>
      <c r="AN107" s="398"/>
      <c r="AO107" s="398"/>
      <c r="AP107" s="398"/>
      <c r="AQ107" s="398"/>
      <c r="AR107" s="399"/>
      <c r="AS107" s="419"/>
      <c r="AT107" s="420"/>
      <c r="AU107" s="420"/>
      <c r="AV107" s="420"/>
      <c r="AW107" s="420"/>
      <c r="AX107" s="420"/>
      <c r="AY107" s="420"/>
      <c r="AZ107" s="420"/>
      <c r="BA107" s="420"/>
      <c r="BB107" s="421"/>
      <c r="BC107" s="419"/>
      <c r="BD107" s="420"/>
      <c r="BE107" s="420"/>
      <c r="BF107" s="420"/>
      <c r="BG107" s="420"/>
      <c r="BH107" s="420"/>
      <c r="BI107" s="420"/>
      <c r="BJ107" s="420"/>
      <c r="BK107" s="420"/>
      <c r="BL107" s="420"/>
      <c r="BM107" s="421"/>
      <c r="BN107" s="364">
        <f t="shared" si="0"/>
        <v>0</v>
      </c>
      <c r="BO107" s="365"/>
      <c r="BP107" s="365"/>
      <c r="BQ107" s="365"/>
      <c r="BR107" s="365"/>
      <c r="BS107" s="365"/>
      <c r="BT107" s="365"/>
      <c r="BU107" s="365"/>
      <c r="BV107" s="365"/>
      <c r="BW107" s="365"/>
      <c r="BX107" s="365"/>
      <c r="BY107" s="365"/>
      <c r="BZ107" s="365"/>
      <c r="CA107" s="365"/>
      <c r="CB107" s="366"/>
    </row>
    <row r="108" spans="1:80" ht="12.75" hidden="1" customHeight="1" x14ac:dyDescent="0.2">
      <c r="A108" s="400"/>
      <c r="B108" s="401"/>
      <c r="C108" s="401"/>
      <c r="D108" s="402"/>
      <c r="E108" s="397"/>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c r="AI108" s="398"/>
      <c r="AJ108" s="398"/>
      <c r="AK108" s="398"/>
      <c r="AL108" s="398"/>
      <c r="AM108" s="398"/>
      <c r="AN108" s="398"/>
      <c r="AO108" s="398"/>
      <c r="AP108" s="398"/>
      <c r="AQ108" s="398"/>
      <c r="AR108" s="399"/>
      <c r="AS108" s="419"/>
      <c r="AT108" s="420"/>
      <c r="AU108" s="420"/>
      <c r="AV108" s="420"/>
      <c r="AW108" s="420"/>
      <c r="AX108" s="420"/>
      <c r="AY108" s="420"/>
      <c r="AZ108" s="420"/>
      <c r="BA108" s="420"/>
      <c r="BB108" s="421"/>
      <c r="BC108" s="419"/>
      <c r="BD108" s="420"/>
      <c r="BE108" s="420"/>
      <c r="BF108" s="420"/>
      <c r="BG108" s="420"/>
      <c r="BH108" s="420"/>
      <c r="BI108" s="420"/>
      <c r="BJ108" s="420"/>
      <c r="BK108" s="420"/>
      <c r="BL108" s="420"/>
      <c r="BM108" s="421"/>
      <c r="BN108" s="364">
        <f t="shared" si="0"/>
        <v>0</v>
      </c>
      <c r="BO108" s="365"/>
      <c r="BP108" s="365"/>
      <c r="BQ108" s="365"/>
      <c r="BR108" s="365"/>
      <c r="BS108" s="365"/>
      <c r="BT108" s="365"/>
      <c r="BU108" s="365"/>
      <c r="BV108" s="365"/>
      <c r="BW108" s="365"/>
      <c r="BX108" s="365"/>
      <c r="BY108" s="365"/>
      <c r="BZ108" s="365"/>
      <c r="CA108" s="365"/>
      <c r="CB108" s="366"/>
    </row>
    <row r="109" spans="1:80" ht="12.75" hidden="1" customHeight="1" x14ac:dyDescent="0.2">
      <c r="A109" s="400"/>
      <c r="B109" s="401"/>
      <c r="C109" s="401"/>
      <c r="D109" s="402"/>
      <c r="E109" s="397"/>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c r="AI109" s="398"/>
      <c r="AJ109" s="398"/>
      <c r="AK109" s="398"/>
      <c r="AL109" s="398"/>
      <c r="AM109" s="398"/>
      <c r="AN109" s="398"/>
      <c r="AO109" s="398"/>
      <c r="AP109" s="398"/>
      <c r="AQ109" s="398"/>
      <c r="AR109" s="399"/>
      <c r="AS109" s="419"/>
      <c r="AT109" s="420"/>
      <c r="AU109" s="420"/>
      <c r="AV109" s="420"/>
      <c r="AW109" s="420"/>
      <c r="AX109" s="420"/>
      <c r="AY109" s="420"/>
      <c r="AZ109" s="420"/>
      <c r="BA109" s="420"/>
      <c r="BB109" s="421"/>
      <c r="BC109" s="419"/>
      <c r="BD109" s="420"/>
      <c r="BE109" s="420"/>
      <c r="BF109" s="420"/>
      <c r="BG109" s="420"/>
      <c r="BH109" s="420"/>
      <c r="BI109" s="420"/>
      <c r="BJ109" s="420"/>
      <c r="BK109" s="420"/>
      <c r="BL109" s="420"/>
      <c r="BM109" s="421"/>
      <c r="BN109" s="364">
        <f t="shared" si="0"/>
        <v>0</v>
      </c>
      <c r="BO109" s="365"/>
      <c r="BP109" s="365"/>
      <c r="BQ109" s="365"/>
      <c r="BR109" s="365"/>
      <c r="BS109" s="365"/>
      <c r="BT109" s="365"/>
      <c r="BU109" s="365"/>
      <c r="BV109" s="365"/>
      <c r="BW109" s="365"/>
      <c r="BX109" s="365"/>
      <c r="BY109" s="365"/>
      <c r="BZ109" s="365"/>
      <c r="CA109" s="365"/>
      <c r="CB109" s="366"/>
    </row>
    <row r="110" spans="1:80" ht="12.75" hidden="1" customHeight="1" x14ac:dyDescent="0.2">
      <c r="A110" s="400"/>
      <c r="B110" s="401"/>
      <c r="C110" s="401"/>
      <c r="D110" s="402"/>
      <c r="E110" s="397"/>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c r="AI110" s="398"/>
      <c r="AJ110" s="398"/>
      <c r="AK110" s="398"/>
      <c r="AL110" s="398"/>
      <c r="AM110" s="398"/>
      <c r="AN110" s="398"/>
      <c r="AO110" s="398"/>
      <c r="AP110" s="398"/>
      <c r="AQ110" s="398"/>
      <c r="AR110" s="399"/>
      <c r="AS110" s="419"/>
      <c r="AT110" s="420"/>
      <c r="AU110" s="420"/>
      <c r="AV110" s="420"/>
      <c r="AW110" s="420"/>
      <c r="AX110" s="420"/>
      <c r="AY110" s="420"/>
      <c r="AZ110" s="420"/>
      <c r="BA110" s="420"/>
      <c r="BB110" s="421"/>
      <c r="BC110" s="419"/>
      <c r="BD110" s="420"/>
      <c r="BE110" s="420"/>
      <c r="BF110" s="420"/>
      <c r="BG110" s="420"/>
      <c r="BH110" s="420"/>
      <c r="BI110" s="420"/>
      <c r="BJ110" s="420"/>
      <c r="BK110" s="420"/>
      <c r="BL110" s="420"/>
      <c r="BM110" s="421"/>
      <c r="BN110" s="364">
        <f t="shared" si="0"/>
        <v>0</v>
      </c>
      <c r="BO110" s="365"/>
      <c r="BP110" s="365"/>
      <c r="BQ110" s="365"/>
      <c r="BR110" s="365"/>
      <c r="BS110" s="365"/>
      <c r="BT110" s="365"/>
      <c r="BU110" s="365"/>
      <c r="BV110" s="365"/>
      <c r="BW110" s="365"/>
      <c r="BX110" s="365"/>
      <c r="BY110" s="365"/>
      <c r="BZ110" s="365"/>
      <c r="CA110" s="365"/>
      <c r="CB110" s="366"/>
    </row>
    <row r="111" spans="1:80" ht="12.75" hidden="1" customHeight="1" x14ac:dyDescent="0.2">
      <c r="A111" s="400"/>
      <c r="B111" s="401"/>
      <c r="C111" s="401"/>
      <c r="D111" s="402"/>
      <c r="E111" s="397"/>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9"/>
      <c r="AS111" s="419"/>
      <c r="AT111" s="420"/>
      <c r="AU111" s="420"/>
      <c r="AV111" s="420"/>
      <c r="AW111" s="420"/>
      <c r="AX111" s="420"/>
      <c r="AY111" s="420"/>
      <c r="AZ111" s="420"/>
      <c r="BA111" s="420"/>
      <c r="BB111" s="421"/>
      <c r="BC111" s="419"/>
      <c r="BD111" s="420"/>
      <c r="BE111" s="420"/>
      <c r="BF111" s="420"/>
      <c r="BG111" s="420"/>
      <c r="BH111" s="420"/>
      <c r="BI111" s="420"/>
      <c r="BJ111" s="420"/>
      <c r="BK111" s="420"/>
      <c r="BL111" s="420"/>
      <c r="BM111" s="421"/>
      <c r="BN111" s="364">
        <f t="shared" si="0"/>
        <v>0</v>
      </c>
      <c r="BO111" s="365"/>
      <c r="BP111" s="365"/>
      <c r="BQ111" s="365"/>
      <c r="BR111" s="365"/>
      <c r="BS111" s="365"/>
      <c r="BT111" s="365"/>
      <c r="BU111" s="365"/>
      <c r="BV111" s="365"/>
      <c r="BW111" s="365"/>
      <c r="BX111" s="365"/>
      <c r="BY111" s="365"/>
      <c r="BZ111" s="365"/>
      <c r="CA111" s="365"/>
      <c r="CB111" s="366"/>
    </row>
    <row r="112" spans="1:80" ht="12.75" hidden="1" customHeight="1" x14ac:dyDescent="0.2">
      <c r="A112" s="400"/>
      <c r="B112" s="401"/>
      <c r="C112" s="401"/>
      <c r="D112" s="402"/>
      <c r="E112" s="397"/>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398"/>
      <c r="AJ112" s="398"/>
      <c r="AK112" s="398"/>
      <c r="AL112" s="398"/>
      <c r="AM112" s="398"/>
      <c r="AN112" s="398"/>
      <c r="AO112" s="398"/>
      <c r="AP112" s="398"/>
      <c r="AQ112" s="398"/>
      <c r="AR112" s="399"/>
      <c r="AS112" s="419"/>
      <c r="AT112" s="420"/>
      <c r="AU112" s="420"/>
      <c r="AV112" s="420"/>
      <c r="AW112" s="420"/>
      <c r="AX112" s="420"/>
      <c r="AY112" s="420"/>
      <c r="AZ112" s="420"/>
      <c r="BA112" s="420"/>
      <c r="BB112" s="421"/>
      <c r="BC112" s="419"/>
      <c r="BD112" s="420"/>
      <c r="BE112" s="420"/>
      <c r="BF112" s="420"/>
      <c r="BG112" s="420"/>
      <c r="BH112" s="420"/>
      <c r="BI112" s="420"/>
      <c r="BJ112" s="420"/>
      <c r="BK112" s="420"/>
      <c r="BL112" s="420"/>
      <c r="BM112" s="421"/>
      <c r="BN112" s="364">
        <f t="shared" si="0"/>
        <v>0</v>
      </c>
      <c r="BO112" s="365"/>
      <c r="BP112" s="365"/>
      <c r="BQ112" s="365"/>
      <c r="BR112" s="365"/>
      <c r="BS112" s="365"/>
      <c r="BT112" s="365"/>
      <c r="BU112" s="365"/>
      <c r="BV112" s="365"/>
      <c r="BW112" s="365"/>
      <c r="BX112" s="365"/>
      <c r="BY112" s="365"/>
      <c r="BZ112" s="365"/>
      <c r="CA112" s="365"/>
      <c r="CB112" s="366"/>
    </row>
    <row r="113" spans="1:89" ht="12.75" hidden="1" customHeight="1" x14ac:dyDescent="0.2">
      <c r="A113" s="233"/>
      <c r="B113" s="231"/>
      <c r="C113" s="231"/>
      <c r="D113" s="232"/>
      <c r="E113" s="361"/>
      <c r="F113" s="362"/>
      <c r="G113" s="362"/>
      <c r="H113" s="362"/>
      <c r="I113" s="362"/>
      <c r="J113" s="362"/>
      <c r="K113" s="362"/>
      <c r="L113" s="362"/>
      <c r="M113" s="362"/>
      <c r="N113" s="362"/>
      <c r="O113" s="362"/>
      <c r="P113" s="362"/>
      <c r="Q113" s="362"/>
      <c r="R113" s="362"/>
      <c r="S113" s="362"/>
      <c r="T113" s="362"/>
      <c r="U113" s="362"/>
      <c r="V113" s="362"/>
      <c r="W113" s="362"/>
      <c r="X113" s="362"/>
      <c r="Y113" s="362"/>
      <c r="Z113" s="362"/>
      <c r="AA113" s="362"/>
      <c r="AB113" s="362"/>
      <c r="AC113" s="362"/>
      <c r="AD113" s="362"/>
      <c r="AE113" s="362"/>
      <c r="AF113" s="362"/>
      <c r="AG113" s="362"/>
      <c r="AH113" s="362"/>
      <c r="AI113" s="362"/>
      <c r="AJ113" s="362"/>
      <c r="AK113" s="362"/>
      <c r="AL113" s="362"/>
      <c r="AM113" s="362"/>
      <c r="AN113" s="362"/>
      <c r="AO113" s="362"/>
      <c r="AP113" s="362"/>
      <c r="AQ113" s="362"/>
      <c r="AR113" s="363"/>
      <c r="AS113" s="400"/>
      <c r="AT113" s="401"/>
      <c r="AU113" s="401"/>
      <c r="AV113" s="401"/>
      <c r="AW113" s="401"/>
      <c r="AX113" s="401"/>
      <c r="AY113" s="401"/>
      <c r="AZ113" s="401"/>
      <c r="BA113" s="401"/>
      <c r="BB113" s="402"/>
      <c r="BC113" s="416"/>
      <c r="BD113" s="417"/>
      <c r="BE113" s="417"/>
      <c r="BF113" s="417"/>
      <c r="BG113" s="417"/>
      <c r="BH113" s="417"/>
      <c r="BI113" s="417"/>
      <c r="BJ113" s="417"/>
      <c r="BK113" s="417"/>
      <c r="BL113" s="417"/>
      <c r="BM113" s="418"/>
      <c r="BN113" s="364">
        <f t="shared" si="0"/>
        <v>0</v>
      </c>
      <c r="BO113" s="365"/>
      <c r="BP113" s="365"/>
      <c r="BQ113" s="365"/>
      <c r="BR113" s="365"/>
      <c r="BS113" s="365"/>
      <c r="BT113" s="365"/>
      <c r="BU113" s="365"/>
      <c r="BV113" s="365"/>
      <c r="BW113" s="365"/>
      <c r="BX113" s="365"/>
      <c r="BY113" s="365"/>
      <c r="BZ113" s="365"/>
      <c r="CA113" s="365"/>
      <c r="CB113" s="366"/>
    </row>
    <row r="114" spans="1:89" ht="12.75" hidden="1" customHeight="1" x14ac:dyDescent="0.2">
      <c r="A114" s="233"/>
      <c r="B114" s="231"/>
      <c r="C114" s="231"/>
      <c r="D114" s="232"/>
      <c r="E114" s="361"/>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362"/>
      <c r="AE114" s="362"/>
      <c r="AF114" s="362"/>
      <c r="AG114" s="362"/>
      <c r="AH114" s="362"/>
      <c r="AI114" s="362"/>
      <c r="AJ114" s="362"/>
      <c r="AK114" s="362"/>
      <c r="AL114" s="362"/>
      <c r="AM114" s="362"/>
      <c r="AN114" s="362"/>
      <c r="AO114" s="362"/>
      <c r="AP114" s="362"/>
      <c r="AQ114" s="362"/>
      <c r="AR114" s="363"/>
      <c r="AS114" s="400"/>
      <c r="AT114" s="401"/>
      <c r="AU114" s="401"/>
      <c r="AV114" s="401"/>
      <c r="AW114" s="401"/>
      <c r="AX114" s="401"/>
      <c r="AY114" s="401"/>
      <c r="AZ114" s="401"/>
      <c r="BA114" s="401"/>
      <c r="BB114" s="402"/>
      <c r="BC114" s="416"/>
      <c r="BD114" s="417"/>
      <c r="BE114" s="417"/>
      <c r="BF114" s="417"/>
      <c r="BG114" s="417"/>
      <c r="BH114" s="417"/>
      <c r="BI114" s="417"/>
      <c r="BJ114" s="417"/>
      <c r="BK114" s="417"/>
      <c r="BL114" s="417"/>
      <c r="BM114" s="418"/>
      <c r="BN114" s="364">
        <f t="shared" si="0"/>
        <v>0</v>
      </c>
      <c r="BO114" s="365"/>
      <c r="BP114" s="365"/>
      <c r="BQ114" s="365"/>
      <c r="BR114" s="365"/>
      <c r="BS114" s="365"/>
      <c r="BT114" s="365"/>
      <c r="BU114" s="365"/>
      <c r="BV114" s="365"/>
      <c r="BW114" s="365"/>
      <c r="BX114" s="365"/>
      <c r="BY114" s="365"/>
      <c r="BZ114" s="365"/>
      <c r="CA114" s="365"/>
      <c r="CB114" s="366"/>
    </row>
    <row r="115" spans="1:89" ht="12.75" hidden="1" customHeight="1" x14ac:dyDescent="0.2">
      <c r="A115" s="439"/>
      <c r="B115" s="440"/>
      <c r="C115" s="440"/>
      <c r="D115" s="441"/>
      <c r="E115" s="361"/>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362"/>
      <c r="AL115" s="362"/>
      <c r="AM115" s="362"/>
      <c r="AN115" s="362"/>
      <c r="AO115" s="362"/>
      <c r="AP115" s="362"/>
      <c r="AQ115" s="362"/>
      <c r="AR115" s="363"/>
      <c r="AS115" s="416"/>
      <c r="AT115" s="417"/>
      <c r="AU115" s="417"/>
      <c r="AV115" s="417"/>
      <c r="AW115" s="417"/>
      <c r="AX115" s="417"/>
      <c r="AY115" s="417"/>
      <c r="AZ115" s="417"/>
      <c r="BA115" s="417"/>
      <c r="BB115" s="418"/>
      <c r="BC115" s="416"/>
      <c r="BD115" s="417"/>
      <c r="BE115" s="417"/>
      <c r="BF115" s="417"/>
      <c r="BG115" s="417"/>
      <c r="BH115" s="417"/>
      <c r="BI115" s="417"/>
      <c r="BJ115" s="417"/>
      <c r="BK115" s="417"/>
      <c r="BL115" s="417"/>
      <c r="BM115" s="418"/>
      <c r="BN115" s="364">
        <f t="shared" si="0"/>
        <v>0</v>
      </c>
      <c r="BO115" s="365"/>
      <c r="BP115" s="365"/>
      <c r="BQ115" s="365"/>
      <c r="BR115" s="365"/>
      <c r="BS115" s="365"/>
      <c r="BT115" s="365"/>
      <c r="BU115" s="365"/>
      <c r="BV115" s="365"/>
      <c r="BW115" s="365"/>
      <c r="BX115" s="365"/>
      <c r="BY115" s="365"/>
      <c r="BZ115" s="365"/>
      <c r="CA115" s="365"/>
      <c r="CB115" s="366"/>
    </row>
    <row r="116" spans="1:89" x14ac:dyDescent="0.2">
      <c r="A116" s="608"/>
      <c r="B116" s="609"/>
      <c r="C116" s="609"/>
      <c r="D116" s="610"/>
      <c r="E116" s="380" t="s">
        <v>421</v>
      </c>
      <c r="F116" s="381"/>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381"/>
      <c r="AL116" s="381"/>
      <c r="AM116" s="381"/>
      <c r="AN116" s="381"/>
      <c r="AO116" s="381"/>
      <c r="AP116" s="381"/>
      <c r="AQ116" s="381"/>
      <c r="AR116" s="382"/>
      <c r="AS116" s="386" t="s">
        <v>52</v>
      </c>
      <c r="AT116" s="387"/>
      <c r="AU116" s="387"/>
      <c r="AV116" s="387"/>
      <c r="AW116" s="387"/>
      <c r="AX116" s="387"/>
      <c r="AY116" s="387"/>
      <c r="AZ116" s="387"/>
      <c r="BA116" s="387"/>
      <c r="BB116" s="388"/>
      <c r="BC116" s="386" t="s">
        <v>52</v>
      </c>
      <c r="BD116" s="387"/>
      <c r="BE116" s="387"/>
      <c r="BF116" s="387"/>
      <c r="BG116" s="387"/>
      <c r="BH116" s="387"/>
      <c r="BI116" s="387"/>
      <c r="BJ116" s="387"/>
      <c r="BK116" s="387"/>
      <c r="BL116" s="387"/>
      <c r="BM116" s="388"/>
      <c r="BN116" s="494">
        <f>SUM(BN81:CB115)</f>
        <v>5000</v>
      </c>
      <c r="BO116" s="495"/>
      <c r="BP116" s="495"/>
      <c r="BQ116" s="495"/>
      <c r="BR116" s="495"/>
      <c r="BS116" s="495"/>
      <c r="BT116" s="495"/>
      <c r="BU116" s="495"/>
      <c r="BV116" s="495"/>
      <c r="BW116" s="495"/>
      <c r="BX116" s="495"/>
      <c r="BY116" s="495"/>
      <c r="BZ116" s="495"/>
      <c r="CA116" s="495"/>
      <c r="CB116" s="496"/>
      <c r="CC116" s="412"/>
      <c r="CD116" s="346"/>
      <c r="CE116" s="346"/>
      <c r="CF116" s="346"/>
      <c r="CG116" s="346"/>
      <c r="CH116" s="346"/>
      <c r="CI116" s="346"/>
      <c r="CJ116" s="346"/>
      <c r="CK116" s="346"/>
    </row>
    <row r="117" spans="1:89" ht="15.75" x14ac:dyDescent="0.25">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7"/>
      <c r="AT117" s="137"/>
      <c r="AU117" s="137"/>
      <c r="AV117" s="137"/>
      <c r="AW117" s="137"/>
      <c r="AX117" s="137"/>
      <c r="AY117" s="137"/>
      <c r="AZ117" s="137"/>
      <c r="BA117" s="137"/>
      <c r="BB117" s="137"/>
      <c r="BC117" s="86"/>
      <c r="BD117" s="86"/>
      <c r="BE117" s="86"/>
      <c r="BF117" s="86"/>
      <c r="BG117" s="86"/>
      <c r="BH117" s="86"/>
      <c r="BI117" s="86"/>
      <c r="BJ117" s="86"/>
      <c r="BK117" s="86"/>
      <c r="BL117" s="86"/>
      <c r="BM117" s="86"/>
      <c r="BN117" s="86"/>
      <c r="BO117" s="86"/>
      <c r="BP117" s="86"/>
      <c r="BQ117" s="138"/>
      <c r="BR117" s="138"/>
      <c r="BS117" s="138"/>
      <c r="BT117" s="138"/>
      <c r="BU117" s="138"/>
      <c r="BV117" s="138"/>
      <c r="BW117" s="138"/>
      <c r="BX117" s="138"/>
      <c r="BY117" s="138"/>
      <c r="BZ117" s="138"/>
      <c r="CA117" s="138"/>
      <c r="CB117" s="138"/>
      <c r="CK117" s="80"/>
    </row>
    <row r="118" spans="1:89" ht="15.75" x14ac:dyDescent="0.25">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410" t="s">
        <v>511</v>
      </c>
      <c r="AT118" s="410"/>
      <c r="AU118" s="410"/>
      <c r="AV118" s="410"/>
      <c r="AW118" s="410"/>
      <c r="AX118" s="410"/>
      <c r="AY118" s="410"/>
      <c r="AZ118" s="410"/>
      <c r="BA118" s="410"/>
      <c r="BB118" s="410"/>
      <c r="BC118" s="411" t="s">
        <v>368</v>
      </c>
      <c r="BD118" s="411"/>
      <c r="BE118" s="411"/>
      <c r="BF118" s="411"/>
      <c r="BG118" s="411"/>
      <c r="BH118" s="411"/>
      <c r="BI118" s="411"/>
      <c r="BJ118" s="411"/>
      <c r="BK118" s="411"/>
      <c r="BL118" s="411"/>
      <c r="BM118" s="411"/>
      <c r="BN118" s="411"/>
      <c r="BO118" s="411"/>
      <c r="BP118" s="411"/>
      <c r="BQ118" s="138"/>
      <c r="BR118" s="138"/>
      <c r="BS118" s="138"/>
      <c r="BT118" s="138"/>
      <c r="BU118" s="138"/>
      <c r="BV118" s="138"/>
      <c r="BW118" s="138"/>
      <c r="BX118" s="138"/>
      <c r="BY118" s="138"/>
      <c r="BZ118" s="138"/>
      <c r="CA118" s="138"/>
      <c r="CB118" s="138"/>
    </row>
    <row r="119" spans="1:89" ht="15.75" x14ac:dyDescent="0.25">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7"/>
      <c r="AT119" s="137"/>
      <c r="AU119" s="137"/>
      <c r="AV119" s="137"/>
      <c r="AW119" s="137"/>
      <c r="AX119" s="137"/>
      <c r="AY119" s="137"/>
      <c r="AZ119" s="137"/>
      <c r="BA119" s="137"/>
      <c r="BB119" s="137"/>
      <c r="BC119" s="86"/>
      <c r="BD119" s="86"/>
      <c r="BE119" s="86"/>
      <c r="BF119" s="86"/>
      <c r="BG119" s="86"/>
      <c r="BH119" s="86"/>
      <c r="BI119" s="86"/>
      <c r="BJ119" s="86"/>
      <c r="BK119" s="86"/>
      <c r="BL119" s="86"/>
      <c r="BM119" s="86"/>
      <c r="BN119" s="86"/>
      <c r="BO119" s="86"/>
      <c r="BP119" s="86"/>
      <c r="BQ119" s="138"/>
      <c r="BR119" s="138"/>
      <c r="BS119" s="138"/>
      <c r="BT119" s="138"/>
      <c r="BU119" s="138"/>
      <c r="BV119" s="138"/>
      <c r="BW119" s="138"/>
      <c r="BX119" s="138"/>
      <c r="BY119" s="138"/>
      <c r="BZ119" s="138"/>
      <c r="CA119" s="138"/>
      <c r="CB119" s="138"/>
    </row>
    <row r="120" spans="1:89" x14ac:dyDescent="0.2">
      <c r="A120" s="157" t="s">
        <v>142</v>
      </c>
      <c r="B120" s="158"/>
      <c r="C120" s="158"/>
      <c r="D120" s="159"/>
      <c r="E120" s="157" t="s">
        <v>422</v>
      </c>
      <c r="F120" s="158"/>
      <c r="G120" s="158"/>
      <c r="H120" s="158"/>
      <c r="I120" s="158"/>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9"/>
      <c r="AS120" s="157" t="s">
        <v>424</v>
      </c>
      <c r="AT120" s="158"/>
      <c r="AU120" s="158"/>
      <c r="AV120" s="158"/>
      <c r="AW120" s="158"/>
      <c r="AX120" s="158"/>
      <c r="AY120" s="158"/>
      <c r="AZ120" s="158"/>
      <c r="BA120" s="158"/>
      <c r="BB120" s="159"/>
      <c r="BC120" s="157" t="s">
        <v>505</v>
      </c>
      <c r="BD120" s="158"/>
      <c r="BE120" s="158"/>
      <c r="BF120" s="158"/>
      <c r="BG120" s="158"/>
      <c r="BH120" s="158"/>
      <c r="BI120" s="158"/>
      <c r="BJ120" s="158"/>
      <c r="BK120" s="158"/>
      <c r="BL120" s="158"/>
      <c r="BM120" s="159"/>
      <c r="BN120" s="157" t="s">
        <v>425</v>
      </c>
      <c r="BO120" s="158"/>
      <c r="BP120" s="158"/>
      <c r="BQ120" s="158"/>
      <c r="BR120" s="158"/>
      <c r="BS120" s="158"/>
      <c r="BT120" s="158"/>
      <c r="BU120" s="158"/>
      <c r="BV120" s="158"/>
      <c r="BW120" s="158"/>
      <c r="BX120" s="158"/>
      <c r="BY120" s="158"/>
      <c r="BZ120" s="158"/>
      <c r="CA120" s="158"/>
      <c r="CB120" s="159"/>
    </row>
    <row r="121" spans="1:89" x14ac:dyDescent="0.2">
      <c r="A121" s="407" t="s">
        <v>143</v>
      </c>
      <c r="B121" s="408"/>
      <c r="C121" s="408"/>
      <c r="D121" s="409"/>
      <c r="E121" s="407"/>
      <c r="F121" s="408"/>
      <c r="G121" s="408"/>
      <c r="H121" s="408"/>
      <c r="I121" s="408"/>
      <c r="J121" s="408"/>
      <c r="K121" s="408"/>
      <c r="L121" s="408"/>
      <c r="M121" s="408"/>
      <c r="N121" s="408"/>
      <c r="O121" s="408"/>
      <c r="P121" s="408"/>
      <c r="Q121" s="408"/>
      <c r="R121" s="408"/>
      <c r="S121" s="408"/>
      <c r="T121" s="408"/>
      <c r="U121" s="408"/>
      <c r="V121" s="408"/>
      <c r="W121" s="408"/>
      <c r="X121" s="408"/>
      <c r="Y121" s="408"/>
      <c r="Z121" s="408"/>
      <c r="AA121" s="408"/>
      <c r="AB121" s="408"/>
      <c r="AC121" s="408"/>
      <c r="AD121" s="408"/>
      <c r="AE121" s="408"/>
      <c r="AF121" s="408"/>
      <c r="AG121" s="408"/>
      <c r="AH121" s="408"/>
      <c r="AI121" s="408"/>
      <c r="AJ121" s="408"/>
      <c r="AK121" s="408"/>
      <c r="AL121" s="408"/>
      <c r="AM121" s="408"/>
      <c r="AN121" s="408"/>
      <c r="AO121" s="408"/>
      <c r="AP121" s="408"/>
      <c r="AQ121" s="408"/>
      <c r="AR121" s="409"/>
      <c r="AS121" s="407"/>
      <c r="AT121" s="408"/>
      <c r="AU121" s="408"/>
      <c r="AV121" s="408"/>
      <c r="AW121" s="408"/>
      <c r="AX121" s="408"/>
      <c r="AY121" s="408"/>
      <c r="AZ121" s="408"/>
      <c r="BA121" s="408"/>
      <c r="BB121" s="409"/>
      <c r="BC121" s="407" t="s">
        <v>506</v>
      </c>
      <c r="BD121" s="408"/>
      <c r="BE121" s="408"/>
      <c r="BF121" s="408"/>
      <c r="BG121" s="408"/>
      <c r="BH121" s="408"/>
      <c r="BI121" s="408"/>
      <c r="BJ121" s="408"/>
      <c r="BK121" s="408"/>
      <c r="BL121" s="408"/>
      <c r="BM121" s="409"/>
      <c r="BN121" s="407" t="s">
        <v>439</v>
      </c>
      <c r="BO121" s="408"/>
      <c r="BP121" s="408"/>
      <c r="BQ121" s="408"/>
      <c r="BR121" s="408"/>
      <c r="BS121" s="408"/>
      <c r="BT121" s="408"/>
      <c r="BU121" s="408"/>
      <c r="BV121" s="408"/>
      <c r="BW121" s="408"/>
      <c r="BX121" s="408"/>
      <c r="BY121" s="408"/>
      <c r="BZ121" s="408"/>
      <c r="CA121" s="408"/>
      <c r="CB121" s="409"/>
    </row>
    <row r="122" spans="1:89" x14ac:dyDescent="0.2">
      <c r="A122" s="498"/>
      <c r="B122" s="499"/>
      <c r="C122" s="499"/>
      <c r="D122" s="500"/>
      <c r="E122" s="498"/>
      <c r="F122" s="499"/>
      <c r="G122" s="499"/>
      <c r="H122" s="499"/>
      <c r="I122" s="499"/>
      <c r="J122" s="499"/>
      <c r="K122" s="499"/>
      <c r="L122" s="499"/>
      <c r="M122" s="499"/>
      <c r="N122" s="499"/>
      <c r="O122" s="499"/>
      <c r="P122" s="499"/>
      <c r="Q122" s="499"/>
      <c r="R122" s="499"/>
      <c r="S122" s="499"/>
      <c r="T122" s="499"/>
      <c r="U122" s="499"/>
      <c r="V122" s="499"/>
      <c r="W122" s="499"/>
      <c r="X122" s="499"/>
      <c r="Y122" s="499"/>
      <c r="Z122" s="499"/>
      <c r="AA122" s="499"/>
      <c r="AB122" s="499"/>
      <c r="AC122" s="499"/>
      <c r="AD122" s="499"/>
      <c r="AE122" s="499"/>
      <c r="AF122" s="499"/>
      <c r="AG122" s="499"/>
      <c r="AH122" s="499"/>
      <c r="AI122" s="499"/>
      <c r="AJ122" s="499"/>
      <c r="AK122" s="499"/>
      <c r="AL122" s="499"/>
      <c r="AM122" s="499"/>
      <c r="AN122" s="499"/>
      <c r="AO122" s="499"/>
      <c r="AP122" s="499"/>
      <c r="AQ122" s="499"/>
      <c r="AR122" s="500"/>
      <c r="AS122" s="498"/>
      <c r="AT122" s="499"/>
      <c r="AU122" s="499"/>
      <c r="AV122" s="499"/>
      <c r="AW122" s="499"/>
      <c r="AX122" s="499"/>
      <c r="AY122" s="499"/>
      <c r="AZ122" s="499"/>
      <c r="BA122" s="499"/>
      <c r="BB122" s="500"/>
      <c r="BC122" s="498" t="s">
        <v>432</v>
      </c>
      <c r="BD122" s="499"/>
      <c r="BE122" s="499"/>
      <c r="BF122" s="499"/>
      <c r="BG122" s="499"/>
      <c r="BH122" s="499"/>
      <c r="BI122" s="499"/>
      <c r="BJ122" s="499"/>
      <c r="BK122" s="499"/>
      <c r="BL122" s="499"/>
      <c r="BM122" s="500"/>
      <c r="BN122" s="498"/>
      <c r="BO122" s="499"/>
      <c r="BP122" s="499"/>
      <c r="BQ122" s="499"/>
      <c r="BR122" s="499"/>
      <c r="BS122" s="499"/>
      <c r="BT122" s="499"/>
      <c r="BU122" s="499"/>
      <c r="BV122" s="499"/>
      <c r="BW122" s="499"/>
      <c r="BX122" s="499"/>
      <c r="BY122" s="499"/>
      <c r="BZ122" s="499"/>
      <c r="CA122" s="499"/>
      <c r="CB122" s="500"/>
    </row>
    <row r="123" spans="1:89" x14ac:dyDescent="0.2">
      <c r="A123" s="400">
        <v>1</v>
      </c>
      <c r="B123" s="401"/>
      <c r="C123" s="401"/>
      <c r="D123" s="402"/>
      <c r="E123" s="400">
        <v>2</v>
      </c>
      <c r="F123" s="401"/>
      <c r="G123" s="401"/>
      <c r="H123" s="401"/>
      <c r="I123" s="401"/>
      <c r="J123" s="401"/>
      <c r="K123" s="401"/>
      <c r="L123" s="401"/>
      <c r="M123" s="401"/>
      <c r="N123" s="401"/>
      <c r="O123" s="401"/>
      <c r="P123" s="401"/>
      <c r="Q123" s="401"/>
      <c r="R123" s="401"/>
      <c r="S123" s="401"/>
      <c r="T123" s="401"/>
      <c r="U123" s="401"/>
      <c r="V123" s="401"/>
      <c r="W123" s="401"/>
      <c r="X123" s="401"/>
      <c r="Y123" s="401"/>
      <c r="Z123" s="401"/>
      <c r="AA123" s="401"/>
      <c r="AB123" s="401"/>
      <c r="AC123" s="401"/>
      <c r="AD123" s="401"/>
      <c r="AE123" s="401"/>
      <c r="AF123" s="401"/>
      <c r="AG123" s="401"/>
      <c r="AH123" s="401"/>
      <c r="AI123" s="401"/>
      <c r="AJ123" s="401"/>
      <c r="AK123" s="401"/>
      <c r="AL123" s="401"/>
      <c r="AM123" s="401"/>
      <c r="AN123" s="401"/>
      <c r="AO123" s="401"/>
      <c r="AP123" s="401"/>
      <c r="AQ123" s="401"/>
      <c r="AR123" s="402"/>
      <c r="AS123" s="400">
        <v>3</v>
      </c>
      <c r="AT123" s="401"/>
      <c r="AU123" s="401"/>
      <c r="AV123" s="401"/>
      <c r="AW123" s="401"/>
      <c r="AX123" s="401"/>
      <c r="AY123" s="401"/>
      <c r="AZ123" s="401"/>
      <c r="BA123" s="401"/>
      <c r="BB123" s="402"/>
      <c r="BC123" s="400">
        <v>4</v>
      </c>
      <c r="BD123" s="401"/>
      <c r="BE123" s="401"/>
      <c r="BF123" s="401"/>
      <c r="BG123" s="401"/>
      <c r="BH123" s="401"/>
      <c r="BI123" s="401"/>
      <c r="BJ123" s="401"/>
      <c r="BK123" s="401"/>
      <c r="BL123" s="401"/>
      <c r="BM123" s="402"/>
      <c r="BN123" s="400">
        <v>5</v>
      </c>
      <c r="BO123" s="401"/>
      <c r="BP123" s="401"/>
      <c r="BQ123" s="401"/>
      <c r="BR123" s="401"/>
      <c r="BS123" s="401"/>
      <c r="BT123" s="401"/>
      <c r="BU123" s="401"/>
      <c r="BV123" s="401"/>
      <c r="BW123" s="401"/>
      <c r="BX123" s="401"/>
      <c r="BY123" s="401"/>
      <c r="BZ123" s="401"/>
      <c r="CA123" s="401"/>
      <c r="CB123" s="402"/>
    </row>
    <row r="124" spans="1:89" ht="28.5" customHeight="1" x14ac:dyDescent="0.2">
      <c r="A124" s="400">
        <v>1</v>
      </c>
      <c r="B124" s="401"/>
      <c r="C124" s="401"/>
      <c r="D124" s="402"/>
      <c r="E124" s="280" t="s">
        <v>679</v>
      </c>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c r="AL124" s="281"/>
      <c r="AM124" s="281"/>
      <c r="AN124" s="281"/>
      <c r="AO124" s="281"/>
      <c r="AP124" s="281"/>
      <c r="AQ124" s="281"/>
      <c r="AR124" s="403"/>
      <c r="AS124" s="364">
        <v>1325</v>
      </c>
      <c r="AT124" s="365"/>
      <c r="AU124" s="365"/>
      <c r="AV124" s="365"/>
      <c r="AW124" s="365"/>
      <c r="AX124" s="365"/>
      <c r="AY124" s="365"/>
      <c r="AZ124" s="365"/>
      <c r="BA124" s="365"/>
      <c r="BB124" s="366"/>
      <c r="BC124" s="364">
        <v>190.56603999999999</v>
      </c>
      <c r="BD124" s="365"/>
      <c r="BE124" s="365"/>
      <c r="BF124" s="365"/>
      <c r="BG124" s="365"/>
      <c r="BH124" s="365"/>
      <c r="BI124" s="365"/>
      <c r="BJ124" s="365"/>
      <c r="BK124" s="365"/>
      <c r="BL124" s="365"/>
      <c r="BM124" s="366"/>
      <c r="BN124" s="404">
        <f>ROUND(AS124*BC124,2)</f>
        <v>252500</v>
      </c>
      <c r="BO124" s="405"/>
      <c r="BP124" s="405"/>
      <c r="BQ124" s="405"/>
      <c r="BR124" s="405"/>
      <c r="BS124" s="405"/>
      <c r="BT124" s="405"/>
      <c r="BU124" s="405"/>
      <c r="BV124" s="405"/>
      <c r="BW124" s="405"/>
      <c r="BX124" s="405"/>
      <c r="BY124" s="405"/>
      <c r="BZ124" s="405"/>
      <c r="CA124" s="405"/>
      <c r="CB124" s="406"/>
    </row>
    <row r="125" spans="1:89" x14ac:dyDescent="0.2">
      <c r="A125" s="608"/>
      <c r="B125" s="609"/>
      <c r="C125" s="609"/>
      <c r="D125" s="610"/>
      <c r="E125" s="380" t="s">
        <v>421</v>
      </c>
      <c r="F125" s="381"/>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c r="AG125" s="381"/>
      <c r="AH125" s="381"/>
      <c r="AI125" s="381"/>
      <c r="AJ125" s="381"/>
      <c r="AK125" s="381"/>
      <c r="AL125" s="381"/>
      <c r="AM125" s="381"/>
      <c r="AN125" s="381"/>
      <c r="AO125" s="381"/>
      <c r="AP125" s="381"/>
      <c r="AQ125" s="381"/>
      <c r="AR125" s="382"/>
      <c r="AS125" s="386" t="s">
        <v>52</v>
      </c>
      <c r="AT125" s="387"/>
      <c r="AU125" s="387"/>
      <c r="AV125" s="387"/>
      <c r="AW125" s="387"/>
      <c r="AX125" s="387"/>
      <c r="AY125" s="387"/>
      <c r="AZ125" s="387"/>
      <c r="BA125" s="387"/>
      <c r="BB125" s="388"/>
      <c r="BC125" s="386" t="s">
        <v>52</v>
      </c>
      <c r="BD125" s="387"/>
      <c r="BE125" s="387"/>
      <c r="BF125" s="387"/>
      <c r="BG125" s="387"/>
      <c r="BH125" s="387"/>
      <c r="BI125" s="387"/>
      <c r="BJ125" s="387"/>
      <c r="BK125" s="387"/>
      <c r="BL125" s="387"/>
      <c r="BM125" s="388"/>
      <c r="BN125" s="494">
        <f>SUM(BN124:CB124)</f>
        <v>252500</v>
      </c>
      <c r="BO125" s="495"/>
      <c r="BP125" s="495"/>
      <c r="BQ125" s="495"/>
      <c r="BR125" s="495"/>
      <c r="BS125" s="495"/>
      <c r="BT125" s="495"/>
      <c r="BU125" s="495"/>
      <c r="BV125" s="495"/>
      <c r="BW125" s="495"/>
      <c r="BX125" s="495"/>
      <c r="BY125" s="495"/>
      <c r="BZ125" s="495"/>
      <c r="CA125" s="495"/>
      <c r="CB125" s="496"/>
    </row>
    <row r="126" spans="1:89" ht="15.75" x14ac:dyDescent="0.25">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7"/>
      <c r="AT126" s="137"/>
      <c r="AU126" s="137"/>
      <c r="AV126" s="137"/>
      <c r="AW126" s="137"/>
      <c r="AX126" s="137"/>
      <c r="AY126" s="137"/>
      <c r="AZ126" s="137"/>
      <c r="BA126" s="137"/>
      <c r="BB126" s="137"/>
      <c r="BC126" s="86"/>
      <c r="BD126" s="86"/>
      <c r="BE126" s="86"/>
      <c r="BF126" s="86"/>
      <c r="BG126" s="86"/>
      <c r="BH126" s="86"/>
      <c r="BI126" s="86"/>
      <c r="BJ126" s="86"/>
      <c r="BK126" s="86"/>
      <c r="BL126" s="86"/>
      <c r="BM126" s="86"/>
      <c r="BN126" s="86"/>
      <c r="BO126" s="86"/>
      <c r="BP126" s="86"/>
      <c r="BQ126" s="138"/>
      <c r="BR126" s="138"/>
      <c r="BS126" s="138"/>
      <c r="BT126" s="138"/>
      <c r="BU126" s="138"/>
      <c r="BV126" s="138"/>
      <c r="BW126" s="138"/>
      <c r="BX126" s="138"/>
      <c r="BY126" s="138"/>
      <c r="BZ126" s="138"/>
      <c r="CA126" s="138"/>
      <c r="CB126" s="138"/>
    </row>
    <row r="127" spans="1:89" x14ac:dyDescent="0.2">
      <c r="CK127" s="80"/>
    </row>
    <row r="128" spans="1:89" ht="15.75" x14ac:dyDescent="0.25">
      <c r="A128" s="72" t="s">
        <v>419</v>
      </c>
      <c r="B128" s="135"/>
      <c r="C128" s="135"/>
      <c r="D128" s="135"/>
      <c r="E128" s="135"/>
      <c r="F128" s="135"/>
      <c r="G128" s="135"/>
      <c r="H128" s="135"/>
      <c r="I128" s="135"/>
      <c r="J128" s="135"/>
      <c r="X128" s="87"/>
      <c r="Y128" s="376"/>
      <c r="Z128" s="376"/>
      <c r="AA128" s="376"/>
      <c r="AB128" s="376"/>
      <c r="AC128" s="376"/>
      <c r="AD128" s="376"/>
      <c r="AE128" s="376"/>
      <c r="AF128" s="376"/>
      <c r="AG128" s="376"/>
      <c r="AH128" s="376"/>
      <c r="AI128" s="376"/>
      <c r="AJ128" s="376"/>
      <c r="AK128" s="87"/>
      <c r="AL128" s="369" t="s">
        <v>554</v>
      </c>
      <c r="AM128" s="369"/>
      <c r="AN128" s="369"/>
      <c r="AO128" s="369"/>
      <c r="AP128" s="369"/>
      <c r="AQ128" s="369"/>
      <c r="AR128" s="369"/>
      <c r="AS128" s="369"/>
      <c r="AT128" s="369"/>
      <c r="AU128" s="369"/>
      <c r="AV128" s="369"/>
      <c r="AW128" s="369"/>
      <c r="AX128" s="369"/>
      <c r="AY128" s="369"/>
      <c r="AZ128" s="369"/>
      <c r="BA128" s="369"/>
      <c r="BB128" s="369"/>
      <c r="BC128" s="369"/>
      <c r="BD128" s="369"/>
      <c r="BE128" s="369"/>
      <c r="BF128" s="369"/>
      <c r="BG128" s="369"/>
      <c r="BH128" s="369"/>
      <c r="BI128" s="369"/>
      <c r="BJ128" s="369"/>
      <c r="BK128" s="369"/>
      <c r="BL128" s="369"/>
      <c r="BM128" s="369"/>
      <c r="BN128" s="87"/>
      <c r="BO128" s="87"/>
      <c r="BP128" s="87"/>
      <c r="BQ128" s="87"/>
      <c r="BR128" s="87"/>
      <c r="BS128" s="87"/>
      <c r="CK128" s="80"/>
    </row>
    <row r="129" spans="1:89" x14ac:dyDescent="0.2">
      <c r="A129" s="88"/>
      <c r="B129" s="88"/>
      <c r="C129" s="88"/>
      <c r="D129" s="88"/>
      <c r="E129" s="88"/>
      <c r="F129" s="88"/>
      <c r="G129" s="88"/>
      <c r="H129" s="88"/>
      <c r="I129" s="88"/>
      <c r="J129" s="88"/>
      <c r="X129" s="88"/>
      <c r="Y129" s="375" t="s">
        <v>10</v>
      </c>
      <c r="Z129" s="375"/>
      <c r="AA129" s="375"/>
      <c r="AB129" s="375"/>
      <c r="AC129" s="375"/>
      <c r="AD129" s="375"/>
      <c r="AE129" s="375"/>
      <c r="AF129" s="375"/>
      <c r="AG129" s="375"/>
      <c r="AH129" s="375"/>
      <c r="AI129" s="375"/>
      <c r="AJ129" s="375"/>
      <c r="AK129" s="88"/>
      <c r="AL129" s="375" t="s">
        <v>11</v>
      </c>
      <c r="AM129" s="375"/>
      <c r="AN129" s="375"/>
      <c r="AO129" s="375"/>
      <c r="AP129" s="375"/>
      <c r="AQ129" s="375"/>
      <c r="AR129" s="375"/>
      <c r="AS129" s="375"/>
      <c r="AT129" s="375"/>
      <c r="AU129" s="375"/>
      <c r="AV129" s="375"/>
      <c r="AW129" s="375"/>
      <c r="AX129" s="375"/>
      <c r="AY129" s="375"/>
      <c r="AZ129" s="375"/>
      <c r="BA129" s="375"/>
      <c r="BB129" s="375"/>
      <c r="BC129" s="375"/>
      <c r="BD129" s="375"/>
      <c r="BE129" s="375"/>
      <c r="BF129" s="375"/>
      <c r="BG129" s="375"/>
      <c r="BH129" s="375"/>
      <c r="BI129" s="375"/>
      <c r="BJ129" s="375"/>
      <c r="BK129" s="375"/>
      <c r="BL129" s="375"/>
      <c r="BM129" s="375"/>
      <c r="BN129" s="87"/>
      <c r="BO129" s="87"/>
      <c r="BP129" s="87"/>
      <c r="BQ129" s="87"/>
      <c r="BR129" s="87"/>
      <c r="BS129" s="87"/>
      <c r="CK129" s="89"/>
    </row>
    <row r="130" spans="1:89" x14ac:dyDescent="0.2">
      <c r="A130" s="1"/>
      <c r="B130" s="87"/>
      <c r="C130" s="87"/>
      <c r="D130" s="87"/>
      <c r="E130" s="87"/>
      <c r="F130" s="87"/>
      <c r="G130" s="87"/>
      <c r="H130" s="87"/>
      <c r="I130" s="87"/>
      <c r="J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8"/>
      <c r="BO130" s="88"/>
      <c r="BP130" s="88"/>
      <c r="BQ130" s="88"/>
      <c r="BR130" s="88"/>
      <c r="BS130" s="88"/>
    </row>
    <row r="131" spans="1:89" ht="15.75" x14ac:dyDescent="0.25">
      <c r="A131" s="72" t="s">
        <v>420</v>
      </c>
      <c r="B131" s="135"/>
      <c r="C131" s="135"/>
      <c r="D131" s="135"/>
      <c r="E131" s="135"/>
      <c r="F131" s="135"/>
      <c r="G131" s="135"/>
      <c r="H131" s="135"/>
      <c r="I131" s="135"/>
      <c r="J131" s="135"/>
      <c r="X131" s="87"/>
      <c r="Y131" s="376"/>
      <c r="Z131" s="376"/>
      <c r="AA131" s="376"/>
      <c r="AB131" s="376"/>
      <c r="AC131" s="376"/>
      <c r="AD131" s="376"/>
      <c r="AE131" s="376"/>
      <c r="AF131" s="376"/>
      <c r="AG131" s="376"/>
      <c r="AH131" s="376"/>
      <c r="AI131" s="376"/>
      <c r="AJ131" s="376"/>
      <c r="AK131" s="87"/>
      <c r="AL131" s="369" t="s">
        <v>568</v>
      </c>
      <c r="AM131" s="369"/>
      <c r="AN131" s="369"/>
      <c r="AO131" s="369"/>
      <c r="AP131" s="369"/>
      <c r="AQ131" s="369"/>
      <c r="AR131" s="369"/>
      <c r="AS131" s="369"/>
      <c r="AT131" s="369"/>
      <c r="AU131" s="369"/>
      <c r="AV131" s="369"/>
      <c r="AW131" s="369"/>
      <c r="AX131" s="369"/>
      <c r="AY131" s="369"/>
      <c r="AZ131" s="369"/>
      <c r="BA131" s="369"/>
      <c r="BB131" s="369"/>
      <c r="BC131" s="369"/>
      <c r="BD131" s="369"/>
      <c r="BE131" s="369"/>
      <c r="BF131" s="369"/>
      <c r="BG131" s="369"/>
      <c r="BH131" s="369"/>
      <c r="BI131" s="369"/>
      <c r="BJ131" s="369"/>
      <c r="BK131" s="369"/>
      <c r="BL131" s="369"/>
      <c r="BM131" s="369"/>
      <c r="BN131" s="87"/>
      <c r="BO131" s="87"/>
      <c r="BP131" s="87"/>
      <c r="BQ131" s="87"/>
      <c r="BR131" s="87"/>
      <c r="BS131" s="87"/>
    </row>
    <row r="132" spans="1:89" x14ac:dyDescent="0.2">
      <c r="A132" s="87"/>
      <c r="B132" s="87"/>
      <c r="C132" s="87"/>
      <c r="D132" s="87"/>
      <c r="E132" s="87"/>
      <c r="F132" s="87"/>
      <c r="G132" s="87"/>
      <c r="H132" s="87"/>
      <c r="I132" s="87"/>
      <c r="J132" s="87"/>
      <c r="X132" s="87"/>
      <c r="Y132" s="148" t="s">
        <v>10</v>
      </c>
      <c r="Z132" s="148"/>
      <c r="AA132" s="148"/>
      <c r="AB132" s="148"/>
      <c r="AC132" s="148"/>
      <c r="AD132" s="148"/>
      <c r="AE132" s="148"/>
      <c r="AF132" s="148"/>
      <c r="AG132" s="148"/>
      <c r="AH132" s="148"/>
      <c r="AI132" s="148"/>
      <c r="AJ132" s="148"/>
      <c r="AK132" s="88"/>
      <c r="AL132" s="148" t="s">
        <v>11</v>
      </c>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87"/>
      <c r="BO132" s="87"/>
      <c r="BP132" s="87"/>
      <c r="BQ132" s="87"/>
      <c r="BR132" s="87"/>
      <c r="BS132" s="87"/>
    </row>
    <row r="133" spans="1:89" ht="15.6" customHeight="1" x14ac:dyDescent="0.25">
      <c r="A133" s="72" t="s">
        <v>507</v>
      </c>
      <c r="B133" s="90"/>
      <c r="C133" s="135"/>
      <c r="D133" s="135"/>
      <c r="E133" s="135"/>
      <c r="F133" s="135"/>
      <c r="G133" s="135"/>
      <c r="H133" s="135"/>
      <c r="I133" s="135"/>
      <c r="J133" s="135"/>
      <c r="O133" s="155" t="s">
        <v>567</v>
      </c>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Q133" s="136"/>
      <c r="AR133" s="136"/>
      <c r="AS133" s="136"/>
      <c r="AT133" s="136"/>
      <c r="AU133" s="136"/>
      <c r="AV133" s="136"/>
      <c r="AW133" s="136"/>
      <c r="AX133" s="136"/>
      <c r="AY133" s="136"/>
      <c r="AZ133" s="87"/>
      <c r="BA133" s="369" t="s">
        <v>568</v>
      </c>
      <c r="BB133" s="369"/>
      <c r="BC133" s="369"/>
      <c r="BD133" s="369"/>
      <c r="BE133" s="369"/>
      <c r="BF133" s="369"/>
      <c r="BG133" s="369"/>
      <c r="BH133" s="369"/>
      <c r="BI133" s="369"/>
      <c r="BJ133" s="369"/>
      <c r="BK133" s="369"/>
      <c r="BL133" s="369"/>
      <c r="BM133" s="369"/>
      <c r="BN133" s="369"/>
      <c r="BO133" s="369"/>
      <c r="BP133" s="369"/>
      <c r="BQ133" s="369"/>
      <c r="BR133" s="369"/>
      <c r="BS133" s="369"/>
      <c r="BT133" s="369"/>
      <c r="BU133" s="369"/>
      <c r="BV133" s="369"/>
      <c r="BZ133" s="5"/>
      <c r="CA133" s="92"/>
      <c r="CB133" s="5"/>
    </row>
    <row r="134" spans="1:89" ht="15.75" x14ac:dyDescent="0.25">
      <c r="A134" s="72" t="s">
        <v>508</v>
      </c>
      <c r="B134" s="90"/>
      <c r="C134" s="135"/>
      <c r="D134" s="135"/>
      <c r="E134" s="135"/>
      <c r="F134" s="135"/>
      <c r="G134" s="135"/>
      <c r="H134" s="135"/>
      <c r="I134" s="135"/>
      <c r="J134" s="135"/>
      <c r="O134" s="148" t="s">
        <v>12</v>
      </c>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Q134" s="148" t="s">
        <v>10</v>
      </c>
      <c r="AR134" s="148"/>
      <c r="AS134" s="148"/>
      <c r="AT134" s="148"/>
      <c r="AU134" s="148"/>
      <c r="AV134" s="148"/>
      <c r="AW134" s="148"/>
      <c r="AX134" s="148"/>
      <c r="AY134" s="148"/>
      <c r="AZ134" s="88"/>
      <c r="BA134" s="148" t="s">
        <v>11</v>
      </c>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Z134" s="5"/>
      <c r="CA134" s="93"/>
      <c r="CB134" s="5"/>
    </row>
    <row r="135" spans="1:89" s="72" customFormat="1" ht="15.75" x14ac:dyDescent="0.25">
      <c r="A135" s="370" t="s">
        <v>9</v>
      </c>
      <c r="B135" s="370"/>
      <c r="C135" s="371" t="s">
        <v>555</v>
      </c>
      <c r="D135" s="371"/>
      <c r="E135" s="371"/>
      <c r="F135" s="372" t="s">
        <v>5</v>
      </c>
      <c r="G135" s="372"/>
      <c r="H135" s="373" t="s">
        <v>556</v>
      </c>
      <c r="I135" s="373"/>
      <c r="J135" s="373"/>
      <c r="K135" s="373"/>
      <c r="L135" s="373"/>
      <c r="M135" s="373"/>
      <c r="N135" s="373"/>
      <c r="O135" s="373"/>
      <c r="P135" s="373"/>
      <c r="Q135" s="373"/>
      <c r="R135" s="373"/>
      <c r="S135" s="373"/>
      <c r="T135" s="373"/>
      <c r="U135" s="373"/>
      <c r="V135" s="373"/>
      <c r="W135" s="373"/>
      <c r="X135" s="373"/>
      <c r="Y135" s="374">
        <v>20</v>
      </c>
      <c r="Z135" s="374"/>
      <c r="AA135" s="374"/>
      <c r="AB135" s="367" t="s">
        <v>557</v>
      </c>
      <c r="AC135" s="367"/>
      <c r="AD135" s="367"/>
      <c r="AE135" s="90"/>
      <c r="AF135" s="72" t="s">
        <v>509</v>
      </c>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row>
  </sheetData>
  <mergeCells count="444">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S24:CB24"/>
    <mergeCell ref="A26:CB26"/>
    <mergeCell ref="AS27:BB27"/>
    <mergeCell ref="BC27:BP27"/>
    <mergeCell ref="A29:D29"/>
    <mergeCell ref="E29:AM29"/>
    <mergeCell ref="AN29:AV29"/>
    <mergeCell ref="AW29:BI29"/>
    <mergeCell ref="BJ29:CB29"/>
    <mergeCell ref="A30:D30"/>
    <mergeCell ref="E30:AM30"/>
    <mergeCell ref="AN30:AV30"/>
    <mergeCell ref="AW30:BI30"/>
    <mergeCell ref="BJ30:CB30"/>
    <mergeCell ref="A31:D31"/>
    <mergeCell ref="E31:AM31"/>
    <mergeCell ref="AN31:AV31"/>
    <mergeCell ref="AW31:BI31"/>
    <mergeCell ref="BJ31:CB31"/>
    <mergeCell ref="A32:D32"/>
    <mergeCell ref="E32:AM32"/>
    <mergeCell ref="AN32:AV32"/>
    <mergeCell ref="AW32:BI32"/>
    <mergeCell ref="BJ32:CB32"/>
    <mergeCell ref="A33:D33"/>
    <mergeCell ref="E33:AM33"/>
    <mergeCell ref="AN33:AV33"/>
    <mergeCell ref="AW33:BI33"/>
    <mergeCell ref="BJ33:CB33"/>
    <mergeCell ref="AS37:BB37"/>
    <mergeCell ref="BC37:BP37"/>
    <mergeCell ref="A39:D39"/>
    <mergeCell ref="E39:BC39"/>
    <mergeCell ref="BD39:BM39"/>
    <mergeCell ref="BN39:CB39"/>
    <mergeCell ref="A34:D34"/>
    <mergeCell ref="E34:AM34"/>
    <mergeCell ref="AN34:AV34"/>
    <mergeCell ref="AW34:BI34"/>
    <mergeCell ref="BJ34:CB34"/>
    <mergeCell ref="A36:CB36"/>
    <mergeCell ref="A42:D42"/>
    <mergeCell ref="E42:BC42"/>
    <mergeCell ref="BD42:BM42"/>
    <mergeCell ref="BN42:CB42"/>
    <mergeCell ref="A43:D43"/>
    <mergeCell ref="E43:BC43"/>
    <mergeCell ref="BD43:BM43"/>
    <mergeCell ref="BN43:CB43"/>
    <mergeCell ref="A40:D40"/>
    <mergeCell ref="E40:BC40"/>
    <mergeCell ref="BD40:BM40"/>
    <mergeCell ref="BN40:CB40"/>
    <mergeCell ref="A41:D41"/>
    <mergeCell ref="E41:BC41"/>
    <mergeCell ref="BD41:BM41"/>
    <mergeCell ref="BN41:CB41"/>
    <mergeCell ref="A46:D46"/>
    <mergeCell ref="E46:BC46"/>
    <mergeCell ref="BD46:BM46"/>
    <mergeCell ref="BN46:CB46"/>
    <mergeCell ref="A47:D47"/>
    <mergeCell ref="E47:BC47"/>
    <mergeCell ref="BD47:BM47"/>
    <mergeCell ref="BN47:CB47"/>
    <mergeCell ref="A44:D44"/>
    <mergeCell ref="E44:BC44"/>
    <mergeCell ref="BD44:BM44"/>
    <mergeCell ref="BN44:CB44"/>
    <mergeCell ref="A45:D45"/>
    <mergeCell ref="E45:BC45"/>
    <mergeCell ref="BD45:BM45"/>
    <mergeCell ref="BN45:CB45"/>
    <mergeCell ref="A51:D51"/>
    <mergeCell ref="E51:BC51"/>
    <mergeCell ref="BD51:BM51"/>
    <mergeCell ref="BN51:CB51"/>
    <mergeCell ref="A50:D50"/>
    <mergeCell ref="E50:BC50"/>
    <mergeCell ref="BD50:BM50"/>
    <mergeCell ref="BN50:CB50"/>
    <mergeCell ref="A48:D48"/>
    <mergeCell ref="E48:BC48"/>
    <mergeCell ref="BD48:BM48"/>
    <mergeCell ref="BN48:CB48"/>
    <mergeCell ref="A49:D49"/>
    <mergeCell ref="E49:BC49"/>
    <mergeCell ref="BD49:BM49"/>
    <mergeCell ref="BN49:CB49"/>
    <mergeCell ref="A54:CB54"/>
    <mergeCell ref="AS56:BB56"/>
    <mergeCell ref="BC56:BP56"/>
    <mergeCell ref="A58:D58"/>
    <mergeCell ref="E58:AR58"/>
    <mergeCell ref="AS58:BB58"/>
    <mergeCell ref="BC58:BM58"/>
    <mergeCell ref="BN58:CB58"/>
    <mergeCell ref="A52:D52"/>
    <mergeCell ref="E52:BC52"/>
    <mergeCell ref="BD52:BM52"/>
    <mergeCell ref="BN52:CB52"/>
    <mergeCell ref="A59:D59"/>
    <mergeCell ref="E59:AR59"/>
    <mergeCell ref="AS59:BB59"/>
    <mergeCell ref="BC59:BM59"/>
    <mergeCell ref="BN59:CB59"/>
    <mergeCell ref="A60:D60"/>
    <mergeCell ref="E60:AR60"/>
    <mergeCell ref="AS60:BB60"/>
    <mergeCell ref="BC60:BM60"/>
    <mergeCell ref="BN60:CB60"/>
    <mergeCell ref="A61:D61"/>
    <mergeCell ref="E61:AR61"/>
    <mergeCell ref="AS61:BB61"/>
    <mergeCell ref="BC61:BM61"/>
    <mergeCell ref="BN61:CB61"/>
    <mergeCell ref="A62:D62"/>
    <mergeCell ref="E62:AR62"/>
    <mergeCell ref="AS62:BB62"/>
    <mergeCell ref="BC62:BM62"/>
    <mergeCell ref="BN62:CB62"/>
    <mergeCell ref="A63:D63"/>
    <mergeCell ref="E63:AR63"/>
    <mergeCell ref="AS63:BB63"/>
    <mergeCell ref="BC63:BM63"/>
    <mergeCell ref="BN63:CB63"/>
    <mergeCell ref="BC75:BP75"/>
    <mergeCell ref="AS69:BB69"/>
    <mergeCell ref="BC69:BM69"/>
    <mergeCell ref="BN69:CB69"/>
    <mergeCell ref="A70:D70"/>
    <mergeCell ref="E70:AR70"/>
    <mergeCell ref="AS70:BB70"/>
    <mergeCell ref="BC70:BM70"/>
    <mergeCell ref="BN70:CB70"/>
    <mergeCell ref="A71:D71"/>
    <mergeCell ref="E71:AR71"/>
    <mergeCell ref="AS71:BB71"/>
    <mergeCell ref="BC71:BM71"/>
    <mergeCell ref="BN71:CB71"/>
    <mergeCell ref="A69:D69"/>
    <mergeCell ref="E69:AR69"/>
    <mergeCell ref="AS65:BB65"/>
    <mergeCell ref="BC65:BP65"/>
    <mergeCell ref="A67:D67"/>
    <mergeCell ref="A85:D85"/>
    <mergeCell ref="E85:AR85"/>
    <mergeCell ref="AS85:BB85"/>
    <mergeCell ref="BC85:BM85"/>
    <mergeCell ref="BN85:CB85"/>
    <mergeCell ref="A86:D86"/>
    <mergeCell ref="E86:AR86"/>
    <mergeCell ref="AS86:BB86"/>
    <mergeCell ref="BC86:BM86"/>
    <mergeCell ref="BN86:CB86"/>
    <mergeCell ref="A87:D87"/>
    <mergeCell ref="E87:AR87"/>
    <mergeCell ref="AS87:BB87"/>
    <mergeCell ref="BC87:BM87"/>
    <mergeCell ref="BN87:CB87"/>
    <mergeCell ref="A88:D88"/>
    <mergeCell ref="E88:AR88"/>
    <mergeCell ref="AS88:BB88"/>
    <mergeCell ref="BC88:BM88"/>
    <mergeCell ref="BN88:CB88"/>
    <mergeCell ref="A89:D89"/>
    <mergeCell ref="E89:AR89"/>
    <mergeCell ref="AS89:BB89"/>
    <mergeCell ref="BC89:BM89"/>
    <mergeCell ref="BN89:CB89"/>
    <mergeCell ref="A90:D90"/>
    <mergeCell ref="E90:AR90"/>
    <mergeCell ref="AS90:BB90"/>
    <mergeCell ref="BC90:BM90"/>
    <mergeCell ref="BN90:CB90"/>
    <mergeCell ref="A91:D91"/>
    <mergeCell ref="E91:AR91"/>
    <mergeCell ref="AS91:BB91"/>
    <mergeCell ref="BC91:BM91"/>
    <mergeCell ref="BN91:CB91"/>
    <mergeCell ref="A92:D92"/>
    <mergeCell ref="E92:AR92"/>
    <mergeCell ref="AS92:BB92"/>
    <mergeCell ref="BC92:BM92"/>
    <mergeCell ref="BN92:CB92"/>
    <mergeCell ref="A93:D93"/>
    <mergeCell ref="E93:AR93"/>
    <mergeCell ref="AS93:BB93"/>
    <mergeCell ref="BC93:BM93"/>
    <mergeCell ref="BN93:CB93"/>
    <mergeCell ref="A94:D94"/>
    <mergeCell ref="E94:AR94"/>
    <mergeCell ref="AS94:BB94"/>
    <mergeCell ref="BC94:BM94"/>
    <mergeCell ref="BN94:CB94"/>
    <mergeCell ref="A95:D95"/>
    <mergeCell ref="E95:AR95"/>
    <mergeCell ref="AS95:BB95"/>
    <mergeCell ref="BC95:BM95"/>
    <mergeCell ref="BN95:CB95"/>
    <mergeCell ref="A96:D96"/>
    <mergeCell ref="E96:AR96"/>
    <mergeCell ref="AS96:BB96"/>
    <mergeCell ref="BC96:BM96"/>
    <mergeCell ref="BN96:CB96"/>
    <mergeCell ref="A97:D97"/>
    <mergeCell ref="E97:AR97"/>
    <mergeCell ref="AS97:BB97"/>
    <mergeCell ref="BC97:BM97"/>
    <mergeCell ref="BN97:CB97"/>
    <mergeCell ref="A98:D98"/>
    <mergeCell ref="E98:AR98"/>
    <mergeCell ref="AS98:BB98"/>
    <mergeCell ref="BC98:BM98"/>
    <mergeCell ref="BN98:CB98"/>
    <mergeCell ref="A99:D99"/>
    <mergeCell ref="E99:AR99"/>
    <mergeCell ref="AS99:BB99"/>
    <mergeCell ref="BC99:BM99"/>
    <mergeCell ref="BN99:CB99"/>
    <mergeCell ref="A100:D100"/>
    <mergeCell ref="E100:AR100"/>
    <mergeCell ref="AS100:BB100"/>
    <mergeCell ref="BC100:BM100"/>
    <mergeCell ref="BN100:CB100"/>
    <mergeCell ref="A101:D101"/>
    <mergeCell ref="E101:AR101"/>
    <mergeCell ref="AS101:BB101"/>
    <mergeCell ref="BC101:BM101"/>
    <mergeCell ref="BN101:CB101"/>
    <mergeCell ref="A102:D102"/>
    <mergeCell ref="E102:AR102"/>
    <mergeCell ref="AS102:BB102"/>
    <mergeCell ref="BC102:BM102"/>
    <mergeCell ref="BN102:CB102"/>
    <mergeCell ref="A103:D103"/>
    <mergeCell ref="E103:AR103"/>
    <mergeCell ref="AS103:BB103"/>
    <mergeCell ref="BC103:BM103"/>
    <mergeCell ref="BN103:CB103"/>
    <mergeCell ref="A104:D104"/>
    <mergeCell ref="E104:AR104"/>
    <mergeCell ref="AS104:BB104"/>
    <mergeCell ref="BC104:BM104"/>
    <mergeCell ref="BN104:CB104"/>
    <mergeCell ref="A105:D105"/>
    <mergeCell ref="E105:AR105"/>
    <mergeCell ref="AS105:BB105"/>
    <mergeCell ref="BC105:BM105"/>
    <mergeCell ref="BN105:CB105"/>
    <mergeCell ref="A106:D106"/>
    <mergeCell ref="E106:AR106"/>
    <mergeCell ref="AS106:BB106"/>
    <mergeCell ref="BC106:BM106"/>
    <mergeCell ref="BN106:CB106"/>
    <mergeCell ref="A107:D107"/>
    <mergeCell ref="E107:AR107"/>
    <mergeCell ref="AS107:BB107"/>
    <mergeCell ref="BC107:BM107"/>
    <mergeCell ref="BN107:CB107"/>
    <mergeCell ref="A108:D108"/>
    <mergeCell ref="E108:AR108"/>
    <mergeCell ref="AS108:BB108"/>
    <mergeCell ref="BC108:BM108"/>
    <mergeCell ref="BN108:CB108"/>
    <mergeCell ref="A109:D109"/>
    <mergeCell ref="E109:AR109"/>
    <mergeCell ref="AS109:BB109"/>
    <mergeCell ref="BC109:BM109"/>
    <mergeCell ref="BN109:CB109"/>
    <mergeCell ref="A110:D110"/>
    <mergeCell ref="E110:AR110"/>
    <mergeCell ref="AS110:BB110"/>
    <mergeCell ref="BC110:BM110"/>
    <mergeCell ref="BN110:CB110"/>
    <mergeCell ref="A111:D111"/>
    <mergeCell ref="E111:AR111"/>
    <mergeCell ref="AS111:BB111"/>
    <mergeCell ref="BC111:BM111"/>
    <mergeCell ref="BN111:CB111"/>
    <mergeCell ref="A112:D112"/>
    <mergeCell ref="E112:AR112"/>
    <mergeCell ref="AS112:BB112"/>
    <mergeCell ref="BC112:BM112"/>
    <mergeCell ref="BN112:CB112"/>
    <mergeCell ref="A113:D113"/>
    <mergeCell ref="E113:AR113"/>
    <mergeCell ref="AS113:BB113"/>
    <mergeCell ref="BC113:BM113"/>
    <mergeCell ref="BN113:CB113"/>
    <mergeCell ref="A114:D114"/>
    <mergeCell ref="E114:AR114"/>
    <mergeCell ref="AS114:BB114"/>
    <mergeCell ref="BC114:BM114"/>
    <mergeCell ref="BN114:CB114"/>
    <mergeCell ref="CC116:CK116"/>
    <mergeCell ref="AS118:BB118"/>
    <mergeCell ref="BC118:BP118"/>
    <mergeCell ref="A120:D120"/>
    <mergeCell ref="E120:AR120"/>
    <mergeCell ref="AS120:BB120"/>
    <mergeCell ref="BC120:BM120"/>
    <mergeCell ref="BN120:CB120"/>
    <mergeCell ref="A115:D115"/>
    <mergeCell ref="E115:AR115"/>
    <mergeCell ref="AS115:BB115"/>
    <mergeCell ref="BC115:BM115"/>
    <mergeCell ref="BN115:CB115"/>
    <mergeCell ref="A116:D116"/>
    <mergeCell ref="E116:AR116"/>
    <mergeCell ref="AS116:BB116"/>
    <mergeCell ref="BC116:BM116"/>
    <mergeCell ref="BN116:CB116"/>
    <mergeCell ref="A121:D121"/>
    <mergeCell ref="E121:AR121"/>
    <mergeCell ref="AS121:BB121"/>
    <mergeCell ref="BC121:BM121"/>
    <mergeCell ref="BN121:CB121"/>
    <mergeCell ref="A122:D122"/>
    <mergeCell ref="E122:AR122"/>
    <mergeCell ref="AS122:BB122"/>
    <mergeCell ref="BC122:BM122"/>
    <mergeCell ref="BN122:CB122"/>
    <mergeCell ref="BN125:CB125"/>
    <mergeCell ref="Y128:AJ128"/>
    <mergeCell ref="AL128:BM128"/>
    <mergeCell ref="A123:D123"/>
    <mergeCell ref="E123:AR123"/>
    <mergeCell ref="AS123:BB123"/>
    <mergeCell ref="BC123:BM123"/>
    <mergeCell ref="BN123:CB123"/>
    <mergeCell ref="A124:D124"/>
    <mergeCell ref="E124:AR124"/>
    <mergeCell ref="AS124:BB124"/>
    <mergeCell ref="BC124:BM124"/>
    <mergeCell ref="BN124:CB124"/>
    <mergeCell ref="Y129:AJ129"/>
    <mergeCell ref="AL129:BM129"/>
    <mergeCell ref="Y131:AJ131"/>
    <mergeCell ref="AL131:BM131"/>
    <mergeCell ref="Y132:AJ132"/>
    <mergeCell ref="AL132:BM132"/>
    <mergeCell ref="A125:D125"/>
    <mergeCell ref="E125:AR125"/>
    <mergeCell ref="AS125:BB125"/>
    <mergeCell ref="BC125:BM125"/>
    <mergeCell ref="AB135:AD135"/>
    <mergeCell ref="O133:AN133"/>
    <mergeCell ref="BA133:BV133"/>
    <mergeCell ref="O134:AN134"/>
    <mergeCell ref="AQ134:AY134"/>
    <mergeCell ref="BA134:BV134"/>
    <mergeCell ref="A135:B135"/>
    <mergeCell ref="C135:E135"/>
    <mergeCell ref="F135:G135"/>
    <mergeCell ref="H135:X135"/>
    <mergeCell ref="Y135:AA135"/>
    <mergeCell ref="A77:D77"/>
    <mergeCell ref="E77:AR77"/>
    <mergeCell ref="AS77:BB77"/>
    <mergeCell ref="BC77:BM77"/>
    <mergeCell ref="BN77:CB77"/>
    <mergeCell ref="AS75:BB75"/>
    <mergeCell ref="A72:D72"/>
    <mergeCell ref="E72:AR72"/>
    <mergeCell ref="AS72:BB72"/>
    <mergeCell ref="BC72:BM72"/>
    <mergeCell ref="BN72:CB72"/>
    <mergeCell ref="A78:D78"/>
    <mergeCell ref="E78:AR78"/>
    <mergeCell ref="AS78:BB78"/>
    <mergeCell ref="BC78:BM78"/>
    <mergeCell ref="BN78:CB78"/>
    <mergeCell ref="A79:D79"/>
    <mergeCell ref="E79:AR79"/>
    <mergeCell ref="AS79:BB79"/>
    <mergeCell ref="BC79:BM79"/>
    <mergeCell ref="BN79:CB79"/>
    <mergeCell ref="A80:D80"/>
    <mergeCell ref="E80:AR80"/>
    <mergeCell ref="AS80:BB80"/>
    <mergeCell ref="BC80:BM80"/>
    <mergeCell ref="BN80:CB80"/>
    <mergeCell ref="A81:D81"/>
    <mergeCell ref="E81:AR81"/>
    <mergeCell ref="AS81:BB81"/>
    <mergeCell ref="BC81:BM81"/>
    <mergeCell ref="BN81:CB81"/>
    <mergeCell ref="A84:D84"/>
    <mergeCell ref="E84:AR84"/>
    <mergeCell ref="AS84:BB84"/>
    <mergeCell ref="BC84:BM84"/>
    <mergeCell ref="BN84:CB84"/>
    <mergeCell ref="A82:D82"/>
    <mergeCell ref="E82:AR82"/>
    <mergeCell ref="AS82:BB82"/>
    <mergeCell ref="BC82:BM82"/>
    <mergeCell ref="BN82:CB82"/>
    <mergeCell ref="A83:D83"/>
    <mergeCell ref="E83:AR83"/>
    <mergeCell ref="BC83:BM83"/>
    <mergeCell ref="BN83:CB83"/>
    <mergeCell ref="AS83:BB83"/>
    <mergeCell ref="E67:AR67"/>
    <mergeCell ref="AS67:BB67"/>
    <mergeCell ref="BC67:BM67"/>
    <mergeCell ref="BN67:CB67"/>
    <mergeCell ref="A68:D68"/>
    <mergeCell ref="BN68:CB68"/>
    <mergeCell ref="BC68:BM68"/>
    <mergeCell ref="AS68:BB68"/>
    <mergeCell ref="E68:AR68"/>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K210"/>
  <sheetViews>
    <sheetView topLeftCell="A98" workbookViewId="0">
      <selection activeCell="AR129" sqref="AR129"/>
    </sheetView>
  </sheetViews>
  <sheetFormatPr defaultColWidth="1.42578125" defaultRowHeight="12.75" x14ac:dyDescent="0.2"/>
  <cols>
    <col min="1" max="37" width="1.42578125" style="4"/>
    <col min="38" max="39" width="1.42578125" style="4" hidden="1" customWidth="1"/>
    <col min="40" max="43" width="1.42578125" style="4"/>
    <col min="44" max="44" width="2.140625" style="4" customWidth="1"/>
    <col min="45" max="49" width="1.42578125" style="4"/>
    <col min="50" max="50" width="1.140625" style="4" customWidth="1"/>
    <col min="51" max="51" width="1.42578125" style="4" hidden="1" customWidth="1"/>
    <col min="52" max="56" width="1.42578125" style="4"/>
    <col min="57" max="57" width="1.42578125" style="4" customWidth="1"/>
    <col min="58" max="80" width="1.42578125" style="4"/>
    <col min="81" max="81" width="2.5703125" style="4" customWidth="1"/>
    <col min="82" max="87" width="1.42578125" style="4"/>
    <col min="88" max="88" width="5" style="4" customWidth="1"/>
    <col min="89" max="16384" width="1.42578125" style="4"/>
  </cols>
  <sheetData>
    <row r="1" spans="1:89" s="1" customFormat="1" ht="11.25" x14ac:dyDescent="0.2">
      <c r="CH1" s="40"/>
      <c r="CI1" s="40"/>
      <c r="CJ1" s="41" t="s">
        <v>376</v>
      </c>
      <c r="CK1" s="40"/>
    </row>
    <row r="2" spans="1:89" s="2" customFormat="1" ht="59.25" customHeight="1" x14ac:dyDescent="0.2">
      <c r="BE2" s="152" t="s">
        <v>551</v>
      </c>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41"/>
    </row>
    <row r="3" spans="1:89" x14ac:dyDescent="0.2">
      <c r="CH3" s="42"/>
      <c r="CI3" s="42"/>
      <c r="CJ3" s="42"/>
      <c r="CK3" s="42"/>
    </row>
    <row r="4" spans="1:89" x14ac:dyDescent="0.2">
      <c r="A4" s="169" t="s">
        <v>378</v>
      </c>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6" spans="1:89" s="3" customFormat="1" ht="12" customHeight="1" x14ac:dyDescent="0.2">
      <c r="A6" s="170" t="s">
        <v>41</v>
      </c>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c r="AN6" s="170" t="s">
        <v>26</v>
      </c>
      <c r="AO6" s="171"/>
      <c r="AP6" s="171"/>
      <c r="AQ6" s="171"/>
      <c r="AR6" s="171"/>
      <c r="AS6" s="172"/>
      <c r="AT6" s="170" t="s">
        <v>24</v>
      </c>
      <c r="AU6" s="171"/>
      <c r="AV6" s="171"/>
      <c r="AW6" s="171"/>
      <c r="AX6" s="171"/>
      <c r="AY6" s="172"/>
      <c r="AZ6" s="173" t="s">
        <v>30</v>
      </c>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5"/>
    </row>
    <row r="7" spans="1:89" s="3" customFormat="1" ht="12" customHeight="1" x14ac:dyDescent="0.2">
      <c r="A7" s="179"/>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1"/>
      <c r="AN7" s="179" t="s">
        <v>27</v>
      </c>
      <c r="AO7" s="180"/>
      <c r="AP7" s="180"/>
      <c r="AQ7" s="180"/>
      <c r="AR7" s="180"/>
      <c r="AS7" s="181"/>
      <c r="AT7" s="179" t="s">
        <v>25</v>
      </c>
      <c r="AU7" s="180"/>
      <c r="AV7" s="180"/>
      <c r="AW7" s="180"/>
      <c r="AX7" s="180"/>
      <c r="AY7" s="181"/>
      <c r="AZ7" s="179" t="s">
        <v>570</v>
      </c>
      <c r="BA7" s="180"/>
      <c r="BB7" s="180"/>
      <c r="BC7" s="180"/>
      <c r="BD7" s="180"/>
      <c r="BE7" s="180"/>
      <c r="BF7" s="180"/>
      <c r="BG7" s="180"/>
      <c r="BH7" s="180"/>
      <c r="BI7" s="181"/>
      <c r="BJ7" s="179" t="s">
        <v>571</v>
      </c>
      <c r="BK7" s="180"/>
      <c r="BL7" s="180"/>
      <c r="BM7" s="180"/>
      <c r="BN7" s="180"/>
      <c r="BO7" s="180"/>
      <c r="BP7" s="180"/>
      <c r="BQ7" s="180"/>
      <c r="BR7" s="180"/>
      <c r="BS7" s="181"/>
      <c r="BT7" s="179" t="s">
        <v>572</v>
      </c>
      <c r="BU7" s="180"/>
      <c r="BV7" s="180"/>
      <c r="BW7" s="180"/>
      <c r="BX7" s="180"/>
      <c r="BY7" s="180"/>
      <c r="BZ7" s="180"/>
      <c r="CA7" s="180"/>
      <c r="CB7" s="180"/>
      <c r="CC7" s="181"/>
      <c r="CD7" s="179" t="s">
        <v>39</v>
      </c>
      <c r="CE7" s="180"/>
      <c r="CF7" s="180"/>
      <c r="CG7" s="180"/>
      <c r="CH7" s="180"/>
      <c r="CI7" s="180"/>
      <c r="CJ7" s="181"/>
    </row>
    <row r="8" spans="1:89" s="3" customFormat="1" ht="12" customHeight="1" x14ac:dyDescent="0.2">
      <c r="A8" s="179"/>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1"/>
      <c r="AN8" s="179" t="s">
        <v>28</v>
      </c>
      <c r="AO8" s="180"/>
      <c r="AP8" s="180"/>
      <c r="AQ8" s="180"/>
      <c r="AR8" s="180"/>
      <c r="AS8" s="181"/>
      <c r="AT8" s="179" t="s">
        <v>210</v>
      </c>
      <c r="AU8" s="180"/>
      <c r="AV8" s="180"/>
      <c r="AW8" s="180"/>
      <c r="AX8" s="180"/>
      <c r="AY8" s="181"/>
      <c r="AZ8" s="179" t="s">
        <v>31</v>
      </c>
      <c r="BA8" s="180"/>
      <c r="BB8" s="180"/>
      <c r="BC8" s="180"/>
      <c r="BD8" s="180"/>
      <c r="BE8" s="180"/>
      <c r="BF8" s="180"/>
      <c r="BG8" s="180"/>
      <c r="BH8" s="180"/>
      <c r="BI8" s="181"/>
      <c r="BJ8" s="179" t="s">
        <v>35</v>
      </c>
      <c r="BK8" s="180"/>
      <c r="BL8" s="180"/>
      <c r="BM8" s="180"/>
      <c r="BN8" s="180"/>
      <c r="BO8" s="180"/>
      <c r="BP8" s="180"/>
      <c r="BQ8" s="180"/>
      <c r="BR8" s="180"/>
      <c r="BS8" s="181"/>
      <c r="BT8" s="179" t="s">
        <v>38</v>
      </c>
      <c r="BU8" s="180"/>
      <c r="BV8" s="180"/>
      <c r="BW8" s="180"/>
      <c r="BX8" s="180"/>
      <c r="BY8" s="180"/>
      <c r="BZ8" s="180"/>
      <c r="CA8" s="180"/>
      <c r="CB8" s="180"/>
      <c r="CC8" s="181"/>
      <c r="CD8" s="179" t="s">
        <v>40</v>
      </c>
      <c r="CE8" s="180"/>
      <c r="CF8" s="180"/>
      <c r="CG8" s="180"/>
      <c r="CH8" s="180"/>
      <c r="CI8" s="180"/>
      <c r="CJ8" s="181"/>
    </row>
    <row r="9" spans="1:89" s="3" customFormat="1" ht="12" customHeight="1" x14ac:dyDescent="0.2">
      <c r="A9" s="179"/>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1"/>
      <c r="AN9" s="179" t="s">
        <v>29</v>
      </c>
      <c r="AO9" s="180"/>
      <c r="AP9" s="180"/>
      <c r="AQ9" s="180"/>
      <c r="AR9" s="180"/>
      <c r="AS9" s="181"/>
      <c r="AT9" s="179"/>
      <c r="AU9" s="180"/>
      <c r="AV9" s="180"/>
      <c r="AW9" s="180"/>
      <c r="AX9" s="180"/>
      <c r="AY9" s="181"/>
      <c r="AZ9" s="179" t="s">
        <v>32</v>
      </c>
      <c r="BA9" s="180"/>
      <c r="BB9" s="180"/>
      <c r="BC9" s="180"/>
      <c r="BD9" s="180"/>
      <c r="BE9" s="180"/>
      <c r="BF9" s="180"/>
      <c r="BG9" s="180"/>
      <c r="BH9" s="180"/>
      <c r="BI9" s="181"/>
      <c r="BJ9" s="179" t="s">
        <v>34</v>
      </c>
      <c r="BK9" s="180"/>
      <c r="BL9" s="180"/>
      <c r="BM9" s="180"/>
      <c r="BN9" s="180"/>
      <c r="BO9" s="180"/>
      <c r="BP9" s="180"/>
      <c r="BQ9" s="180"/>
      <c r="BR9" s="180"/>
      <c r="BS9" s="181"/>
      <c r="BT9" s="179" t="s">
        <v>34</v>
      </c>
      <c r="BU9" s="180"/>
      <c r="BV9" s="180"/>
      <c r="BW9" s="180"/>
      <c r="BX9" s="180"/>
      <c r="BY9" s="180"/>
      <c r="BZ9" s="180"/>
      <c r="CA9" s="180"/>
      <c r="CB9" s="180"/>
      <c r="CC9" s="181"/>
      <c r="CD9" s="179" t="s">
        <v>36</v>
      </c>
      <c r="CE9" s="180"/>
      <c r="CF9" s="180"/>
      <c r="CG9" s="180"/>
      <c r="CH9" s="180"/>
      <c r="CI9" s="180"/>
      <c r="CJ9" s="181"/>
    </row>
    <row r="10" spans="1:89" s="3" customFormat="1" ht="12" customHeight="1" x14ac:dyDescent="0.2">
      <c r="A10" s="179"/>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1"/>
      <c r="AN10" s="179" t="s">
        <v>14</v>
      </c>
      <c r="AO10" s="180"/>
      <c r="AP10" s="180"/>
      <c r="AQ10" s="180"/>
      <c r="AR10" s="180"/>
      <c r="AS10" s="181"/>
      <c r="AT10" s="179"/>
      <c r="AU10" s="180"/>
      <c r="AV10" s="180"/>
      <c r="AW10" s="180"/>
      <c r="AX10" s="180"/>
      <c r="AY10" s="181"/>
      <c r="AZ10" s="179" t="s">
        <v>33</v>
      </c>
      <c r="BA10" s="180"/>
      <c r="BB10" s="180"/>
      <c r="BC10" s="180"/>
      <c r="BD10" s="180"/>
      <c r="BE10" s="180"/>
      <c r="BF10" s="180"/>
      <c r="BG10" s="180"/>
      <c r="BH10" s="180"/>
      <c r="BI10" s="181"/>
      <c r="BJ10" s="179" t="s">
        <v>36</v>
      </c>
      <c r="BK10" s="180"/>
      <c r="BL10" s="180"/>
      <c r="BM10" s="180"/>
      <c r="BN10" s="180"/>
      <c r="BO10" s="180"/>
      <c r="BP10" s="180"/>
      <c r="BQ10" s="180"/>
      <c r="BR10" s="180"/>
      <c r="BS10" s="181"/>
      <c r="BT10" s="179" t="s">
        <v>36</v>
      </c>
      <c r="BU10" s="180"/>
      <c r="BV10" s="180"/>
      <c r="BW10" s="180"/>
      <c r="BX10" s="180"/>
      <c r="BY10" s="180"/>
      <c r="BZ10" s="180"/>
      <c r="CA10" s="180"/>
      <c r="CB10" s="180"/>
      <c r="CC10" s="181"/>
      <c r="CD10" s="179" t="s">
        <v>37</v>
      </c>
      <c r="CE10" s="180"/>
      <c r="CF10" s="180"/>
      <c r="CG10" s="180"/>
      <c r="CH10" s="180"/>
      <c r="CI10" s="180"/>
      <c r="CJ10" s="181"/>
    </row>
    <row r="11" spans="1:89" s="3" customFormat="1" ht="12" customHeight="1" x14ac:dyDescent="0.2">
      <c r="A11" s="179"/>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1"/>
      <c r="AN11" s="179" t="s">
        <v>209</v>
      </c>
      <c r="AO11" s="180"/>
      <c r="AP11" s="180"/>
      <c r="AQ11" s="180"/>
      <c r="AR11" s="180"/>
      <c r="AS11" s="181"/>
      <c r="AT11" s="179"/>
      <c r="AU11" s="180"/>
      <c r="AV11" s="180"/>
      <c r="AW11" s="180"/>
      <c r="AX11" s="180"/>
      <c r="AY11" s="181"/>
      <c r="AZ11" s="179" t="s">
        <v>34</v>
      </c>
      <c r="BA11" s="180"/>
      <c r="BB11" s="180"/>
      <c r="BC11" s="180"/>
      <c r="BD11" s="180"/>
      <c r="BE11" s="180"/>
      <c r="BF11" s="180"/>
      <c r="BG11" s="180"/>
      <c r="BH11" s="180"/>
      <c r="BI11" s="181"/>
      <c r="BJ11" s="179" t="s">
        <v>37</v>
      </c>
      <c r="BK11" s="180"/>
      <c r="BL11" s="180"/>
      <c r="BM11" s="180"/>
      <c r="BN11" s="180"/>
      <c r="BO11" s="180"/>
      <c r="BP11" s="180"/>
      <c r="BQ11" s="180"/>
      <c r="BR11" s="180"/>
      <c r="BS11" s="181"/>
      <c r="BT11" s="179" t="s">
        <v>37</v>
      </c>
      <c r="BU11" s="180"/>
      <c r="BV11" s="180"/>
      <c r="BW11" s="180"/>
      <c r="BX11" s="180"/>
      <c r="BY11" s="180"/>
      <c r="BZ11" s="180"/>
      <c r="CA11" s="180"/>
      <c r="CB11" s="180"/>
      <c r="CC11" s="181"/>
      <c r="CD11" s="179"/>
      <c r="CE11" s="180"/>
      <c r="CF11" s="180"/>
      <c r="CG11" s="180"/>
      <c r="CH11" s="180"/>
      <c r="CI11" s="180"/>
      <c r="CJ11" s="181"/>
    </row>
    <row r="12" spans="1:89" s="3" customFormat="1" ht="12" customHeight="1" thickBot="1" x14ac:dyDescent="0.25">
      <c r="A12" s="182">
        <v>1</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3">
        <v>2</v>
      </c>
      <c r="AO12" s="183"/>
      <c r="AP12" s="183"/>
      <c r="AQ12" s="183"/>
      <c r="AR12" s="183"/>
      <c r="AS12" s="183"/>
      <c r="AT12" s="183">
        <v>3</v>
      </c>
      <c r="AU12" s="183"/>
      <c r="AV12" s="183"/>
      <c r="AW12" s="183"/>
      <c r="AX12" s="183"/>
      <c r="AY12" s="183"/>
      <c r="AZ12" s="183">
        <v>4</v>
      </c>
      <c r="BA12" s="183"/>
      <c r="BB12" s="183"/>
      <c r="BC12" s="183"/>
      <c r="BD12" s="183"/>
      <c r="BE12" s="183"/>
      <c r="BF12" s="183"/>
      <c r="BG12" s="183"/>
      <c r="BH12" s="183"/>
      <c r="BI12" s="183"/>
      <c r="BJ12" s="183">
        <v>5</v>
      </c>
      <c r="BK12" s="183"/>
      <c r="BL12" s="183"/>
      <c r="BM12" s="183"/>
      <c r="BN12" s="183"/>
      <c r="BO12" s="183"/>
      <c r="BP12" s="183"/>
      <c r="BQ12" s="183"/>
      <c r="BR12" s="183"/>
      <c r="BS12" s="183"/>
      <c r="BT12" s="183">
        <v>6</v>
      </c>
      <c r="BU12" s="183"/>
      <c r="BV12" s="183"/>
      <c r="BW12" s="183"/>
      <c r="BX12" s="183"/>
      <c r="BY12" s="183"/>
      <c r="BZ12" s="183"/>
      <c r="CA12" s="183"/>
      <c r="CB12" s="183"/>
      <c r="CC12" s="183"/>
      <c r="CD12" s="183">
        <v>7</v>
      </c>
      <c r="CE12" s="183"/>
      <c r="CF12" s="183"/>
      <c r="CG12" s="183"/>
      <c r="CH12" s="183"/>
      <c r="CI12" s="183"/>
      <c r="CJ12" s="183"/>
    </row>
    <row r="13" spans="1:89" ht="13.5" customHeight="1" x14ac:dyDescent="0.2">
      <c r="A13" s="187" t="s">
        <v>211</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63" t="s">
        <v>52</v>
      </c>
      <c r="AO13" s="164"/>
      <c r="AP13" s="164"/>
      <c r="AQ13" s="164"/>
      <c r="AR13" s="164"/>
      <c r="AS13" s="164"/>
      <c r="AT13" s="164" t="s">
        <v>52</v>
      </c>
      <c r="AU13" s="164"/>
      <c r="AV13" s="164"/>
      <c r="AW13" s="164"/>
      <c r="AX13" s="164"/>
      <c r="AY13" s="164"/>
      <c r="AZ13" s="315"/>
      <c r="BA13" s="315"/>
      <c r="BB13" s="315"/>
      <c r="BC13" s="315"/>
      <c r="BD13" s="315"/>
      <c r="BE13" s="315"/>
      <c r="BF13" s="315"/>
      <c r="BG13" s="315"/>
      <c r="BH13" s="315"/>
      <c r="BI13" s="315"/>
      <c r="BJ13" s="316"/>
      <c r="BK13" s="316"/>
      <c r="BL13" s="316"/>
      <c r="BM13" s="316"/>
      <c r="BN13" s="316"/>
      <c r="BO13" s="316"/>
      <c r="BP13" s="316"/>
      <c r="BQ13" s="316"/>
      <c r="BR13" s="316"/>
      <c r="BS13" s="316"/>
      <c r="BT13" s="316"/>
      <c r="BU13" s="316"/>
      <c r="BV13" s="316"/>
      <c r="BW13" s="316"/>
      <c r="BX13" s="316"/>
      <c r="BY13" s="316"/>
      <c r="BZ13" s="316"/>
      <c r="CA13" s="316"/>
      <c r="CB13" s="316"/>
      <c r="CC13" s="316"/>
      <c r="CD13" s="316"/>
      <c r="CE13" s="316"/>
      <c r="CF13" s="316"/>
      <c r="CG13" s="316"/>
      <c r="CH13" s="316"/>
      <c r="CI13" s="316"/>
      <c r="CJ13" s="317"/>
    </row>
    <row r="14" spans="1:89" ht="13.5" customHeight="1" x14ac:dyDescent="0.2">
      <c r="A14" s="186" t="s">
        <v>212</v>
      </c>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7"/>
      <c r="AN14" s="176" t="s">
        <v>52</v>
      </c>
      <c r="AO14" s="177"/>
      <c r="AP14" s="177"/>
      <c r="AQ14" s="177"/>
      <c r="AR14" s="177"/>
      <c r="AS14" s="177"/>
      <c r="AT14" s="177" t="s">
        <v>52</v>
      </c>
      <c r="AU14" s="177"/>
      <c r="AV14" s="177"/>
      <c r="AW14" s="177"/>
      <c r="AX14" s="177"/>
      <c r="AY14" s="177"/>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9"/>
      <c r="CE14" s="189"/>
      <c r="CF14" s="189"/>
      <c r="CG14" s="189"/>
      <c r="CH14" s="189"/>
      <c r="CI14" s="189"/>
      <c r="CJ14" s="190"/>
    </row>
    <row r="15" spans="1:89" ht="13.5" customHeight="1" x14ac:dyDescent="0.2">
      <c r="A15" s="223" t="s">
        <v>44</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176" t="s">
        <v>52</v>
      </c>
      <c r="AO15" s="177"/>
      <c r="AP15" s="177"/>
      <c r="AQ15" s="177"/>
      <c r="AR15" s="177"/>
      <c r="AS15" s="177"/>
      <c r="AT15" s="177"/>
      <c r="AU15" s="177"/>
      <c r="AV15" s="177"/>
      <c r="AW15" s="177"/>
      <c r="AX15" s="177"/>
      <c r="AY15" s="177"/>
      <c r="AZ15" s="188">
        <f>AZ17+AZ21</f>
        <v>39875000</v>
      </c>
      <c r="BA15" s="188"/>
      <c r="BB15" s="188"/>
      <c r="BC15" s="188"/>
      <c r="BD15" s="188"/>
      <c r="BE15" s="188"/>
      <c r="BF15" s="188"/>
      <c r="BG15" s="188"/>
      <c r="BH15" s="188"/>
      <c r="BI15" s="188"/>
      <c r="BJ15" s="188">
        <f t="shared" ref="BJ15" si="0">BJ17+BJ21</f>
        <v>39875000</v>
      </c>
      <c r="BK15" s="188"/>
      <c r="BL15" s="188"/>
      <c r="BM15" s="188"/>
      <c r="BN15" s="188"/>
      <c r="BO15" s="188"/>
      <c r="BP15" s="188"/>
      <c r="BQ15" s="188"/>
      <c r="BR15" s="188"/>
      <c r="BS15" s="188"/>
      <c r="BT15" s="188">
        <f t="shared" ref="BT15" si="1">BT17+BT21</f>
        <v>39875000</v>
      </c>
      <c r="BU15" s="188"/>
      <c r="BV15" s="188"/>
      <c r="BW15" s="188"/>
      <c r="BX15" s="188"/>
      <c r="BY15" s="188"/>
      <c r="BZ15" s="188"/>
      <c r="CA15" s="188"/>
      <c r="CB15" s="188"/>
      <c r="CC15" s="188"/>
      <c r="CD15" s="189">
        <f>CD17</f>
        <v>0</v>
      </c>
      <c r="CE15" s="189"/>
      <c r="CF15" s="189"/>
      <c r="CG15" s="189"/>
      <c r="CH15" s="189"/>
      <c r="CI15" s="189"/>
      <c r="CJ15" s="190"/>
    </row>
    <row r="16" spans="1:89" x14ac:dyDescent="0.2">
      <c r="A16" s="213" t="s">
        <v>45</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198"/>
      <c r="AN16" s="200"/>
      <c r="AO16" s="201"/>
      <c r="AP16" s="201"/>
      <c r="AQ16" s="201"/>
      <c r="AR16" s="201"/>
      <c r="AS16" s="202"/>
      <c r="AT16" s="205"/>
      <c r="AU16" s="201"/>
      <c r="AV16" s="201"/>
      <c r="AW16" s="201"/>
      <c r="AX16" s="201"/>
      <c r="AY16" s="202"/>
      <c r="AZ16" s="207"/>
      <c r="BA16" s="208"/>
      <c r="BB16" s="208"/>
      <c r="BC16" s="208"/>
      <c r="BD16" s="208"/>
      <c r="BE16" s="208"/>
      <c r="BF16" s="208"/>
      <c r="BG16" s="208"/>
      <c r="BH16" s="208"/>
      <c r="BI16" s="209"/>
      <c r="BJ16" s="215"/>
      <c r="BK16" s="216"/>
      <c r="BL16" s="216"/>
      <c r="BM16" s="216"/>
      <c r="BN16" s="216"/>
      <c r="BO16" s="216"/>
      <c r="BP16" s="216"/>
      <c r="BQ16" s="216"/>
      <c r="BR16" s="216"/>
      <c r="BS16" s="217"/>
      <c r="BT16" s="215"/>
      <c r="BU16" s="216"/>
      <c r="BV16" s="216"/>
      <c r="BW16" s="216"/>
      <c r="BX16" s="216"/>
      <c r="BY16" s="216"/>
      <c r="BZ16" s="216"/>
      <c r="CA16" s="216"/>
      <c r="CB16" s="216"/>
      <c r="CC16" s="217"/>
      <c r="CD16" s="215"/>
      <c r="CE16" s="216"/>
      <c r="CF16" s="216"/>
      <c r="CG16" s="216"/>
      <c r="CH16" s="216"/>
      <c r="CI16" s="216"/>
      <c r="CJ16" s="221"/>
    </row>
    <row r="17" spans="1:88" ht="26.25" customHeight="1" x14ac:dyDescent="0.2">
      <c r="A17" s="227" t="s">
        <v>55</v>
      </c>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9"/>
      <c r="AN17" s="233" t="s">
        <v>54</v>
      </c>
      <c r="AO17" s="231"/>
      <c r="AP17" s="231"/>
      <c r="AQ17" s="231"/>
      <c r="AR17" s="231"/>
      <c r="AS17" s="232"/>
      <c r="AT17" s="233"/>
      <c r="AU17" s="231"/>
      <c r="AV17" s="231"/>
      <c r="AW17" s="231"/>
      <c r="AX17" s="231"/>
      <c r="AY17" s="232"/>
      <c r="AZ17" s="234">
        <f>SUM(AZ18:BI19)</f>
        <v>39875000</v>
      </c>
      <c r="BA17" s="235"/>
      <c r="BB17" s="235"/>
      <c r="BC17" s="235"/>
      <c r="BD17" s="235"/>
      <c r="BE17" s="235"/>
      <c r="BF17" s="235"/>
      <c r="BG17" s="235"/>
      <c r="BH17" s="235"/>
      <c r="BI17" s="236"/>
      <c r="BJ17" s="234">
        <f>SUM(BJ18:BS19)</f>
        <v>39875000</v>
      </c>
      <c r="BK17" s="235"/>
      <c r="BL17" s="235"/>
      <c r="BM17" s="235"/>
      <c r="BN17" s="235"/>
      <c r="BO17" s="235"/>
      <c r="BP17" s="235"/>
      <c r="BQ17" s="235"/>
      <c r="BR17" s="235"/>
      <c r="BS17" s="236"/>
      <c r="BT17" s="234">
        <f>SUM(BT18:CC19)</f>
        <v>39875000</v>
      </c>
      <c r="BU17" s="235"/>
      <c r="BV17" s="235"/>
      <c r="BW17" s="235"/>
      <c r="BX17" s="235"/>
      <c r="BY17" s="235"/>
      <c r="BZ17" s="235"/>
      <c r="CA17" s="235"/>
      <c r="CB17" s="235"/>
      <c r="CC17" s="236"/>
      <c r="CD17" s="237">
        <f>SUM(CD18:CJ19)</f>
        <v>0</v>
      </c>
      <c r="CE17" s="238"/>
      <c r="CF17" s="238"/>
      <c r="CG17" s="238"/>
      <c r="CH17" s="238"/>
      <c r="CI17" s="238"/>
      <c r="CJ17" s="239"/>
    </row>
    <row r="18" spans="1:88" ht="11.25" customHeight="1" x14ac:dyDescent="0.2">
      <c r="A18" s="198" t="s">
        <v>45</v>
      </c>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200" t="s">
        <v>54</v>
      </c>
      <c r="AO18" s="201"/>
      <c r="AP18" s="201"/>
      <c r="AQ18" s="201"/>
      <c r="AR18" s="201"/>
      <c r="AS18" s="202"/>
      <c r="AT18" s="205" t="s">
        <v>573</v>
      </c>
      <c r="AU18" s="201"/>
      <c r="AV18" s="201"/>
      <c r="AW18" s="201"/>
      <c r="AX18" s="201"/>
      <c r="AY18" s="202"/>
      <c r="AZ18" s="207">
        <v>39875000</v>
      </c>
      <c r="BA18" s="208"/>
      <c r="BB18" s="208"/>
      <c r="BC18" s="208"/>
      <c r="BD18" s="208"/>
      <c r="BE18" s="208"/>
      <c r="BF18" s="208"/>
      <c r="BG18" s="208"/>
      <c r="BH18" s="208"/>
      <c r="BI18" s="209"/>
      <c r="BJ18" s="215">
        <v>39875000</v>
      </c>
      <c r="BK18" s="216"/>
      <c r="BL18" s="216"/>
      <c r="BM18" s="216"/>
      <c r="BN18" s="216"/>
      <c r="BO18" s="216"/>
      <c r="BP18" s="216"/>
      <c r="BQ18" s="216"/>
      <c r="BR18" s="216"/>
      <c r="BS18" s="217"/>
      <c r="BT18" s="215">
        <v>39875000</v>
      </c>
      <c r="BU18" s="216"/>
      <c r="BV18" s="216"/>
      <c r="BW18" s="216"/>
      <c r="BX18" s="216"/>
      <c r="BY18" s="216"/>
      <c r="BZ18" s="216"/>
      <c r="CA18" s="216"/>
      <c r="CB18" s="216"/>
      <c r="CC18" s="217"/>
      <c r="CD18" s="215"/>
      <c r="CE18" s="216"/>
      <c r="CF18" s="216"/>
      <c r="CG18" s="216"/>
      <c r="CH18" s="216"/>
      <c r="CI18" s="216"/>
      <c r="CJ18" s="221"/>
    </row>
    <row r="19" spans="1:88" ht="37.5" customHeight="1" x14ac:dyDescent="0.2">
      <c r="A19" s="195" t="s">
        <v>377</v>
      </c>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203"/>
      <c r="AO19" s="149"/>
      <c r="AP19" s="149"/>
      <c r="AQ19" s="149"/>
      <c r="AR19" s="149"/>
      <c r="AS19" s="204"/>
      <c r="AT19" s="206"/>
      <c r="AU19" s="149"/>
      <c r="AV19" s="149"/>
      <c r="AW19" s="149"/>
      <c r="AX19" s="149"/>
      <c r="AY19" s="204"/>
      <c r="AZ19" s="210"/>
      <c r="BA19" s="211"/>
      <c r="BB19" s="211"/>
      <c r="BC19" s="211"/>
      <c r="BD19" s="211"/>
      <c r="BE19" s="211"/>
      <c r="BF19" s="211"/>
      <c r="BG19" s="211"/>
      <c r="BH19" s="211"/>
      <c r="BI19" s="212"/>
      <c r="BJ19" s="218"/>
      <c r="BK19" s="219"/>
      <c r="BL19" s="219"/>
      <c r="BM19" s="219"/>
      <c r="BN19" s="219"/>
      <c r="BO19" s="219"/>
      <c r="BP19" s="219"/>
      <c r="BQ19" s="219"/>
      <c r="BR19" s="219"/>
      <c r="BS19" s="220"/>
      <c r="BT19" s="218"/>
      <c r="BU19" s="219"/>
      <c r="BV19" s="219"/>
      <c r="BW19" s="219"/>
      <c r="BX19" s="219"/>
      <c r="BY19" s="219"/>
      <c r="BZ19" s="219"/>
      <c r="CA19" s="219"/>
      <c r="CB19" s="219"/>
      <c r="CC19" s="220"/>
      <c r="CD19" s="218"/>
      <c r="CE19" s="219"/>
      <c r="CF19" s="219"/>
      <c r="CG19" s="219"/>
      <c r="CH19" s="219"/>
      <c r="CI19" s="219"/>
      <c r="CJ19" s="222"/>
    </row>
    <row r="20" spans="1:88" ht="13.5" customHeight="1" x14ac:dyDescent="0.2">
      <c r="A20" s="227" t="s">
        <v>218</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9"/>
      <c r="AN20" s="230" t="s">
        <v>52</v>
      </c>
      <c r="AO20" s="231"/>
      <c r="AP20" s="231"/>
      <c r="AQ20" s="231"/>
      <c r="AR20" s="231"/>
      <c r="AS20" s="232"/>
      <c r="AT20" s="233"/>
      <c r="AU20" s="231"/>
      <c r="AV20" s="231"/>
      <c r="AW20" s="231"/>
      <c r="AX20" s="231"/>
      <c r="AY20" s="232"/>
      <c r="AZ20" s="234"/>
      <c r="BA20" s="235"/>
      <c r="BB20" s="235"/>
      <c r="BC20" s="235"/>
      <c r="BD20" s="235"/>
      <c r="BE20" s="235"/>
      <c r="BF20" s="235"/>
      <c r="BG20" s="235"/>
      <c r="BH20" s="235"/>
      <c r="BI20" s="236"/>
      <c r="BJ20" s="237"/>
      <c r="BK20" s="238"/>
      <c r="BL20" s="238"/>
      <c r="BM20" s="238"/>
      <c r="BN20" s="238"/>
      <c r="BO20" s="238"/>
      <c r="BP20" s="238"/>
      <c r="BQ20" s="238"/>
      <c r="BR20" s="238"/>
      <c r="BS20" s="278"/>
      <c r="BT20" s="237"/>
      <c r="BU20" s="238"/>
      <c r="BV20" s="238"/>
      <c r="BW20" s="238"/>
      <c r="BX20" s="238"/>
      <c r="BY20" s="238"/>
      <c r="BZ20" s="238"/>
      <c r="CA20" s="238"/>
      <c r="CB20" s="238"/>
      <c r="CC20" s="278"/>
      <c r="CD20" s="237"/>
      <c r="CE20" s="238"/>
      <c r="CF20" s="238"/>
      <c r="CG20" s="238"/>
      <c r="CH20" s="238"/>
      <c r="CI20" s="238"/>
      <c r="CJ20" s="239"/>
    </row>
    <row r="21" spans="1:88" ht="13.5" customHeight="1" x14ac:dyDescent="0.2">
      <c r="A21" s="198" t="s">
        <v>72</v>
      </c>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279"/>
      <c r="AN21" s="200" t="s">
        <v>74</v>
      </c>
      <c r="AO21" s="201"/>
      <c r="AP21" s="201"/>
      <c r="AQ21" s="201"/>
      <c r="AR21" s="201"/>
      <c r="AS21" s="202"/>
      <c r="AT21" s="205"/>
      <c r="AU21" s="201"/>
      <c r="AV21" s="201"/>
      <c r="AW21" s="201"/>
      <c r="AX21" s="201"/>
      <c r="AY21" s="202"/>
      <c r="AZ21" s="207"/>
      <c r="BA21" s="208"/>
      <c r="BB21" s="208"/>
      <c r="BC21" s="208"/>
      <c r="BD21" s="208"/>
      <c r="BE21" s="208"/>
      <c r="BF21" s="208"/>
      <c r="BG21" s="208"/>
      <c r="BH21" s="208"/>
      <c r="BI21" s="209"/>
      <c r="BJ21" s="215"/>
      <c r="BK21" s="216"/>
      <c r="BL21" s="216"/>
      <c r="BM21" s="216"/>
      <c r="BN21" s="216"/>
      <c r="BO21" s="216"/>
      <c r="BP21" s="216"/>
      <c r="BQ21" s="216"/>
      <c r="BR21" s="216"/>
      <c r="BS21" s="217"/>
      <c r="BT21" s="215"/>
      <c r="BU21" s="216"/>
      <c r="BV21" s="216"/>
      <c r="BW21" s="216"/>
      <c r="BX21" s="216"/>
      <c r="BY21" s="216"/>
      <c r="BZ21" s="216"/>
      <c r="CA21" s="216"/>
      <c r="CB21" s="216"/>
      <c r="CC21" s="217"/>
      <c r="CD21" s="256" t="s">
        <v>52</v>
      </c>
      <c r="CE21" s="257"/>
      <c r="CF21" s="257"/>
      <c r="CG21" s="257"/>
      <c r="CH21" s="257"/>
      <c r="CI21" s="257"/>
      <c r="CJ21" s="258"/>
    </row>
    <row r="22" spans="1:88" ht="27" customHeight="1" x14ac:dyDescent="0.2">
      <c r="A22" s="262" t="s">
        <v>259</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9"/>
      <c r="AN22" s="246"/>
      <c r="AO22" s="247"/>
      <c r="AP22" s="247"/>
      <c r="AQ22" s="247"/>
      <c r="AR22" s="247"/>
      <c r="AS22" s="248"/>
      <c r="AT22" s="249"/>
      <c r="AU22" s="247"/>
      <c r="AV22" s="247"/>
      <c r="AW22" s="247"/>
      <c r="AX22" s="247"/>
      <c r="AY22" s="248"/>
      <c r="AZ22" s="250"/>
      <c r="BA22" s="251"/>
      <c r="BB22" s="251"/>
      <c r="BC22" s="251"/>
      <c r="BD22" s="251"/>
      <c r="BE22" s="251"/>
      <c r="BF22" s="251"/>
      <c r="BG22" s="251"/>
      <c r="BH22" s="251"/>
      <c r="BI22" s="252"/>
      <c r="BJ22" s="253"/>
      <c r="BK22" s="254"/>
      <c r="BL22" s="254"/>
      <c r="BM22" s="254"/>
      <c r="BN22" s="254"/>
      <c r="BO22" s="254"/>
      <c r="BP22" s="254"/>
      <c r="BQ22" s="254"/>
      <c r="BR22" s="254"/>
      <c r="BS22" s="255"/>
      <c r="BT22" s="253"/>
      <c r="BU22" s="254"/>
      <c r="BV22" s="254"/>
      <c r="BW22" s="254"/>
      <c r="BX22" s="254"/>
      <c r="BY22" s="254"/>
      <c r="BZ22" s="254"/>
      <c r="CA22" s="254"/>
      <c r="CB22" s="254"/>
      <c r="CC22" s="255"/>
      <c r="CD22" s="259"/>
      <c r="CE22" s="260"/>
      <c r="CF22" s="260"/>
      <c r="CG22" s="260"/>
      <c r="CH22" s="260"/>
      <c r="CI22" s="260"/>
      <c r="CJ22" s="261"/>
    </row>
    <row r="23" spans="1:88" ht="13.5" customHeight="1" x14ac:dyDescent="0.2">
      <c r="A23" s="227"/>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9"/>
      <c r="AN23" s="230"/>
      <c r="AO23" s="231"/>
      <c r="AP23" s="231"/>
      <c r="AQ23" s="231"/>
      <c r="AR23" s="231"/>
      <c r="AS23" s="232"/>
      <c r="AT23" s="233"/>
      <c r="AU23" s="231"/>
      <c r="AV23" s="231"/>
      <c r="AW23" s="231"/>
      <c r="AX23" s="231"/>
      <c r="AY23" s="232"/>
      <c r="AZ23" s="234"/>
      <c r="BA23" s="235"/>
      <c r="BB23" s="235"/>
      <c r="BC23" s="235"/>
      <c r="BD23" s="235"/>
      <c r="BE23" s="235"/>
      <c r="BF23" s="235"/>
      <c r="BG23" s="235"/>
      <c r="BH23" s="235"/>
      <c r="BI23" s="236"/>
      <c r="BJ23" s="237"/>
      <c r="BK23" s="238"/>
      <c r="BL23" s="238"/>
      <c r="BM23" s="238"/>
      <c r="BN23" s="238"/>
      <c r="BO23" s="238"/>
      <c r="BP23" s="238"/>
      <c r="BQ23" s="238"/>
      <c r="BR23" s="238"/>
      <c r="BS23" s="278"/>
      <c r="BT23" s="237"/>
      <c r="BU23" s="238"/>
      <c r="BV23" s="238"/>
      <c r="BW23" s="238"/>
      <c r="BX23" s="238"/>
      <c r="BY23" s="238"/>
      <c r="BZ23" s="238"/>
      <c r="CA23" s="238"/>
      <c r="CB23" s="238"/>
      <c r="CC23" s="278"/>
      <c r="CD23" s="348"/>
      <c r="CE23" s="349"/>
      <c r="CF23" s="349"/>
      <c r="CG23" s="349"/>
      <c r="CH23" s="349"/>
      <c r="CI23" s="349"/>
      <c r="CJ23" s="350"/>
    </row>
    <row r="24" spans="1:88" ht="13.5" customHeight="1" x14ac:dyDescent="0.2">
      <c r="A24" s="223" t="s">
        <v>75</v>
      </c>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5" t="s">
        <v>52</v>
      </c>
      <c r="AO24" s="226"/>
      <c r="AP24" s="226"/>
      <c r="AQ24" s="226"/>
      <c r="AR24" s="226"/>
      <c r="AS24" s="226"/>
      <c r="AT24" s="177" t="s">
        <v>263</v>
      </c>
      <c r="AU24" s="177"/>
      <c r="AV24" s="177"/>
      <c r="AW24" s="177"/>
      <c r="AX24" s="177"/>
      <c r="AY24" s="177"/>
      <c r="AZ24" s="188">
        <f>AZ27+AZ32+AZ40+AZ46+AZ50+AZ66+AZ76+AZ80+AZ82+AZ116</f>
        <v>39875000</v>
      </c>
      <c r="BA24" s="188"/>
      <c r="BB24" s="188"/>
      <c r="BC24" s="188"/>
      <c r="BD24" s="188"/>
      <c r="BE24" s="188"/>
      <c r="BF24" s="188"/>
      <c r="BG24" s="188"/>
      <c r="BH24" s="188"/>
      <c r="BI24" s="188"/>
      <c r="BJ24" s="188">
        <f>BJ27+BJ32+BJ40+BJ46+BJ50+BJ66+BJ76+BJ80+BJ82+BJ116</f>
        <v>39875000</v>
      </c>
      <c r="BK24" s="188"/>
      <c r="BL24" s="188"/>
      <c r="BM24" s="188"/>
      <c r="BN24" s="188"/>
      <c r="BO24" s="188"/>
      <c r="BP24" s="188"/>
      <c r="BQ24" s="188"/>
      <c r="BR24" s="188"/>
      <c r="BS24" s="188"/>
      <c r="BT24" s="188">
        <f>BT27+BT32+BT40+BT46+BT50+BT66+BT76+BT80+BT82+BT116</f>
        <v>39875000</v>
      </c>
      <c r="BU24" s="188"/>
      <c r="BV24" s="188"/>
      <c r="BW24" s="188"/>
      <c r="BX24" s="188"/>
      <c r="BY24" s="188"/>
      <c r="BZ24" s="188"/>
      <c r="CA24" s="188"/>
      <c r="CB24" s="188"/>
      <c r="CC24" s="188"/>
      <c r="CD24" s="189">
        <f>CD82+CD87+CD116</f>
        <v>6333000</v>
      </c>
      <c r="CE24" s="264"/>
      <c r="CF24" s="264"/>
      <c r="CG24" s="264"/>
      <c r="CH24" s="264"/>
      <c r="CI24" s="264"/>
      <c r="CJ24" s="265"/>
    </row>
    <row r="25" spans="1:88" x14ac:dyDescent="0.2">
      <c r="A25" s="213" t="s">
        <v>45</v>
      </c>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198"/>
      <c r="AN25" s="200" t="s">
        <v>134</v>
      </c>
      <c r="AO25" s="201"/>
      <c r="AP25" s="201"/>
      <c r="AQ25" s="201"/>
      <c r="AR25" s="201"/>
      <c r="AS25" s="202"/>
      <c r="AT25" s="205" t="s">
        <v>52</v>
      </c>
      <c r="AU25" s="201"/>
      <c r="AV25" s="201"/>
      <c r="AW25" s="201"/>
      <c r="AX25" s="201"/>
      <c r="AY25" s="202"/>
      <c r="AZ25" s="207">
        <f>AZ27+AZ32+AZ40+AZ46</f>
        <v>36026500</v>
      </c>
      <c r="BA25" s="208"/>
      <c r="BB25" s="208"/>
      <c r="BC25" s="208"/>
      <c r="BD25" s="208"/>
      <c r="BE25" s="208"/>
      <c r="BF25" s="208"/>
      <c r="BG25" s="208"/>
      <c r="BH25" s="208"/>
      <c r="BI25" s="209"/>
      <c r="BJ25" s="207">
        <f t="shared" ref="BJ25" si="2">BJ27+BJ32+BJ40+BJ46</f>
        <v>36026500</v>
      </c>
      <c r="BK25" s="208"/>
      <c r="BL25" s="208"/>
      <c r="BM25" s="208"/>
      <c r="BN25" s="208"/>
      <c r="BO25" s="208"/>
      <c r="BP25" s="208"/>
      <c r="BQ25" s="208"/>
      <c r="BR25" s="208"/>
      <c r="BS25" s="209"/>
      <c r="BT25" s="207">
        <f t="shared" ref="BT25" si="3">BT27+BT32+BT40+BT46</f>
        <v>36026500</v>
      </c>
      <c r="BU25" s="208"/>
      <c r="BV25" s="208"/>
      <c r="BW25" s="208"/>
      <c r="BX25" s="208"/>
      <c r="BY25" s="208"/>
      <c r="BZ25" s="208"/>
      <c r="CA25" s="208"/>
      <c r="CB25" s="208"/>
      <c r="CC25" s="209"/>
      <c r="CD25" s="256" t="s">
        <v>52</v>
      </c>
      <c r="CE25" s="257"/>
      <c r="CF25" s="257"/>
      <c r="CG25" s="257"/>
      <c r="CH25" s="257"/>
      <c r="CI25" s="257"/>
      <c r="CJ25" s="258"/>
    </row>
    <row r="26" spans="1:88" x14ac:dyDescent="0.2">
      <c r="A26" s="195" t="s">
        <v>77</v>
      </c>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203"/>
      <c r="AO26" s="149"/>
      <c r="AP26" s="149"/>
      <c r="AQ26" s="149"/>
      <c r="AR26" s="149"/>
      <c r="AS26" s="204"/>
      <c r="AT26" s="206"/>
      <c r="AU26" s="149"/>
      <c r="AV26" s="149"/>
      <c r="AW26" s="149"/>
      <c r="AX26" s="149"/>
      <c r="AY26" s="204"/>
      <c r="AZ26" s="210"/>
      <c r="BA26" s="211"/>
      <c r="BB26" s="211"/>
      <c r="BC26" s="211"/>
      <c r="BD26" s="211"/>
      <c r="BE26" s="211"/>
      <c r="BF26" s="211"/>
      <c r="BG26" s="211"/>
      <c r="BH26" s="211"/>
      <c r="BI26" s="212"/>
      <c r="BJ26" s="210"/>
      <c r="BK26" s="211"/>
      <c r="BL26" s="211"/>
      <c r="BM26" s="211"/>
      <c r="BN26" s="211"/>
      <c r="BO26" s="211"/>
      <c r="BP26" s="211"/>
      <c r="BQ26" s="211"/>
      <c r="BR26" s="211"/>
      <c r="BS26" s="212"/>
      <c r="BT26" s="210"/>
      <c r="BU26" s="211"/>
      <c r="BV26" s="211"/>
      <c r="BW26" s="211"/>
      <c r="BX26" s="211"/>
      <c r="BY26" s="211"/>
      <c r="BZ26" s="211"/>
      <c r="CA26" s="211"/>
      <c r="CB26" s="211"/>
      <c r="CC26" s="212"/>
      <c r="CD26" s="266"/>
      <c r="CE26" s="267"/>
      <c r="CF26" s="267"/>
      <c r="CG26" s="267"/>
      <c r="CH26" s="267"/>
      <c r="CI26" s="267"/>
      <c r="CJ26" s="268"/>
    </row>
    <row r="27" spans="1:88" x14ac:dyDescent="0.2">
      <c r="A27" s="262" t="s">
        <v>45</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00" t="s">
        <v>80</v>
      </c>
      <c r="AO27" s="201"/>
      <c r="AP27" s="201"/>
      <c r="AQ27" s="201"/>
      <c r="AR27" s="201"/>
      <c r="AS27" s="202"/>
      <c r="AT27" s="205" t="s">
        <v>52</v>
      </c>
      <c r="AU27" s="201"/>
      <c r="AV27" s="201"/>
      <c r="AW27" s="201"/>
      <c r="AX27" s="201"/>
      <c r="AY27" s="202"/>
      <c r="AZ27" s="207">
        <f>SUM(AZ29:BI31)</f>
        <v>27682300</v>
      </c>
      <c r="BA27" s="208"/>
      <c r="BB27" s="208"/>
      <c r="BC27" s="208"/>
      <c r="BD27" s="208"/>
      <c r="BE27" s="208"/>
      <c r="BF27" s="208"/>
      <c r="BG27" s="208"/>
      <c r="BH27" s="208"/>
      <c r="BI27" s="209"/>
      <c r="BJ27" s="207">
        <f t="shared" ref="BJ27" si="4">SUM(BJ29:BS31)</f>
        <v>27682300</v>
      </c>
      <c r="BK27" s="208"/>
      <c r="BL27" s="208"/>
      <c r="BM27" s="208"/>
      <c r="BN27" s="208"/>
      <c r="BO27" s="208"/>
      <c r="BP27" s="208"/>
      <c r="BQ27" s="208"/>
      <c r="BR27" s="208"/>
      <c r="BS27" s="209"/>
      <c r="BT27" s="207">
        <f t="shared" ref="BT27" si="5">SUM(BT29:CC31)</f>
        <v>27682300</v>
      </c>
      <c r="BU27" s="208"/>
      <c r="BV27" s="208"/>
      <c r="BW27" s="208"/>
      <c r="BX27" s="208"/>
      <c r="BY27" s="208"/>
      <c r="BZ27" s="208"/>
      <c r="CA27" s="208"/>
      <c r="CB27" s="208"/>
      <c r="CC27" s="209"/>
      <c r="CD27" s="256" t="s">
        <v>52</v>
      </c>
      <c r="CE27" s="257"/>
      <c r="CF27" s="257"/>
      <c r="CG27" s="257"/>
      <c r="CH27" s="257"/>
      <c r="CI27" s="257"/>
      <c r="CJ27" s="258"/>
    </row>
    <row r="28" spans="1:88" x14ac:dyDescent="0.2">
      <c r="A28" s="195" t="s">
        <v>241</v>
      </c>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203"/>
      <c r="AO28" s="149"/>
      <c r="AP28" s="149"/>
      <c r="AQ28" s="149"/>
      <c r="AR28" s="149"/>
      <c r="AS28" s="204"/>
      <c r="AT28" s="206"/>
      <c r="AU28" s="149"/>
      <c r="AV28" s="149"/>
      <c r="AW28" s="149"/>
      <c r="AX28" s="149"/>
      <c r="AY28" s="204"/>
      <c r="AZ28" s="210"/>
      <c r="BA28" s="211"/>
      <c r="BB28" s="211"/>
      <c r="BC28" s="211"/>
      <c r="BD28" s="211"/>
      <c r="BE28" s="211"/>
      <c r="BF28" s="211"/>
      <c r="BG28" s="211"/>
      <c r="BH28" s="211"/>
      <c r="BI28" s="212"/>
      <c r="BJ28" s="210"/>
      <c r="BK28" s="211"/>
      <c r="BL28" s="211"/>
      <c r="BM28" s="211"/>
      <c r="BN28" s="211"/>
      <c r="BO28" s="211"/>
      <c r="BP28" s="211"/>
      <c r="BQ28" s="211"/>
      <c r="BR28" s="211"/>
      <c r="BS28" s="212"/>
      <c r="BT28" s="210"/>
      <c r="BU28" s="211"/>
      <c r="BV28" s="211"/>
      <c r="BW28" s="211"/>
      <c r="BX28" s="211"/>
      <c r="BY28" s="211"/>
      <c r="BZ28" s="211"/>
      <c r="CA28" s="211"/>
      <c r="CB28" s="211"/>
      <c r="CC28" s="212"/>
      <c r="CD28" s="266"/>
      <c r="CE28" s="267"/>
      <c r="CF28" s="267"/>
      <c r="CG28" s="267"/>
      <c r="CH28" s="267"/>
      <c r="CI28" s="267"/>
      <c r="CJ28" s="268"/>
    </row>
    <row r="29" spans="1:88" x14ac:dyDescent="0.2">
      <c r="A29" s="262" t="s">
        <v>45</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00" t="s">
        <v>80</v>
      </c>
      <c r="AO29" s="201"/>
      <c r="AP29" s="201"/>
      <c r="AQ29" s="201"/>
      <c r="AR29" s="201"/>
      <c r="AS29" s="202"/>
      <c r="AT29" s="205" t="s">
        <v>265</v>
      </c>
      <c r="AU29" s="201"/>
      <c r="AV29" s="201"/>
      <c r="AW29" s="201"/>
      <c r="AX29" s="201"/>
      <c r="AY29" s="202"/>
      <c r="AZ29" s="207">
        <f>27682300-100000</f>
        <v>27582300</v>
      </c>
      <c r="BA29" s="208"/>
      <c r="BB29" s="208"/>
      <c r="BC29" s="208"/>
      <c r="BD29" s="208"/>
      <c r="BE29" s="208"/>
      <c r="BF29" s="208"/>
      <c r="BG29" s="208"/>
      <c r="BH29" s="208"/>
      <c r="BI29" s="209"/>
      <c r="BJ29" s="215">
        <v>27582300</v>
      </c>
      <c r="BK29" s="216"/>
      <c r="BL29" s="216"/>
      <c r="BM29" s="216"/>
      <c r="BN29" s="216"/>
      <c r="BO29" s="216"/>
      <c r="BP29" s="216"/>
      <c r="BQ29" s="216"/>
      <c r="BR29" s="216"/>
      <c r="BS29" s="217"/>
      <c r="BT29" s="215">
        <v>27582300</v>
      </c>
      <c r="BU29" s="216"/>
      <c r="BV29" s="216"/>
      <c r="BW29" s="216"/>
      <c r="BX29" s="216"/>
      <c r="BY29" s="216"/>
      <c r="BZ29" s="216"/>
      <c r="CA29" s="216"/>
      <c r="CB29" s="216"/>
      <c r="CC29" s="217"/>
      <c r="CD29" s="256" t="s">
        <v>52</v>
      </c>
      <c r="CE29" s="257"/>
      <c r="CF29" s="257"/>
      <c r="CG29" s="257"/>
      <c r="CH29" s="257"/>
      <c r="CI29" s="257"/>
      <c r="CJ29" s="258"/>
    </row>
    <row r="30" spans="1:88" x14ac:dyDescent="0.2">
      <c r="A30" s="270" t="s">
        <v>267</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271"/>
      <c r="AN30" s="203"/>
      <c r="AO30" s="149"/>
      <c r="AP30" s="149"/>
      <c r="AQ30" s="149"/>
      <c r="AR30" s="149"/>
      <c r="AS30" s="204"/>
      <c r="AT30" s="206"/>
      <c r="AU30" s="149"/>
      <c r="AV30" s="149"/>
      <c r="AW30" s="149"/>
      <c r="AX30" s="149"/>
      <c r="AY30" s="204"/>
      <c r="AZ30" s="210"/>
      <c r="BA30" s="211"/>
      <c r="BB30" s="211"/>
      <c r="BC30" s="211"/>
      <c r="BD30" s="211"/>
      <c r="BE30" s="211"/>
      <c r="BF30" s="211"/>
      <c r="BG30" s="211"/>
      <c r="BH30" s="211"/>
      <c r="BI30" s="212"/>
      <c r="BJ30" s="218"/>
      <c r="BK30" s="219"/>
      <c r="BL30" s="219"/>
      <c r="BM30" s="219"/>
      <c r="BN30" s="219"/>
      <c r="BO30" s="219"/>
      <c r="BP30" s="219"/>
      <c r="BQ30" s="219"/>
      <c r="BR30" s="219"/>
      <c r="BS30" s="220"/>
      <c r="BT30" s="218"/>
      <c r="BU30" s="219"/>
      <c r="BV30" s="219"/>
      <c r="BW30" s="219"/>
      <c r="BX30" s="219"/>
      <c r="BY30" s="219"/>
      <c r="BZ30" s="219"/>
      <c r="CA30" s="219"/>
      <c r="CB30" s="219"/>
      <c r="CC30" s="220"/>
      <c r="CD30" s="266"/>
      <c r="CE30" s="267"/>
      <c r="CF30" s="267"/>
      <c r="CG30" s="267"/>
      <c r="CH30" s="267"/>
      <c r="CI30" s="267"/>
      <c r="CJ30" s="268"/>
    </row>
    <row r="31" spans="1:88" x14ac:dyDescent="0.2">
      <c r="A31" s="289" t="s">
        <v>266</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176" t="s">
        <v>80</v>
      </c>
      <c r="AO31" s="177"/>
      <c r="AP31" s="177"/>
      <c r="AQ31" s="177"/>
      <c r="AR31" s="177"/>
      <c r="AS31" s="177"/>
      <c r="AT31" s="177" t="s">
        <v>269</v>
      </c>
      <c r="AU31" s="177"/>
      <c r="AV31" s="177"/>
      <c r="AW31" s="177"/>
      <c r="AX31" s="177"/>
      <c r="AY31" s="177"/>
      <c r="AZ31" s="188">
        <v>100000</v>
      </c>
      <c r="BA31" s="188"/>
      <c r="BB31" s="188"/>
      <c r="BC31" s="188"/>
      <c r="BD31" s="188"/>
      <c r="BE31" s="188"/>
      <c r="BF31" s="188"/>
      <c r="BG31" s="188"/>
      <c r="BH31" s="188"/>
      <c r="BI31" s="188"/>
      <c r="BJ31" s="189">
        <v>100000</v>
      </c>
      <c r="BK31" s="189"/>
      <c r="BL31" s="189"/>
      <c r="BM31" s="189"/>
      <c r="BN31" s="189"/>
      <c r="BO31" s="189"/>
      <c r="BP31" s="189"/>
      <c r="BQ31" s="189"/>
      <c r="BR31" s="189"/>
      <c r="BS31" s="189"/>
      <c r="BT31" s="189">
        <v>100000</v>
      </c>
      <c r="BU31" s="189"/>
      <c r="BV31" s="189"/>
      <c r="BW31" s="189"/>
      <c r="BX31" s="189"/>
      <c r="BY31" s="189"/>
      <c r="BZ31" s="189"/>
      <c r="CA31" s="189"/>
      <c r="CB31" s="189"/>
      <c r="CC31" s="189"/>
      <c r="CD31" s="273" t="s">
        <v>52</v>
      </c>
      <c r="CE31" s="274"/>
      <c r="CF31" s="274"/>
      <c r="CG31" s="274"/>
      <c r="CH31" s="274"/>
      <c r="CI31" s="274"/>
      <c r="CJ31" s="275"/>
    </row>
    <row r="32" spans="1:88" ht="27.75" customHeight="1" x14ac:dyDescent="0.2">
      <c r="A32" s="227" t="s">
        <v>242</v>
      </c>
      <c r="B32" s="228"/>
      <c r="C32" s="22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176" t="s">
        <v>84</v>
      </c>
      <c r="AO32" s="177"/>
      <c r="AP32" s="177"/>
      <c r="AQ32" s="177"/>
      <c r="AR32" s="177"/>
      <c r="AS32" s="177"/>
      <c r="AT32" s="177" t="s">
        <v>52</v>
      </c>
      <c r="AU32" s="177"/>
      <c r="AV32" s="177"/>
      <c r="AW32" s="177"/>
      <c r="AX32" s="177"/>
      <c r="AY32" s="177"/>
      <c r="AZ32" s="188">
        <f>SUM(AZ33:BI39)</f>
        <v>0</v>
      </c>
      <c r="BA32" s="188"/>
      <c r="BB32" s="188"/>
      <c r="BC32" s="188"/>
      <c r="BD32" s="188"/>
      <c r="BE32" s="188"/>
      <c r="BF32" s="188"/>
      <c r="BG32" s="188"/>
      <c r="BH32" s="188"/>
      <c r="BI32" s="188"/>
      <c r="BJ32" s="188">
        <f t="shared" ref="BJ32" si="6">SUM(BJ33:BS39)</f>
        <v>0</v>
      </c>
      <c r="BK32" s="188"/>
      <c r="BL32" s="188"/>
      <c r="BM32" s="188"/>
      <c r="BN32" s="188"/>
      <c r="BO32" s="188"/>
      <c r="BP32" s="188"/>
      <c r="BQ32" s="188"/>
      <c r="BR32" s="188"/>
      <c r="BS32" s="188"/>
      <c r="BT32" s="188">
        <f t="shared" ref="BT32" si="7">SUM(BT33:CC39)</f>
        <v>0</v>
      </c>
      <c r="BU32" s="188"/>
      <c r="BV32" s="188"/>
      <c r="BW32" s="188"/>
      <c r="BX32" s="188"/>
      <c r="BY32" s="188"/>
      <c r="BZ32" s="188"/>
      <c r="CA32" s="188"/>
      <c r="CB32" s="188"/>
      <c r="CC32" s="188"/>
      <c r="CD32" s="273" t="s">
        <v>52</v>
      </c>
      <c r="CE32" s="274"/>
      <c r="CF32" s="274"/>
      <c r="CG32" s="274"/>
      <c r="CH32" s="274"/>
      <c r="CI32" s="274"/>
      <c r="CJ32" s="275"/>
    </row>
    <row r="33" spans="1:88" ht="13.5" customHeight="1" x14ac:dyDescent="0.2">
      <c r="A33" s="262" t="s">
        <v>45</v>
      </c>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00" t="s">
        <v>84</v>
      </c>
      <c r="AO33" s="201"/>
      <c r="AP33" s="201"/>
      <c r="AQ33" s="201"/>
      <c r="AR33" s="201"/>
      <c r="AS33" s="202"/>
      <c r="AT33" s="205" t="s">
        <v>276</v>
      </c>
      <c r="AU33" s="201"/>
      <c r="AV33" s="201"/>
      <c r="AW33" s="201"/>
      <c r="AX33" s="201"/>
      <c r="AY33" s="202"/>
      <c r="AZ33" s="207"/>
      <c r="BA33" s="208"/>
      <c r="BB33" s="208"/>
      <c r="BC33" s="208"/>
      <c r="BD33" s="208"/>
      <c r="BE33" s="208"/>
      <c r="BF33" s="208"/>
      <c r="BG33" s="208"/>
      <c r="BH33" s="208"/>
      <c r="BI33" s="209"/>
      <c r="BJ33" s="215"/>
      <c r="BK33" s="216"/>
      <c r="BL33" s="216"/>
      <c r="BM33" s="216"/>
      <c r="BN33" s="216"/>
      <c r="BO33" s="216"/>
      <c r="BP33" s="216"/>
      <c r="BQ33" s="216"/>
      <c r="BR33" s="216"/>
      <c r="BS33" s="217"/>
      <c r="BT33" s="215"/>
      <c r="BU33" s="216"/>
      <c r="BV33" s="216"/>
      <c r="BW33" s="216"/>
      <c r="BX33" s="216"/>
      <c r="BY33" s="216"/>
      <c r="BZ33" s="216"/>
      <c r="CA33" s="216"/>
      <c r="CB33" s="216"/>
      <c r="CC33" s="217"/>
      <c r="CD33" s="256" t="s">
        <v>52</v>
      </c>
      <c r="CE33" s="257"/>
      <c r="CF33" s="257"/>
      <c r="CG33" s="257"/>
      <c r="CH33" s="257"/>
      <c r="CI33" s="257"/>
      <c r="CJ33" s="258"/>
    </row>
    <row r="34" spans="1:88" ht="13.5" customHeight="1" x14ac:dyDescent="0.2">
      <c r="A34" s="270" t="s">
        <v>278</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271"/>
      <c r="AN34" s="203"/>
      <c r="AO34" s="149"/>
      <c r="AP34" s="149"/>
      <c r="AQ34" s="149"/>
      <c r="AR34" s="149"/>
      <c r="AS34" s="204"/>
      <c r="AT34" s="206"/>
      <c r="AU34" s="149"/>
      <c r="AV34" s="149"/>
      <c r="AW34" s="149"/>
      <c r="AX34" s="149"/>
      <c r="AY34" s="204"/>
      <c r="AZ34" s="210"/>
      <c r="BA34" s="211"/>
      <c r="BB34" s="211"/>
      <c r="BC34" s="211"/>
      <c r="BD34" s="211"/>
      <c r="BE34" s="211"/>
      <c r="BF34" s="211"/>
      <c r="BG34" s="211"/>
      <c r="BH34" s="211"/>
      <c r="BI34" s="212"/>
      <c r="BJ34" s="218"/>
      <c r="BK34" s="219"/>
      <c r="BL34" s="219"/>
      <c r="BM34" s="219"/>
      <c r="BN34" s="219"/>
      <c r="BO34" s="219"/>
      <c r="BP34" s="219"/>
      <c r="BQ34" s="219"/>
      <c r="BR34" s="219"/>
      <c r="BS34" s="220"/>
      <c r="BT34" s="218"/>
      <c r="BU34" s="219"/>
      <c r="BV34" s="219"/>
      <c r="BW34" s="219"/>
      <c r="BX34" s="219"/>
      <c r="BY34" s="219"/>
      <c r="BZ34" s="219"/>
      <c r="CA34" s="219"/>
      <c r="CB34" s="219"/>
      <c r="CC34" s="220"/>
      <c r="CD34" s="266"/>
      <c r="CE34" s="267"/>
      <c r="CF34" s="267"/>
      <c r="CG34" s="267"/>
      <c r="CH34" s="267"/>
      <c r="CI34" s="267"/>
      <c r="CJ34" s="268"/>
    </row>
    <row r="35" spans="1:88" ht="13.5" customHeight="1" x14ac:dyDescent="0.2">
      <c r="A35" s="289" t="s">
        <v>279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176" t="s">
        <v>84</v>
      </c>
      <c r="AO35" s="177"/>
      <c r="AP35" s="177"/>
      <c r="AQ35" s="177"/>
      <c r="AR35" s="177"/>
      <c r="AS35" s="177"/>
      <c r="AT35" s="177" t="s">
        <v>277</v>
      </c>
      <c r="AU35" s="177"/>
      <c r="AV35" s="177"/>
      <c r="AW35" s="177"/>
      <c r="AX35" s="177"/>
      <c r="AY35" s="177"/>
      <c r="AZ35" s="188"/>
      <c r="BA35" s="188"/>
      <c r="BB35" s="188"/>
      <c r="BC35" s="188"/>
      <c r="BD35" s="188"/>
      <c r="BE35" s="188"/>
      <c r="BF35" s="188"/>
      <c r="BG35" s="188"/>
      <c r="BH35" s="188"/>
      <c r="BI35" s="188"/>
      <c r="BJ35" s="189"/>
      <c r="BK35" s="189"/>
      <c r="BL35" s="189"/>
      <c r="BM35" s="189"/>
      <c r="BN35" s="189"/>
      <c r="BO35" s="189"/>
      <c r="BP35" s="189"/>
      <c r="BQ35" s="189"/>
      <c r="BR35" s="189"/>
      <c r="BS35" s="189"/>
      <c r="BT35" s="189"/>
      <c r="BU35" s="189"/>
      <c r="BV35" s="189"/>
      <c r="BW35" s="189"/>
      <c r="BX35" s="189"/>
      <c r="BY35" s="189"/>
      <c r="BZ35" s="189"/>
      <c r="CA35" s="189"/>
      <c r="CB35" s="189"/>
      <c r="CC35" s="189"/>
      <c r="CD35" s="273" t="s">
        <v>52</v>
      </c>
      <c r="CE35" s="274"/>
      <c r="CF35" s="274"/>
      <c r="CG35" s="274"/>
      <c r="CH35" s="274"/>
      <c r="CI35" s="274"/>
      <c r="CJ35" s="275"/>
    </row>
    <row r="36" spans="1:88" ht="13.5" customHeight="1" x14ac:dyDescent="0.2">
      <c r="A36" s="289" t="s">
        <v>283</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176" t="s">
        <v>84</v>
      </c>
      <c r="AO36" s="177"/>
      <c r="AP36" s="177"/>
      <c r="AQ36" s="177"/>
      <c r="AR36" s="177"/>
      <c r="AS36" s="177"/>
      <c r="AT36" s="177" t="s">
        <v>280</v>
      </c>
      <c r="AU36" s="177"/>
      <c r="AV36" s="177"/>
      <c r="AW36" s="177"/>
      <c r="AX36" s="177"/>
      <c r="AY36" s="177"/>
      <c r="AZ36" s="188"/>
      <c r="BA36" s="188"/>
      <c r="BB36" s="188"/>
      <c r="BC36" s="188"/>
      <c r="BD36" s="188"/>
      <c r="BE36" s="188"/>
      <c r="BF36" s="188"/>
      <c r="BG36" s="188"/>
      <c r="BH36" s="188"/>
      <c r="BI36" s="188"/>
      <c r="BJ36" s="189"/>
      <c r="BK36" s="189"/>
      <c r="BL36" s="189"/>
      <c r="BM36" s="189"/>
      <c r="BN36" s="189"/>
      <c r="BO36" s="189"/>
      <c r="BP36" s="189"/>
      <c r="BQ36" s="189"/>
      <c r="BR36" s="189"/>
      <c r="BS36" s="189"/>
      <c r="BT36" s="189"/>
      <c r="BU36" s="189"/>
      <c r="BV36" s="189"/>
      <c r="BW36" s="189"/>
      <c r="BX36" s="189"/>
      <c r="BY36" s="189"/>
      <c r="BZ36" s="189"/>
      <c r="CA36" s="189"/>
      <c r="CB36" s="189"/>
      <c r="CC36" s="189"/>
      <c r="CD36" s="273" t="s">
        <v>52</v>
      </c>
      <c r="CE36" s="274"/>
      <c r="CF36" s="274"/>
      <c r="CG36" s="274"/>
      <c r="CH36" s="274"/>
      <c r="CI36" s="274"/>
      <c r="CJ36" s="275"/>
    </row>
    <row r="37" spans="1:88" ht="13.5" customHeight="1" x14ac:dyDescent="0.2">
      <c r="A37" s="289" t="s">
        <v>284</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176" t="s">
        <v>84</v>
      </c>
      <c r="AO37" s="177"/>
      <c r="AP37" s="177"/>
      <c r="AQ37" s="177"/>
      <c r="AR37" s="177"/>
      <c r="AS37" s="177"/>
      <c r="AT37" s="177" t="s">
        <v>281</v>
      </c>
      <c r="AU37" s="177"/>
      <c r="AV37" s="177"/>
      <c r="AW37" s="177"/>
      <c r="AX37" s="177"/>
      <c r="AY37" s="177"/>
      <c r="AZ37" s="188"/>
      <c r="BA37" s="188"/>
      <c r="BB37" s="188"/>
      <c r="BC37" s="188"/>
      <c r="BD37" s="188"/>
      <c r="BE37" s="188"/>
      <c r="BF37" s="188"/>
      <c r="BG37" s="188"/>
      <c r="BH37" s="188"/>
      <c r="BI37" s="188"/>
      <c r="BJ37" s="189"/>
      <c r="BK37" s="189"/>
      <c r="BL37" s="189"/>
      <c r="BM37" s="189"/>
      <c r="BN37" s="189"/>
      <c r="BO37" s="189"/>
      <c r="BP37" s="189"/>
      <c r="BQ37" s="189"/>
      <c r="BR37" s="189"/>
      <c r="BS37" s="189"/>
      <c r="BT37" s="189"/>
      <c r="BU37" s="189"/>
      <c r="BV37" s="189"/>
      <c r="BW37" s="189"/>
      <c r="BX37" s="189"/>
      <c r="BY37" s="189"/>
      <c r="BZ37" s="189"/>
      <c r="CA37" s="189"/>
      <c r="CB37" s="189"/>
      <c r="CC37" s="189"/>
      <c r="CD37" s="273" t="s">
        <v>52</v>
      </c>
      <c r="CE37" s="274"/>
      <c r="CF37" s="274"/>
      <c r="CG37" s="274"/>
      <c r="CH37" s="274"/>
      <c r="CI37" s="274"/>
      <c r="CJ37" s="275"/>
    </row>
    <row r="38" spans="1:88" ht="13.5" customHeight="1" x14ac:dyDescent="0.2">
      <c r="A38" s="289" t="s">
        <v>266</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176" t="s">
        <v>84</v>
      </c>
      <c r="AO38" s="177"/>
      <c r="AP38" s="177"/>
      <c r="AQ38" s="177"/>
      <c r="AR38" s="177"/>
      <c r="AS38" s="177"/>
      <c r="AT38" s="177" t="s">
        <v>269</v>
      </c>
      <c r="AU38" s="177"/>
      <c r="AV38" s="177"/>
      <c r="AW38" s="177"/>
      <c r="AX38" s="177"/>
      <c r="AY38" s="177"/>
      <c r="AZ38" s="188"/>
      <c r="BA38" s="188"/>
      <c r="BB38" s="188"/>
      <c r="BC38" s="188"/>
      <c r="BD38" s="188"/>
      <c r="BE38" s="188"/>
      <c r="BF38" s="188"/>
      <c r="BG38" s="188"/>
      <c r="BH38" s="188"/>
      <c r="BI38" s="188"/>
      <c r="BJ38" s="189"/>
      <c r="BK38" s="189"/>
      <c r="BL38" s="189"/>
      <c r="BM38" s="189"/>
      <c r="BN38" s="189"/>
      <c r="BO38" s="189"/>
      <c r="BP38" s="189"/>
      <c r="BQ38" s="189"/>
      <c r="BR38" s="189"/>
      <c r="BS38" s="189"/>
      <c r="BT38" s="189"/>
      <c r="BU38" s="189"/>
      <c r="BV38" s="189"/>
      <c r="BW38" s="189"/>
      <c r="BX38" s="189"/>
      <c r="BY38" s="189"/>
      <c r="BZ38" s="189"/>
      <c r="CA38" s="189"/>
      <c r="CB38" s="189"/>
      <c r="CC38" s="189"/>
      <c r="CD38" s="273" t="s">
        <v>52</v>
      </c>
      <c r="CE38" s="274"/>
      <c r="CF38" s="274"/>
      <c r="CG38" s="274"/>
      <c r="CH38" s="274"/>
      <c r="CI38" s="274"/>
      <c r="CJ38" s="275"/>
    </row>
    <row r="39" spans="1:88" ht="13.5" customHeight="1" x14ac:dyDescent="0.2">
      <c r="A39" s="289" t="s">
        <v>285</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176" t="s">
        <v>84</v>
      </c>
      <c r="AO39" s="177"/>
      <c r="AP39" s="177"/>
      <c r="AQ39" s="177"/>
      <c r="AR39" s="177"/>
      <c r="AS39" s="177"/>
      <c r="AT39" s="177" t="s">
        <v>282</v>
      </c>
      <c r="AU39" s="177"/>
      <c r="AV39" s="177"/>
      <c r="AW39" s="177"/>
      <c r="AX39" s="177"/>
      <c r="AY39" s="177"/>
      <c r="AZ39" s="188"/>
      <c r="BA39" s="188"/>
      <c r="BB39" s="188"/>
      <c r="BC39" s="188"/>
      <c r="BD39" s="188"/>
      <c r="BE39" s="188"/>
      <c r="BF39" s="188"/>
      <c r="BG39" s="188"/>
      <c r="BH39" s="188"/>
      <c r="BI39" s="188"/>
      <c r="BJ39" s="189"/>
      <c r="BK39" s="189"/>
      <c r="BL39" s="189"/>
      <c r="BM39" s="189"/>
      <c r="BN39" s="189"/>
      <c r="BO39" s="189"/>
      <c r="BP39" s="189"/>
      <c r="BQ39" s="189"/>
      <c r="BR39" s="189"/>
      <c r="BS39" s="189"/>
      <c r="BT39" s="189"/>
      <c r="BU39" s="189"/>
      <c r="BV39" s="189"/>
      <c r="BW39" s="189"/>
      <c r="BX39" s="189"/>
      <c r="BY39" s="189"/>
      <c r="BZ39" s="189"/>
      <c r="CA39" s="189"/>
      <c r="CB39" s="189"/>
      <c r="CC39" s="189"/>
      <c r="CD39" s="273" t="s">
        <v>52</v>
      </c>
      <c r="CE39" s="274"/>
      <c r="CF39" s="274"/>
      <c r="CG39" s="274"/>
      <c r="CH39" s="274"/>
      <c r="CI39" s="274"/>
      <c r="CJ39" s="275"/>
    </row>
    <row r="40" spans="1:88" ht="39.75" customHeight="1" x14ac:dyDescent="0.2">
      <c r="A40" s="227" t="s">
        <v>244</v>
      </c>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00" t="s">
        <v>85</v>
      </c>
      <c r="AO40" s="201"/>
      <c r="AP40" s="201"/>
      <c r="AQ40" s="201"/>
      <c r="AR40" s="201"/>
      <c r="AS40" s="202"/>
      <c r="AT40" s="205" t="s">
        <v>52</v>
      </c>
      <c r="AU40" s="201"/>
      <c r="AV40" s="201"/>
      <c r="AW40" s="201"/>
      <c r="AX40" s="201"/>
      <c r="AY40" s="202"/>
      <c r="AZ40" s="207">
        <f>SUM(AZ41:BI45)</f>
        <v>0</v>
      </c>
      <c r="BA40" s="208"/>
      <c r="BB40" s="208"/>
      <c r="BC40" s="208"/>
      <c r="BD40" s="208"/>
      <c r="BE40" s="208"/>
      <c r="BF40" s="208"/>
      <c r="BG40" s="208"/>
      <c r="BH40" s="208"/>
      <c r="BI40" s="209"/>
      <c r="BJ40" s="207">
        <f t="shared" ref="BJ40" si="8">SUM(BJ41:BS45)</f>
        <v>0</v>
      </c>
      <c r="BK40" s="208"/>
      <c r="BL40" s="208"/>
      <c r="BM40" s="208"/>
      <c r="BN40" s="208"/>
      <c r="BO40" s="208"/>
      <c r="BP40" s="208"/>
      <c r="BQ40" s="208"/>
      <c r="BR40" s="208"/>
      <c r="BS40" s="209"/>
      <c r="BT40" s="207">
        <f t="shared" ref="BT40" si="9">SUM(BT41:CC45)</f>
        <v>0</v>
      </c>
      <c r="BU40" s="208"/>
      <c r="BV40" s="208"/>
      <c r="BW40" s="208"/>
      <c r="BX40" s="208"/>
      <c r="BY40" s="208"/>
      <c r="BZ40" s="208"/>
      <c r="CA40" s="208"/>
      <c r="CB40" s="208"/>
      <c r="CC40" s="209"/>
      <c r="CD40" s="256" t="s">
        <v>52</v>
      </c>
      <c r="CE40" s="257"/>
      <c r="CF40" s="257"/>
      <c r="CG40" s="257"/>
      <c r="CH40" s="257"/>
      <c r="CI40" s="257"/>
      <c r="CJ40" s="258"/>
    </row>
    <row r="41" spans="1:88" ht="13.5" customHeight="1" x14ac:dyDescent="0.2">
      <c r="A41" s="262" t="s">
        <v>45</v>
      </c>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00" t="s">
        <v>85</v>
      </c>
      <c r="AO41" s="201"/>
      <c r="AP41" s="201"/>
      <c r="AQ41" s="201"/>
      <c r="AR41" s="201"/>
      <c r="AS41" s="202"/>
      <c r="AT41" s="205" t="s">
        <v>280</v>
      </c>
      <c r="AU41" s="201"/>
      <c r="AV41" s="201"/>
      <c r="AW41" s="201"/>
      <c r="AX41" s="201"/>
      <c r="AY41" s="202"/>
      <c r="AZ41" s="207"/>
      <c r="BA41" s="208"/>
      <c r="BB41" s="208"/>
      <c r="BC41" s="208"/>
      <c r="BD41" s="208"/>
      <c r="BE41" s="208"/>
      <c r="BF41" s="208"/>
      <c r="BG41" s="208"/>
      <c r="BH41" s="208"/>
      <c r="BI41" s="209"/>
      <c r="BJ41" s="215"/>
      <c r="BK41" s="216"/>
      <c r="BL41" s="216"/>
      <c r="BM41" s="216"/>
      <c r="BN41" s="216"/>
      <c r="BO41" s="216"/>
      <c r="BP41" s="216"/>
      <c r="BQ41" s="216"/>
      <c r="BR41" s="216"/>
      <c r="BS41" s="217"/>
      <c r="BT41" s="215"/>
      <c r="BU41" s="216"/>
      <c r="BV41" s="216"/>
      <c r="BW41" s="216"/>
      <c r="BX41" s="216"/>
      <c r="BY41" s="216"/>
      <c r="BZ41" s="216"/>
      <c r="CA41" s="216"/>
      <c r="CB41" s="216"/>
      <c r="CC41" s="217"/>
      <c r="CD41" s="256" t="s">
        <v>52</v>
      </c>
      <c r="CE41" s="257"/>
      <c r="CF41" s="257"/>
      <c r="CG41" s="257"/>
      <c r="CH41" s="257"/>
      <c r="CI41" s="257"/>
      <c r="CJ41" s="258"/>
    </row>
    <row r="42" spans="1:88" ht="13.5" customHeight="1" x14ac:dyDescent="0.2">
      <c r="A42" s="270" t="s">
        <v>283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03"/>
      <c r="AO42" s="149"/>
      <c r="AP42" s="149"/>
      <c r="AQ42" s="149"/>
      <c r="AR42" s="149"/>
      <c r="AS42" s="204"/>
      <c r="AT42" s="206"/>
      <c r="AU42" s="149"/>
      <c r="AV42" s="149"/>
      <c r="AW42" s="149"/>
      <c r="AX42" s="149"/>
      <c r="AY42" s="204"/>
      <c r="AZ42" s="210"/>
      <c r="BA42" s="211"/>
      <c r="BB42" s="211"/>
      <c r="BC42" s="211"/>
      <c r="BD42" s="211"/>
      <c r="BE42" s="211"/>
      <c r="BF42" s="211"/>
      <c r="BG42" s="211"/>
      <c r="BH42" s="211"/>
      <c r="BI42" s="212"/>
      <c r="BJ42" s="218"/>
      <c r="BK42" s="219"/>
      <c r="BL42" s="219"/>
      <c r="BM42" s="219"/>
      <c r="BN42" s="219"/>
      <c r="BO42" s="219"/>
      <c r="BP42" s="219"/>
      <c r="BQ42" s="219"/>
      <c r="BR42" s="219"/>
      <c r="BS42" s="220"/>
      <c r="BT42" s="218"/>
      <c r="BU42" s="219"/>
      <c r="BV42" s="219"/>
      <c r="BW42" s="219"/>
      <c r="BX42" s="219"/>
      <c r="BY42" s="219"/>
      <c r="BZ42" s="219"/>
      <c r="CA42" s="219"/>
      <c r="CB42" s="219"/>
      <c r="CC42" s="220"/>
      <c r="CD42" s="266"/>
      <c r="CE42" s="267"/>
      <c r="CF42" s="267"/>
      <c r="CG42" s="267"/>
      <c r="CH42" s="267"/>
      <c r="CI42" s="267"/>
      <c r="CJ42" s="268"/>
    </row>
    <row r="43" spans="1:88" ht="13.5" customHeight="1" x14ac:dyDescent="0.2">
      <c r="A43" s="289" t="s">
        <v>284</v>
      </c>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c r="AB43" s="290"/>
      <c r="AC43" s="290"/>
      <c r="AD43" s="290"/>
      <c r="AE43" s="290"/>
      <c r="AF43" s="290"/>
      <c r="AG43" s="290"/>
      <c r="AH43" s="290"/>
      <c r="AI43" s="290"/>
      <c r="AJ43" s="290"/>
      <c r="AK43" s="290"/>
      <c r="AL43" s="290"/>
      <c r="AM43" s="290"/>
      <c r="AN43" s="176" t="s">
        <v>85</v>
      </c>
      <c r="AO43" s="177"/>
      <c r="AP43" s="177"/>
      <c r="AQ43" s="177"/>
      <c r="AR43" s="177"/>
      <c r="AS43" s="177"/>
      <c r="AT43" s="177" t="s">
        <v>281</v>
      </c>
      <c r="AU43" s="177"/>
      <c r="AV43" s="177"/>
      <c r="AW43" s="177"/>
      <c r="AX43" s="177"/>
      <c r="AY43" s="177"/>
      <c r="AZ43" s="188"/>
      <c r="BA43" s="188"/>
      <c r="BB43" s="188"/>
      <c r="BC43" s="188"/>
      <c r="BD43" s="188"/>
      <c r="BE43" s="188"/>
      <c r="BF43" s="188"/>
      <c r="BG43" s="188"/>
      <c r="BH43" s="188"/>
      <c r="BI43" s="188"/>
      <c r="BJ43" s="189"/>
      <c r="BK43" s="189"/>
      <c r="BL43" s="189"/>
      <c r="BM43" s="189"/>
      <c r="BN43" s="189"/>
      <c r="BO43" s="189"/>
      <c r="BP43" s="189"/>
      <c r="BQ43" s="189"/>
      <c r="BR43" s="189"/>
      <c r="BS43" s="189"/>
      <c r="BT43" s="189"/>
      <c r="BU43" s="189"/>
      <c r="BV43" s="189"/>
      <c r="BW43" s="189"/>
      <c r="BX43" s="189"/>
      <c r="BY43" s="189"/>
      <c r="BZ43" s="189"/>
      <c r="CA43" s="189"/>
      <c r="CB43" s="189"/>
      <c r="CC43" s="189"/>
      <c r="CD43" s="273" t="s">
        <v>52</v>
      </c>
      <c r="CE43" s="274"/>
      <c r="CF43" s="274"/>
      <c r="CG43" s="274"/>
      <c r="CH43" s="274"/>
      <c r="CI43" s="274"/>
      <c r="CJ43" s="275"/>
    </row>
    <row r="44" spans="1:88" ht="13.5" customHeight="1" x14ac:dyDescent="0.2">
      <c r="A44" s="289" t="s">
        <v>266</v>
      </c>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176" t="s">
        <v>85</v>
      </c>
      <c r="AO44" s="177"/>
      <c r="AP44" s="177"/>
      <c r="AQ44" s="177"/>
      <c r="AR44" s="177"/>
      <c r="AS44" s="177"/>
      <c r="AT44" s="177" t="s">
        <v>269</v>
      </c>
      <c r="AU44" s="177"/>
      <c r="AV44" s="177"/>
      <c r="AW44" s="177"/>
      <c r="AX44" s="177"/>
      <c r="AY44" s="177"/>
      <c r="AZ44" s="188"/>
      <c r="BA44" s="188"/>
      <c r="BB44" s="188"/>
      <c r="BC44" s="188"/>
      <c r="BD44" s="188"/>
      <c r="BE44" s="188"/>
      <c r="BF44" s="188"/>
      <c r="BG44" s="188"/>
      <c r="BH44" s="188"/>
      <c r="BI44" s="188"/>
      <c r="BJ44" s="189"/>
      <c r="BK44" s="189"/>
      <c r="BL44" s="189"/>
      <c r="BM44" s="189"/>
      <c r="BN44" s="189"/>
      <c r="BO44" s="189"/>
      <c r="BP44" s="189"/>
      <c r="BQ44" s="189"/>
      <c r="BR44" s="189"/>
      <c r="BS44" s="189"/>
      <c r="BT44" s="189"/>
      <c r="BU44" s="189"/>
      <c r="BV44" s="189"/>
      <c r="BW44" s="189"/>
      <c r="BX44" s="189"/>
      <c r="BY44" s="189"/>
      <c r="BZ44" s="189"/>
      <c r="CA44" s="189"/>
      <c r="CB44" s="189"/>
      <c r="CC44" s="189"/>
      <c r="CD44" s="273" t="s">
        <v>52</v>
      </c>
      <c r="CE44" s="274"/>
      <c r="CF44" s="274"/>
      <c r="CG44" s="274"/>
      <c r="CH44" s="274"/>
      <c r="CI44" s="274"/>
      <c r="CJ44" s="275"/>
    </row>
    <row r="45" spans="1:88" ht="13.5" customHeight="1" x14ac:dyDescent="0.2">
      <c r="A45" s="289" t="s">
        <v>291</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176" t="s">
        <v>85</v>
      </c>
      <c r="AO45" s="177"/>
      <c r="AP45" s="177"/>
      <c r="AQ45" s="177"/>
      <c r="AR45" s="177"/>
      <c r="AS45" s="177"/>
      <c r="AT45" s="177" t="s">
        <v>290</v>
      </c>
      <c r="AU45" s="177"/>
      <c r="AV45" s="177"/>
      <c r="AW45" s="177"/>
      <c r="AX45" s="177"/>
      <c r="AY45" s="177"/>
      <c r="AZ45" s="188"/>
      <c r="BA45" s="188"/>
      <c r="BB45" s="188"/>
      <c r="BC45" s="188"/>
      <c r="BD45" s="188"/>
      <c r="BE45" s="188"/>
      <c r="BF45" s="188"/>
      <c r="BG45" s="188"/>
      <c r="BH45" s="188"/>
      <c r="BI45" s="188"/>
      <c r="BJ45" s="189"/>
      <c r="BK45" s="189"/>
      <c r="BL45" s="189"/>
      <c r="BM45" s="189"/>
      <c r="BN45" s="189"/>
      <c r="BO45" s="189"/>
      <c r="BP45" s="189"/>
      <c r="BQ45" s="189"/>
      <c r="BR45" s="189"/>
      <c r="BS45" s="189"/>
      <c r="BT45" s="189"/>
      <c r="BU45" s="189"/>
      <c r="BV45" s="189"/>
      <c r="BW45" s="189"/>
      <c r="BX45" s="189"/>
      <c r="BY45" s="189"/>
      <c r="BZ45" s="189"/>
      <c r="CA45" s="189"/>
      <c r="CB45" s="189"/>
      <c r="CC45" s="189"/>
      <c r="CD45" s="273" t="s">
        <v>52</v>
      </c>
      <c r="CE45" s="274"/>
      <c r="CF45" s="274"/>
      <c r="CG45" s="274"/>
      <c r="CH45" s="274"/>
      <c r="CI45" s="274"/>
      <c r="CJ45" s="275"/>
    </row>
    <row r="46" spans="1:88" ht="41.25" customHeight="1" x14ac:dyDescent="0.2">
      <c r="A46" s="213" t="s">
        <v>243</v>
      </c>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198"/>
      <c r="AN46" s="200" t="s">
        <v>86</v>
      </c>
      <c r="AO46" s="201"/>
      <c r="AP46" s="201"/>
      <c r="AQ46" s="201"/>
      <c r="AR46" s="201"/>
      <c r="AS46" s="202"/>
      <c r="AT46" s="205" t="s">
        <v>52</v>
      </c>
      <c r="AU46" s="201"/>
      <c r="AV46" s="201"/>
      <c r="AW46" s="201"/>
      <c r="AX46" s="201"/>
      <c r="AY46" s="202"/>
      <c r="AZ46" s="207">
        <f>SUM(AZ47:BI49)</f>
        <v>8344200</v>
      </c>
      <c r="BA46" s="208"/>
      <c r="BB46" s="208"/>
      <c r="BC46" s="208"/>
      <c r="BD46" s="208"/>
      <c r="BE46" s="208"/>
      <c r="BF46" s="208"/>
      <c r="BG46" s="208"/>
      <c r="BH46" s="208"/>
      <c r="BI46" s="209"/>
      <c r="BJ46" s="207">
        <f t="shared" ref="BJ46" si="10">SUM(BJ47:BS49)</f>
        <v>8344200</v>
      </c>
      <c r="BK46" s="208"/>
      <c r="BL46" s="208"/>
      <c r="BM46" s="208"/>
      <c r="BN46" s="208"/>
      <c r="BO46" s="208"/>
      <c r="BP46" s="208"/>
      <c r="BQ46" s="208"/>
      <c r="BR46" s="208"/>
      <c r="BS46" s="209"/>
      <c r="BT46" s="207">
        <f t="shared" ref="BT46" si="11">SUM(BT47:CC49)</f>
        <v>8344200</v>
      </c>
      <c r="BU46" s="208"/>
      <c r="BV46" s="208"/>
      <c r="BW46" s="208"/>
      <c r="BX46" s="208"/>
      <c r="BY46" s="208"/>
      <c r="BZ46" s="208"/>
      <c r="CA46" s="208"/>
      <c r="CB46" s="208"/>
      <c r="CC46" s="209"/>
      <c r="CD46" s="256" t="s">
        <v>52</v>
      </c>
      <c r="CE46" s="257"/>
      <c r="CF46" s="257"/>
      <c r="CG46" s="257"/>
      <c r="CH46" s="257"/>
      <c r="CI46" s="257"/>
      <c r="CJ46" s="258"/>
    </row>
    <row r="47" spans="1:88" x14ac:dyDescent="0.2">
      <c r="A47" s="198" t="s">
        <v>45</v>
      </c>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200" t="s">
        <v>86</v>
      </c>
      <c r="AO47" s="201"/>
      <c r="AP47" s="201"/>
      <c r="AQ47" s="201"/>
      <c r="AR47" s="201"/>
      <c r="AS47" s="202"/>
      <c r="AT47" s="205" t="s">
        <v>293</v>
      </c>
      <c r="AU47" s="201"/>
      <c r="AV47" s="201"/>
      <c r="AW47" s="201"/>
      <c r="AX47" s="201"/>
      <c r="AY47" s="202"/>
      <c r="AZ47" s="207">
        <v>8344200</v>
      </c>
      <c r="BA47" s="208"/>
      <c r="BB47" s="208"/>
      <c r="BC47" s="208"/>
      <c r="BD47" s="208"/>
      <c r="BE47" s="208"/>
      <c r="BF47" s="208"/>
      <c r="BG47" s="208"/>
      <c r="BH47" s="208"/>
      <c r="BI47" s="209"/>
      <c r="BJ47" s="215">
        <v>8344200</v>
      </c>
      <c r="BK47" s="216"/>
      <c r="BL47" s="216"/>
      <c r="BM47" s="216"/>
      <c r="BN47" s="216"/>
      <c r="BO47" s="216"/>
      <c r="BP47" s="216"/>
      <c r="BQ47" s="216"/>
      <c r="BR47" s="216"/>
      <c r="BS47" s="217"/>
      <c r="BT47" s="215">
        <v>8344200</v>
      </c>
      <c r="BU47" s="216"/>
      <c r="BV47" s="216"/>
      <c r="BW47" s="216"/>
      <c r="BX47" s="216"/>
      <c r="BY47" s="216"/>
      <c r="BZ47" s="216"/>
      <c r="CA47" s="216"/>
      <c r="CB47" s="216"/>
      <c r="CC47" s="217"/>
      <c r="CD47" s="256" t="s">
        <v>52</v>
      </c>
      <c r="CE47" s="257"/>
      <c r="CF47" s="257"/>
      <c r="CG47" s="257"/>
      <c r="CH47" s="257"/>
      <c r="CI47" s="257"/>
      <c r="CJ47" s="258"/>
    </row>
    <row r="48" spans="1:88" x14ac:dyDescent="0.2">
      <c r="A48" s="270" t="s">
        <v>294</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03"/>
      <c r="AO48" s="149"/>
      <c r="AP48" s="149"/>
      <c r="AQ48" s="149"/>
      <c r="AR48" s="149"/>
      <c r="AS48" s="204"/>
      <c r="AT48" s="206"/>
      <c r="AU48" s="149"/>
      <c r="AV48" s="149"/>
      <c r="AW48" s="149"/>
      <c r="AX48" s="149"/>
      <c r="AY48" s="204"/>
      <c r="AZ48" s="210"/>
      <c r="BA48" s="211"/>
      <c r="BB48" s="211"/>
      <c r="BC48" s="211"/>
      <c r="BD48" s="211"/>
      <c r="BE48" s="211"/>
      <c r="BF48" s="211"/>
      <c r="BG48" s="211"/>
      <c r="BH48" s="211"/>
      <c r="BI48" s="212"/>
      <c r="BJ48" s="218"/>
      <c r="BK48" s="219"/>
      <c r="BL48" s="219"/>
      <c r="BM48" s="219"/>
      <c r="BN48" s="219"/>
      <c r="BO48" s="219"/>
      <c r="BP48" s="219"/>
      <c r="BQ48" s="219"/>
      <c r="BR48" s="219"/>
      <c r="BS48" s="220"/>
      <c r="BT48" s="218"/>
      <c r="BU48" s="219"/>
      <c r="BV48" s="219"/>
      <c r="BW48" s="219"/>
      <c r="BX48" s="219"/>
      <c r="BY48" s="219"/>
      <c r="BZ48" s="219"/>
      <c r="CA48" s="219"/>
      <c r="CB48" s="219"/>
      <c r="CC48" s="220"/>
      <c r="CD48" s="266"/>
      <c r="CE48" s="267"/>
      <c r="CF48" s="267"/>
      <c r="CG48" s="267"/>
      <c r="CH48" s="267"/>
      <c r="CI48" s="267"/>
      <c r="CJ48" s="268"/>
    </row>
    <row r="49" spans="1:88" ht="15" hidden="1" customHeight="1" x14ac:dyDescent="0.2">
      <c r="A49" s="227"/>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176"/>
      <c r="AO49" s="177"/>
      <c r="AP49" s="177"/>
      <c r="AQ49" s="177"/>
      <c r="AR49" s="177"/>
      <c r="AS49" s="177"/>
      <c r="AT49" s="177"/>
      <c r="AU49" s="177"/>
      <c r="AV49" s="177"/>
      <c r="AW49" s="177"/>
      <c r="AX49" s="177"/>
      <c r="AY49" s="177"/>
      <c r="AZ49" s="188"/>
      <c r="BA49" s="188"/>
      <c r="BB49" s="188"/>
      <c r="BC49" s="188"/>
      <c r="BD49" s="188"/>
      <c r="BE49" s="188"/>
      <c r="BF49" s="188"/>
      <c r="BG49" s="188"/>
      <c r="BH49" s="188"/>
      <c r="BI49" s="188"/>
      <c r="BJ49" s="189"/>
      <c r="BK49" s="189"/>
      <c r="BL49" s="189"/>
      <c r="BM49" s="189"/>
      <c r="BN49" s="189"/>
      <c r="BO49" s="189"/>
      <c r="BP49" s="189"/>
      <c r="BQ49" s="189"/>
      <c r="BR49" s="189"/>
      <c r="BS49" s="189"/>
      <c r="BT49" s="189"/>
      <c r="BU49" s="189"/>
      <c r="BV49" s="189"/>
      <c r="BW49" s="189"/>
      <c r="BX49" s="189"/>
      <c r="BY49" s="189"/>
      <c r="BZ49" s="189"/>
      <c r="CA49" s="189"/>
      <c r="CB49" s="189"/>
      <c r="CC49" s="189"/>
      <c r="CD49" s="276" t="s">
        <v>52</v>
      </c>
      <c r="CE49" s="276"/>
      <c r="CF49" s="276"/>
      <c r="CG49" s="276"/>
      <c r="CH49" s="276"/>
      <c r="CI49" s="276"/>
      <c r="CJ49" s="277"/>
    </row>
    <row r="50" spans="1:88" ht="13.5" customHeight="1" x14ac:dyDescent="0.2">
      <c r="A50" s="227" t="s">
        <v>89</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176" t="s">
        <v>88</v>
      </c>
      <c r="AO50" s="177"/>
      <c r="AP50" s="177"/>
      <c r="AQ50" s="177"/>
      <c r="AR50" s="177"/>
      <c r="AS50" s="177"/>
      <c r="AT50" s="177" t="s">
        <v>52</v>
      </c>
      <c r="AU50" s="177"/>
      <c r="AV50" s="177"/>
      <c r="AW50" s="177"/>
      <c r="AX50" s="177"/>
      <c r="AY50" s="177"/>
      <c r="AZ50" s="188">
        <f>AZ51+AZ60+AZ64+AZ65</f>
        <v>0</v>
      </c>
      <c r="BA50" s="188"/>
      <c r="BB50" s="188"/>
      <c r="BC50" s="188"/>
      <c r="BD50" s="188"/>
      <c r="BE50" s="188"/>
      <c r="BF50" s="188"/>
      <c r="BG50" s="188"/>
      <c r="BH50" s="188"/>
      <c r="BI50" s="188"/>
      <c r="BJ50" s="188">
        <f t="shared" ref="BJ50" si="12">BJ51+BJ60+BJ64+BJ65</f>
        <v>0</v>
      </c>
      <c r="BK50" s="188"/>
      <c r="BL50" s="188"/>
      <c r="BM50" s="188"/>
      <c r="BN50" s="188"/>
      <c r="BO50" s="188"/>
      <c r="BP50" s="188"/>
      <c r="BQ50" s="188"/>
      <c r="BR50" s="188"/>
      <c r="BS50" s="188"/>
      <c r="BT50" s="188">
        <f t="shared" ref="BT50" si="13">BT51+BT60+BT64+BT65</f>
        <v>0</v>
      </c>
      <c r="BU50" s="188"/>
      <c r="BV50" s="188"/>
      <c r="BW50" s="188"/>
      <c r="BX50" s="188"/>
      <c r="BY50" s="188"/>
      <c r="BZ50" s="188"/>
      <c r="CA50" s="188"/>
      <c r="CB50" s="188"/>
      <c r="CC50" s="188"/>
      <c r="CD50" s="276" t="s">
        <v>52</v>
      </c>
      <c r="CE50" s="276"/>
      <c r="CF50" s="276"/>
      <c r="CG50" s="276"/>
      <c r="CH50" s="276"/>
      <c r="CI50" s="276"/>
      <c r="CJ50" s="277"/>
    </row>
    <row r="51" spans="1:88" x14ac:dyDescent="0.2">
      <c r="A51" s="198" t="s">
        <v>45</v>
      </c>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200" t="s">
        <v>91</v>
      </c>
      <c r="AO51" s="201"/>
      <c r="AP51" s="201"/>
      <c r="AQ51" s="201"/>
      <c r="AR51" s="201"/>
      <c r="AS51" s="202"/>
      <c r="AT51" s="205" t="s">
        <v>52</v>
      </c>
      <c r="AU51" s="201"/>
      <c r="AV51" s="201"/>
      <c r="AW51" s="201"/>
      <c r="AX51" s="201"/>
      <c r="AY51" s="202"/>
      <c r="AZ51" s="207">
        <f>AZ53+AZ57</f>
        <v>0</v>
      </c>
      <c r="BA51" s="208"/>
      <c r="BB51" s="208"/>
      <c r="BC51" s="208"/>
      <c r="BD51" s="208"/>
      <c r="BE51" s="208"/>
      <c r="BF51" s="208"/>
      <c r="BG51" s="208"/>
      <c r="BH51" s="208"/>
      <c r="BI51" s="209"/>
      <c r="BJ51" s="207">
        <f t="shared" ref="BJ51" si="14">BJ53+BJ57</f>
        <v>0</v>
      </c>
      <c r="BK51" s="208"/>
      <c r="BL51" s="208"/>
      <c r="BM51" s="208"/>
      <c r="BN51" s="208"/>
      <c r="BO51" s="208"/>
      <c r="BP51" s="208"/>
      <c r="BQ51" s="208"/>
      <c r="BR51" s="208"/>
      <c r="BS51" s="209"/>
      <c r="BT51" s="207">
        <f t="shared" ref="BT51" si="15">BT53+BT57</f>
        <v>0</v>
      </c>
      <c r="BU51" s="208"/>
      <c r="BV51" s="208"/>
      <c r="BW51" s="208"/>
      <c r="BX51" s="208"/>
      <c r="BY51" s="208"/>
      <c r="BZ51" s="208"/>
      <c r="CA51" s="208"/>
      <c r="CB51" s="208"/>
      <c r="CC51" s="209"/>
      <c r="CD51" s="256" t="s">
        <v>52</v>
      </c>
      <c r="CE51" s="257"/>
      <c r="CF51" s="257"/>
      <c r="CG51" s="257"/>
      <c r="CH51" s="257"/>
      <c r="CI51" s="257"/>
      <c r="CJ51" s="258"/>
    </row>
    <row r="52" spans="1:88" ht="27" customHeight="1" x14ac:dyDescent="0.2">
      <c r="A52" s="195" t="s">
        <v>239</v>
      </c>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203"/>
      <c r="AO52" s="149"/>
      <c r="AP52" s="149"/>
      <c r="AQ52" s="149"/>
      <c r="AR52" s="149"/>
      <c r="AS52" s="204"/>
      <c r="AT52" s="206"/>
      <c r="AU52" s="149"/>
      <c r="AV52" s="149"/>
      <c r="AW52" s="149"/>
      <c r="AX52" s="149"/>
      <c r="AY52" s="204"/>
      <c r="AZ52" s="210"/>
      <c r="BA52" s="211"/>
      <c r="BB52" s="211"/>
      <c r="BC52" s="211"/>
      <c r="BD52" s="211"/>
      <c r="BE52" s="211"/>
      <c r="BF52" s="211"/>
      <c r="BG52" s="211"/>
      <c r="BH52" s="211"/>
      <c r="BI52" s="212"/>
      <c r="BJ52" s="210"/>
      <c r="BK52" s="211"/>
      <c r="BL52" s="211"/>
      <c r="BM52" s="211"/>
      <c r="BN52" s="211"/>
      <c r="BO52" s="211"/>
      <c r="BP52" s="211"/>
      <c r="BQ52" s="211"/>
      <c r="BR52" s="211"/>
      <c r="BS52" s="212"/>
      <c r="BT52" s="210"/>
      <c r="BU52" s="211"/>
      <c r="BV52" s="211"/>
      <c r="BW52" s="211"/>
      <c r="BX52" s="211"/>
      <c r="BY52" s="211"/>
      <c r="BZ52" s="211"/>
      <c r="CA52" s="211"/>
      <c r="CB52" s="211"/>
      <c r="CC52" s="212"/>
      <c r="CD52" s="266"/>
      <c r="CE52" s="267"/>
      <c r="CF52" s="267"/>
      <c r="CG52" s="267"/>
      <c r="CH52" s="267"/>
      <c r="CI52" s="267"/>
      <c r="CJ52" s="268"/>
    </row>
    <row r="53" spans="1:88" x14ac:dyDescent="0.2">
      <c r="A53" s="198" t="s">
        <v>72</v>
      </c>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200" t="s">
        <v>92</v>
      </c>
      <c r="AO53" s="201"/>
      <c r="AP53" s="201"/>
      <c r="AQ53" s="201"/>
      <c r="AR53" s="201"/>
      <c r="AS53" s="202"/>
      <c r="AT53" s="205" t="s">
        <v>52</v>
      </c>
      <c r="AU53" s="201"/>
      <c r="AV53" s="201"/>
      <c r="AW53" s="201"/>
      <c r="AX53" s="201"/>
      <c r="AY53" s="202"/>
      <c r="AZ53" s="207">
        <f>AZ55</f>
        <v>0</v>
      </c>
      <c r="BA53" s="208"/>
      <c r="BB53" s="208"/>
      <c r="BC53" s="208"/>
      <c r="BD53" s="208"/>
      <c r="BE53" s="208"/>
      <c r="BF53" s="208"/>
      <c r="BG53" s="208"/>
      <c r="BH53" s="208"/>
      <c r="BI53" s="209"/>
      <c r="BJ53" s="207">
        <f t="shared" ref="BJ53" si="16">BJ55</f>
        <v>0</v>
      </c>
      <c r="BK53" s="208"/>
      <c r="BL53" s="208"/>
      <c r="BM53" s="208"/>
      <c r="BN53" s="208"/>
      <c r="BO53" s="208"/>
      <c r="BP53" s="208"/>
      <c r="BQ53" s="208"/>
      <c r="BR53" s="208"/>
      <c r="BS53" s="209"/>
      <c r="BT53" s="207">
        <f t="shared" ref="BT53" si="17">BT55</f>
        <v>0</v>
      </c>
      <c r="BU53" s="208"/>
      <c r="BV53" s="208"/>
      <c r="BW53" s="208"/>
      <c r="BX53" s="208"/>
      <c r="BY53" s="208"/>
      <c r="BZ53" s="208"/>
      <c r="CA53" s="208"/>
      <c r="CB53" s="208"/>
      <c r="CC53" s="209"/>
      <c r="CD53" s="256" t="s">
        <v>52</v>
      </c>
      <c r="CE53" s="257"/>
      <c r="CF53" s="257"/>
      <c r="CG53" s="257"/>
      <c r="CH53" s="257"/>
      <c r="CI53" s="257"/>
      <c r="CJ53" s="258"/>
    </row>
    <row r="54" spans="1:88" ht="27.75" customHeight="1" x14ac:dyDescent="0.2">
      <c r="A54" s="195" t="s">
        <v>245</v>
      </c>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203"/>
      <c r="AO54" s="149"/>
      <c r="AP54" s="149"/>
      <c r="AQ54" s="149"/>
      <c r="AR54" s="149"/>
      <c r="AS54" s="204"/>
      <c r="AT54" s="206"/>
      <c r="AU54" s="149"/>
      <c r="AV54" s="149"/>
      <c r="AW54" s="149"/>
      <c r="AX54" s="149"/>
      <c r="AY54" s="204"/>
      <c r="AZ54" s="210"/>
      <c r="BA54" s="211"/>
      <c r="BB54" s="211"/>
      <c r="BC54" s="211"/>
      <c r="BD54" s="211"/>
      <c r="BE54" s="211"/>
      <c r="BF54" s="211"/>
      <c r="BG54" s="211"/>
      <c r="BH54" s="211"/>
      <c r="BI54" s="212"/>
      <c r="BJ54" s="210"/>
      <c r="BK54" s="211"/>
      <c r="BL54" s="211"/>
      <c r="BM54" s="211"/>
      <c r="BN54" s="211"/>
      <c r="BO54" s="211"/>
      <c r="BP54" s="211"/>
      <c r="BQ54" s="211"/>
      <c r="BR54" s="211"/>
      <c r="BS54" s="212"/>
      <c r="BT54" s="210"/>
      <c r="BU54" s="211"/>
      <c r="BV54" s="211"/>
      <c r="BW54" s="211"/>
      <c r="BX54" s="211"/>
      <c r="BY54" s="211"/>
      <c r="BZ54" s="211"/>
      <c r="CA54" s="211"/>
      <c r="CB54" s="211"/>
      <c r="CC54" s="212"/>
      <c r="CD54" s="266"/>
      <c r="CE54" s="267"/>
      <c r="CF54" s="267"/>
      <c r="CG54" s="267"/>
      <c r="CH54" s="267"/>
      <c r="CI54" s="267"/>
      <c r="CJ54" s="268"/>
    </row>
    <row r="55" spans="1:88" ht="13.5" customHeight="1" x14ac:dyDescent="0.2">
      <c r="A55" s="198" t="s">
        <v>45</v>
      </c>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200" t="s">
        <v>92</v>
      </c>
      <c r="AO55" s="201"/>
      <c r="AP55" s="201"/>
      <c r="AQ55" s="201"/>
      <c r="AR55" s="201"/>
      <c r="AS55" s="202"/>
      <c r="AT55" s="205" t="s">
        <v>296</v>
      </c>
      <c r="AU55" s="201"/>
      <c r="AV55" s="201"/>
      <c r="AW55" s="201"/>
      <c r="AX55" s="201"/>
      <c r="AY55" s="202"/>
      <c r="AZ55" s="207"/>
      <c r="BA55" s="208"/>
      <c r="BB55" s="208"/>
      <c r="BC55" s="208"/>
      <c r="BD55" s="208"/>
      <c r="BE55" s="208"/>
      <c r="BF55" s="208"/>
      <c r="BG55" s="208"/>
      <c r="BH55" s="208"/>
      <c r="BI55" s="209"/>
      <c r="BJ55" s="215"/>
      <c r="BK55" s="216"/>
      <c r="BL55" s="216"/>
      <c r="BM55" s="216"/>
      <c r="BN55" s="216"/>
      <c r="BO55" s="216"/>
      <c r="BP55" s="216"/>
      <c r="BQ55" s="216"/>
      <c r="BR55" s="216"/>
      <c r="BS55" s="217"/>
      <c r="BT55" s="215"/>
      <c r="BU55" s="216"/>
      <c r="BV55" s="216"/>
      <c r="BW55" s="216"/>
      <c r="BX55" s="216"/>
      <c r="BY55" s="216"/>
      <c r="BZ55" s="216"/>
      <c r="CA55" s="216"/>
      <c r="CB55" s="216"/>
      <c r="CC55" s="217"/>
      <c r="CD55" s="256" t="s">
        <v>52</v>
      </c>
      <c r="CE55" s="257"/>
      <c r="CF55" s="257"/>
      <c r="CG55" s="257"/>
      <c r="CH55" s="257"/>
      <c r="CI55" s="257"/>
      <c r="CJ55" s="258"/>
    </row>
    <row r="56" spans="1:88" ht="27" customHeight="1" x14ac:dyDescent="0.2">
      <c r="A56" s="270" t="s">
        <v>297</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03"/>
      <c r="AO56" s="149"/>
      <c r="AP56" s="149"/>
      <c r="AQ56" s="149"/>
      <c r="AR56" s="149"/>
      <c r="AS56" s="204"/>
      <c r="AT56" s="206"/>
      <c r="AU56" s="149"/>
      <c r="AV56" s="149"/>
      <c r="AW56" s="149"/>
      <c r="AX56" s="149"/>
      <c r="AY56" s="204"/>
      <c r="AZ56" s="210"/>
      <c r="BA56" s="211"/>
      <c r="BB56" s="211"/>
      <c r="BC56" s="211"/>
      <c r="BD56" s="211"/>
      <c r="BE56" s="211"/>
      <c r="BF56" s="211"/>
      <c r="BG56" s="211"/>
      <c r="BH56" s="211"/>
      <c r="BI56" s="212"/>
      <c r="BJ56" s="218"/>
      <c r="BK56" s="219"/>
      <c r="BL56" s="219"/>
      <c r="BM56" s="219"/>
      <c r="BN56" s="219"/>
      <c r="BO56" s="219"/>
      <c r="BP56" s="219"/>
      <c r="BQ56" s="219"/>
      <c r="BR56" s="219"/>
      <c r="BS56" s="220"/>
      <c r="BT56" s="218"/>
      <c r="BU56" s="219"/>
      <c r="BV56" s="219"/>
      <c r="BW56" s="219"/>
      <c r="BX56" s="219"/>
      <c r="BY56" s="219"/>
      <c r="BZ56" s="219"/>
      <c r="CA56" s="219"/>
      <c r="CB56" s="219"/>
      <c r="CC56" s="220"/>
      <c r="CD56" s="266"/>
      <c r="CE56" s="267"/>
      <c r="CF56" s="267"/>
      <c r="CG56" s="267"/>
      <c r="CH56" s="267"/>
      <c r="CI56" s="267"/>
      <c r="CJ56" s="268"/>
    </row>
    <row r="57" spans="1:88" ht="27.75" customHeight="1" x14ac:dyDescent="0.2">
      <c r="A57" s="227" t="s">
        <v>247</v>
      </c>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30" t="s">
        <v>246</v>
      </c>
      <c r="AO57" s="231"/>
      <c r="AP57" s="231"/>
      <c r="AQ57" s="231"/>
      <c r="AR57" s="231"/>
      <c r="AS57" s="232"/>
      <c r="AT57" s="233" t="s">
        <v>52</v>
      </c>
      <c r="AU57" s="231"/>
      <c r="AV57" s="231"/>
      <c r="AW57" s="231"/>
      <c r="AX57" s="231"/>
      <c r="AY57" s="232"/>
      <c r="AZ57" s="234"/>
      <c r="BA57" s="235"/>
      <c r="BB57" s="235"/>
      <c r="BC57" s="235"/>
      <c r="BD57" s="235"/>
      <c r="BE57" s="235"/>
      <c r="BF57" s="235"/>
      <c r="BG57" s="235"/>
      <c r="BH57" s="235"/>
      <c r="BI57" s="236"/>
      <c r="BJ57" s="237"/>
      <c r="BK57" s="238"/>
      <c r="BL57" s="238"/>
      <c r="BM57" s="238"/>
      <c r="BN57" s="238"/>
      <c r="BO57" s="238"/>
      <c r="BP57" s="238"/>
      <c r="BQ57" s="238"/>
      <c r="BR57" s="238"/>
      <c r="BS57" s="278"/>
      <c r="BT57" s="237"/>
      <c r="BU57" s="238"/>
      <c r="BV57" s="238"/>
      <c r="BW57" s="238"/>
      <c r="BX57" s="238"/>
      <c r="BY57" s="238"/>
      <c r="BZ57" s="238"/>
      <c r="CA57" s="238"/>
      <c r="CB57" s="238"/>
      <c r="CC57" s="278"/>
      <c r="CD57" s="273" t="s">
        <v>52</v>
      </c>
      <c r="CE57" s="274"/>
      <c r="CF57" s="274"/>
      <c r="CG57" s="274"/>
      <c r="CH57" s="274"/>
      <c r="CI57" s="274"/>
      <c r="CJ57" s="275"/>
    </row>
    <row r="58" spans="1:88" ht="13.5" customHeight="1" x14ac:dyDescent="0.2">
      <c r="A58" s="198" t="s">
        <v>45</v>
      </c>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200"/>
      <c r="AO58" s="201"/>
      <c r="AP58" s="201"/>
      <c r="AQ58" s="201"/>
      <c r="AR58" s="201"/>
      <c r="AS58" s="202"/>
      <c r="AT58" s="205"/>
      <c r="AU58" s="201"/>
      <c r="AV58" s="201"/>
      <c r="AW58" s="201"/>
      <c r="AX58" s="201"/>
      <c r="AY58" s="202"/>
      <c r="AZ58" s="207"/>
      <c r="BA58" s="208"/>
      <c r="BB58" s="208"/>
      <c r="BC58" s="208"/>
      <c r="BD58" s="208"/>
      <c r="BE58" s="208"/>
      <c r="BF58" s="208"/>
      <c r="BG58" s="208"/>
      <c r="BH58" s="208"/>
      <c r="BI58" s="209"/>
      <c r="BJ58" s="215"/>
      <c r="BK58" s="216"/>
      <c r="BL58" s="216"/>
      <c r="BM58" s="216"/>
      <c r="BN58" s="216"/>
      <c r="BO58" s="216"/>
      <c r="BP58" s="216"/>
      <c r="BQ58" s="216"/>
      <c r="BR58" s="216"/>
      <c r="BS58" s="217"/>
      <c r="BT58" s="215"/>
      <c r="BU58" s="216"/>
      <c r="BV58" s="216"/>
      <c r="BW58" s="216"/>
      <c r="BX58" s="216"/>
      <c r="BY58" s="216"/>
      <c r="BZ58" s="216"/>
      <c r="CA58" s="216"/>
      <c r="CB58" s="216"/>
      <c r="CC58" s="217"/>
      <c r="CD58" s="256" t="s">
        <v>52</v>
      </c>
      <c r="CE58" s="257"/>
      <c r="CF58" s="257"/>
      <c r="CG58" s="257"/>
      <c r="CH58" s="257"/>
      <c r="CI58" s="257"/>
      <c r="CJ58" s="258"/>
    </row>
    <row r="59" spans="1:88" ht="13.5" customHeight="1" x14ac:dyDescent="0.2">
      <c r="A59" s="195"/>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203"/>
      <c r="AO59" s="149"/>
      <c r="AP59" s="149"/>
      <c r="AQ59" s="149"/>
      <c r="AR59" s="149"/>
      <c r="AS59" s="204"/>
      <c r="AT59" s="206"/>
      <c r="AU59" s="149"/>
      <c r="AV59" s="149"/>
      <c r="AW59" s="149"/>
      <c r="AX59" s="149"/>
      <c r="AY59" s="204"/>
      <c r="AZ59" s="210"/>
      <c r="BA59" s="211"/>
      <c r="BB59" s="211"/>
      <c r="BC59" s="211"/>
      <c r="BD59" s="211"/>
      <c r="BE59" s="211"/>
      <c r="BF59" s="211"/>
      <c r="BG59" s="211"/>
      <c r="BH59" s="211"/>
      <c r="BI59" s="212"/>
      <c r="BJ59" s="218"/>
      <c r="BK59" s="219"/>
      <c r="BL59" s="219"/>
      <c r="BM59" s="219"/>
      <c r="BN59" s="219"/>
      <c r="BO59" s="219"/>
      <c r="BP59" s="219"/>
      <c r="BQ59" s="219"/>
      <c r="BR59" s="219"/>
      <c r="BS59" s="220"/>
      <c r="BT59" s="218"/>
      <c r="BU59" s="219"/>
      <c r="BV59" s="219"/>
      <c r="BW59" s="219"/>
      <c r="BX59" s="219"/>
      <c r="BY59" s="219"/>
      <c r="BZ59" s="219"/>
      <c r="CA59" s="219"/>
      <c r="CB59" s="219"/>
      <c r="CC59" s="220"/>
      <c r="CD59" s="266"/>
      <c r="CE59" s="267"/>
      <c r="CF59" s="267"/>
      <c r="CG59" s="267"/>
      <c r="CH59" s="267"/>
      <c r="CI59" s="267"/>
      <c r="CJ59" s="268"/>
    </row>
    <row r="60" spans="1:88" ht="13.5" customHeight="1" x14ac:dyDescent="0.2">
      <c r="A60" s="227" t="s">
        <v>248</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30" t="s">
        <v>98</v>
      </c>
      <c r="AO60" s="231"/>
      <c r="AP60" s="231"/>
      <c r="AQ60" s="231"/>
      <c r="AR60" s="231"/>
      <c r="AS60" s="232"/>
      <c r="AT60" s="233" t="s">
        <v>52</v>
      </c>
      <c r="AU60" s="231"/>
      <c r="AV60" s="231"/>
      <c r="AW60" s="231"/>
      <c r="AX60" s="231"/>
      <c r="AY60" s="232"/>
      <c r="AZ60" s="234">
        <f>SUM(AZ61:BI63)</f>
        <v>0</v>
      </c>
      <c r="BA60" s="235"/>
      <c r="BB60" s="235"/>
      <c r="BC60" s="235"/>
      <c r="BD60" s="235"/>
      <c r="BE60" s="235"/>
      <c r="BF60" s="235"/>
      <c r="BG60" s="235"/>
      <c r="BH60" s="235"/>
      <c r="BI60" s="236"/>
      <c r="BJ60" s="234">
        <f t="shared" ref="BJ60" si="18">SUM(BJ61:BS63)</f>
        <v>0</v>
      </c>
      <c r="BK60" s="235"/>
      <c r="BL60" s="235"/>
      <c r="BM60" s="235"/>
      <c r="BN60" s="235"/>
      <c r="BO60" s="235"/>
      <c r="BP60" s="235"/>
      <c r="BQ60" s="235"/>
      <c r="BR60" s="235"/>
      <c r="BS60" s="236"/>
      <c r="BT60" s="234">
        <f t="shared" ref="BT60" si="19">SUM(BT61:CC63)</f>
        <v>0</v>
      </c>
      <c r="BU60" s="235"/>
      <c r="BV60" s="235"/>
      <c r="BW60" s="235"/>
      <c r="BX60" s="235"/>
      <c r="BY60" s="235"/>
      <c r="BZ60" s="235"/>
      <c r="CA60" s="235"/>
      <c r="CB60" s="235"/>
      <c r="CC60" s="236"/>
      <c r="CD60" s="273" t="s">
        <v>52</v>
      </c>
      <c r="CE60" s="274"/>
      <c r="CF60" s="274"/>
      <c r="CG60" s="274"/>
      <c r="CH60" s="274"/>
      <c r="CI60" s="274"/>
      <c r="CJ60" s="275"/>
    </row>
    <row r="61" spans="1:88" ht="13.5" customHeight="1" x14ac:dyDescent="0.2">
      <c r="A61" s="198" t="s">
        <v>45</v>
      </c>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200" t="s">
        <v>98</v>
      </c>
      <c r="AO61" s="201"/>
      <c r="AP61" s="201"/>
      <c r="AQ61" s="201"/>
      <c r="AR61" s="201"/>
      <c r="AS61" s="202"/>
      <c r="AT61" s="205" t="s">
        <v>301</v>
      </c>
      <c r="AU61" s="201"/>
      <c r="AV61" s="201"/>
      <c r="AW61" s="201"/>
      <c r="AX61" s="201"/>
      <c r="AY61" s="202"/>
      <c r="AZ61" s="207"/>
      <c r="BA61" s="208"/>
      <c r="BB61" s="208"/>
      <c r="BC61" s="208"/>
      <c r="BD61" s="208"/>
      <c r="BE61" s="208"/>
      <c r="BF61" s="208"/>
      <c r="BG61" s="208"/>
      <c r="BH61" s="208"/>
      <c r="BI61" s="209"/>
      <c r="BJ61" s="215"/>
      <c r="BK61" s="216"/>
      <c r="BL61" s="216"/>
      <c r="BM61" s="216"/>
      <c r="BN61" s="216"/>
      <c r="BO61" s="216"/>
      <c r="BP61" s="216"/>
      <c r="BQ61" s="216"/>
      <c r="BR61" s="216"/>
      <c r="BS61" s="217"/>
      <c r="BT61" s="215"/>
      <c r="BU61" s="216"/>
      <c r="BV61" s="216"/>
      <c r="BW61" s="216"/>
      <c r="BX61" s="216"/>
      <c r="BY61" s="216"/>
      <c r="BZ61" s="216"/>
      <c r="CA61" s="216"/>
      <c r="CB61" s="216"/>
      <c r="CC61" s="217"/>
      <c r="CD61" s="256" t="s">
        <v>52</v>
      </c>
      <c r="CE61" s="257"/>
      <c r="CF61" s="257"/>
      <c r="CG61" s="257"/>
      <c r="CH61" s="257"/>
      <c r="CI61" s="257"/>
      <c r="CJ61" s="258"/>
    </row>
    <row r="62" spans="1:88" ht="13.5" customHeight="1" x14ac:dyDescent="0.2">
      <c r="A62" s="270" t="s">
        <v>300</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c r="AJ62" s="271"/>
      <c r="AK62" s="271"/>
      <c r="AL62" s="271"/>
      <c r="AM62" s="271"/>
      <c r="AN62" s="203"/>
      <c r="AO62" s="149"/>
      <c r="AP62" s="149"/>
      <c r="AQ62" s="149"/>
      <c r="AR62" s="149"/>
      <c r="AS62" s="204"/>
      <c r="AT62" s="206"/>
      <c r="AU62" s="149"/>
      <c r="AV62" s="149"/>
      <c r="AW62" s="149"/>
      <c r="AX62" s="149"/>
      <c r="AY62" s="204"/>
      <c r="AZ62" s="210"/>
      <c r="BA62" s="211"/>
      <c r="BB62" s="211"/>
      <c r="BC62" s="211"/>
      <c r="BD62" s="211"/>
      <c r="BE62" s="211"/>
      <c r="BF62" s="211"/>
      <c r="BG62" s="211"/>
      <c r="BH62" s="211"/>
      <c r="BI62" s="212"/>
      <c r="BJ62" s="218"/>
      <c r="BK62" s="219"/>
      <c r="BL62" s="219"/>
      <c r="BM62" s="219"/>
      <c r="BN62" s="219"/>
      <c r="BO62" s="219"/>
      <c r="BP62" s="219"/>
      <c r="BQ62" s="219"/>
      <c r="BR62" s="219"/>
      <c r="BS62" s="220"/>
      <c r="BT62" s="218"/>
      <c r="BU62" s="219"/>
      <c r="BV62" s="219"/>
      <c r="BW62" s="219"/>
      <c r="BX62" s="219"/>
      <c r="BY62" s="219"/>
      <c r="BZ62" s="219"/>
      <c r="CA62" s="219"/>
      <c r="CB62" s="219"/>
      <c r="CC62" s="220"/>
      <c r="CD62" s="266"/>
      <c r="CE62" s="267"/>
      <c r="CF62" s="267"/>
      <c r="CG62" s="267"/>
      <c r="CH62" s="267"/>
      <c r="CI62" s="267"/>
      <c r="CJ62" s="268"/>
    </row>
    <row r="63" spans="1:88" ht="13.5" customHeight="1" x14ac:dyDescent="0.2">
      <c r="A63" s="289" t="s">
        <v>291</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176" t="s">
        <v>98</v>
      </c>
      <c r="AO63" s="177"/>
      <c r="AP63" s="177"/>
      <c r="AQ63" s="177"/>
      <c r="AR63" s="177"/>
      <c r="AS63" s="177"/>
      <c r="AT63" s="177" t="s">
        <v>290</v>
      </c>
      <c r="AU63" s="177"/>
      <c r="AV63" s="177"/>
      <c r="AW63" s="177"/>
      <c r="AX63" s="177"/>
      <c r="AY63" s="177"/>
      <c r="AZ63" s="188"/>
      <c r="BA63" s="188"/>
      <c r="BB63" s="188"/>
      <c r="BC63" s="188"/>
      <c r="BD63" s="188"/>
      <c r="BE63" s="188"/>
      <c r="BF63" s="188"/>
      <c r="BG63" s="188"/>
      <c r="BH63" s="188"/>
      <c r="BI63" s="188"/>
      <c r="BJ63" s="189"/>
      <c r="BK63" s="189"/>
      <c r="BL63" s="189"/>
      <c r="BM63" s="189"/>
      <c r="BN63" s="189"/>
      <c r="BO63" s="189"/>
      <c r="BP63" s="189"/>
      <c r="BQ63" s="189"/>
      <c r="BR63" s="189"/>
      <c r="BS63" s="189"/>
      <c r="BT63" s="189"/>
      <c r="BU63" s="189"/>
      <c r="BV63" s="189"/>
      <c r="BW63" s="189"/>
      <c r="BX63" s="189"/>
      <c r="BY63" s="189"/>
      <c r="BZ63" s="189"/>
      <c r="CA63" s="189"/>
      <c r="CB63" s="189"/>
      <c r="CC63" s="189"/>
      <c r="CD63" s="273" t="s">
        <v>52</v>
      </c>
      <c r="CE63" s="274"/>
      <c r="CF63" s="274"/>
      <c r="CG63" s="274"/>
      <c r="CH63" s="274"/>
      <c r="CI63" s="274"/>
      <c r="CJ63" s="275"/>
    </row>
    <row r="64" spans="1:88" ht="15.75" customHeight="1" x14ac:dyDescent="0.2">
      <c r="A64" s="213" t="s">
        <v>250</v>
      </c>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198"/>
      <c r="AN64" s="200" t="s">
        <v>96</v>
      </c>
      <c r="AO64" s="201"/>
      <c r="AP64" s="201"/>
      <c r="AQ64" s="201"/>
      <c r="AR64" s="201"/>
      <c r="AS64" s="202"/>
      <c r="AT64" s="205" t="s">
        <v>290</v>
      </c>
      <c r="AU64" s="201"/>
      <c r="AV64" s="201"/>
      <c r="AW64" s="201"/>
      <c r="AX64" s="201"/>
      <c r="AY64" s="202"/>
      <c r="AZ64" s="207"/>
      <c r="BA64" s="208"/>
      <c r="BB64" s="208"/>
      <c r="BC64" s="208"/>
      <c r="BD64" s="208"/>
      <c r="BE64" s="208"/>
      <c r="BF64" s="208"/>
      <c r="BG64" s="208"/>
      <c r="BH64" s="208"/>
      <c r="BI64" s="209"/>
      <c r="BJ64" s="215"/>
      <c r="BK64" s="216"/>
      <c r="BL64" s="216"/>
      <c r="BM64" s="216"/>
      <c r="BN64" s="216"/>
      <c r="BO64" s="216"/>
      <c r="BP64" s="216"/>
      <c r="BQ64" s="216"/>
      <c r="BR64" s="216"/>
      <c r="BS64" s="217"/>
      <c r="BT64" s="215"/>
      <c r="BU64" s="216"/>
      <c r="BV64" s="216"/>
      <c r="BW64" s="216"/>
      <c r="BX64" s="216"/>
      <c r="BY64" s="216"/>
      <c r="BZ64" s="216"/>
      <c r="CA64" s="216"/>
      <c r="CB64" s="216"/>
      <c r="CC64" s="217"/>
      <c r="CD64" s="256" t="s">
        <v>52</v>
      </c>
      <c r="CE64" s="257"/>
      <c r="CF64" s="257"/>
      <c r="CG64" s="257"/>
      <c r="CH64" s="257"/>
      <c r="CI64" s="257"/>
      <c r="CJ64" s="258"/>
    </row>
    <row r="65" spans="1:88" ht="26.25" customHeight="1" x14ac:dyDescent="0.2">
      <c r="A65" s="198" t="s">
        <v>252</v>
      </c>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200" t="s">
        <v>97</v>
      </c>
      <c r="AO65" s="201"/>
      <c r="AP65" s="201"/>
      <c r="AQ65" s="201"/>
      <c r="AR65" s="201"/>
      <c r="AS65" s="202"/>
      <c r="AT65" s="205"/>
      <c r="AU65" s="201"/>
      <c r="AV65" s="201"/>
      <c r="AW65" s="201"/>
      <c r="AX65" s="201"/>
      <c r="AY65" s="202"/>
      <c r="AZ65" s="207"/>
      <c r="BA65" s="208"/>
      <c r="BB65" s="208"/>
      <c r="BC65" s="208"/>
      <c r="BD65" s="208"/>
      <c r="BE65" s="208"/>
      <c r="BF65" s="208"/>
      <c r="BG65" s="208"/>
      <c r="BH65" s="208"/>
      <c r="BI65" s="209"/>
      <c r="BJ65" s="215"/>
      <c r="BK65" s="216"/>
      <c r="BL65" s="216"/>
      <c r="BM65" s="216"/>
      <c r="BN65" s="216"/>
      <c r="BO65" s="216"/>
      <c r="BP65" s="216"/>
      <c r="BQ65" s="216"/>
      <c r="BR65" s="216"/>
      <c r="BS65" s="217"/>
      <c r="BT65" s="215"/>
      <c r="BU65" s="216"/>
      <c r="BV65" s="216"/>
      <c r="BW65" s="216"/>
      <c r="BX65" s="216"/>
      <c r="BY65" s="216"/>
      <c r="BZ65" s="216"/>
      <c r="CA65" s="216"/>
      <c r="CB65" s="216"/>
      <c r="CC65" s="217"/>
      <c r="CD65" s="256" t="s">
        <v>52</v>
      </c>
      <c r="CE65" s="257"/>
      <c r="CF65" s="257"/>
      <c r="CG65" s="257"/>
      <c r="CH65" s="257"/>
      <c r="CI65" s="257"/>
      <c r="CJ65" s="258"/>
    </row>
    <row r="66" spans="1:88" ht="13.5" customHeight="1" x14ac:dyDescent="0.2">
      <c r="A66" s="227" t="s">
        <v>107</v>
      </c>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228"/>
      <c r="AL66" s="228"/>
      <c r="AM66" s="228"/>
      <c r="AN66" s="176" t="s">
        <v>100</v>
      </c>
      <c r="AO66" s="177"/>
      <c r="AP66" s="177"/>
      <c r="AQ66" s="177"/>
      <c r="AR66" s="177"/>
      <c r="AS66" s="177"/>
      <c r="AT66" s="177" t="s">
        <v>52</v>
      </c>
      <c r="AU66" s="177"/>
      <c r="AV66" s="177"/>
      <c r="AW66" s="177"/>
      <c r="AX66" s="177"/>
      <c r="AY66" s="177"/>
      <c r="AZ66" s="188">
        <f>SUM(AZ67+AZ69+AZ70)</f>
        <v>61600</v>
      </c>
      <c r="BA66" s="188"/>
      <c r="BB66" s="188"/>
      <c r="BC66" s="188"/>
      <c r="BD66" s="188"/>
      <c r="BE66" s="188"/>
      <c r="BF66" s="188"/>
      <c r="BG66" s="188"/>
      <c r="BH66" s="188"/>
      <c r="BI66" s="188"/>
      <c r="BJ66" s="188">
        <f t="shared" ref="BJ66" si="20">SUM(BJ67+BJ69+BJ70)</f>
        <v>61600</v>
      </c>
      <c r="BK66" s="188"/>
      <c r="BL66" s="188"/>
      <c r="BM66" s="188"/>
      <c r="BN66" s="188"/>
      <c r="BO66" s="188"/>
      <c r="BP66" s="188"/>
      <c r="BQ66" s="188"/>
      <c r="BR66" s="188"/>
      <c r="BS66" s="188"/>
      <c r="BT66" s="188">
        <f t="shared" ref="BT66" si="21">SUM(BT67+BT69+BT70)</f>
        <v>61600</v>
      </c>
      <c r="BU66" s="188"/>
      <c r="BV66" s="188"/>
      <c r="BW66" s="188"/>
      <c r="BX66" s="188"/>
      <c r="BY66" s="188"/>
      <c r="BZ66" s="188"/>
      <c r="CA66" s="188"/>
      <c r="CB66" s="188"/>
      <c r="CC66" s="188"/>
      <c r="CD66" s="276" t="s">
        <v>52</v>
      </c>
      <c r="CE66" s="276"/>
      <c r="CF66" s="276"/>
      <c r="CG66" s="276"/>
      <c r="CH66" s="276"/>
      <c r="CI66" s="276"/>
      <c r="CJ66" s="277"/>
    </row>
    <row r="67" spans="1:88" x14ac:dyDescent="0.2">
      <c r="A67" s="198" t="s">
        <v>72</v>
      </c>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200" t="s">
        <v>102</v>
      </c>
      <c r="AO67" s="201"/>
      <c r="AP67" s="201"/>
      <c r="AQ67" s="201"/>
      <c r="AR67" s="201"/>
      <c r="AS67" s="202"/>
      <c r="AT67" s="205"/>
      <c r="AU67" s="201"/>
      <c r="AV67" s="201"/>
      <c r="AW67" s="201"/>
      <c r="AX67" s="201"/>
      <c r="AY67" s="202"/>
      <c r="AZ67" s="207">
        <v>61600</v>
      </c>
      <c r="BA67" s="208"/>
      <c r="BB67" s="208"/>
      <c r="BC67" s="208"/>
      <c r="BD67" s="208"/>
      <c r="BE67" s="208"/>
      <c r="BF67" s="208"/>
      <c r="BG67" s="208"/>
      <c r="BH67" s="208"/>
      <c r="BI67" s="209"/>
      <c r="BJ67" s="215">
        <v>61600</v>
      </c>
      <c r="BK67" s="216"/>
      <c r="BL67" s="216"/>
      <c r="BM67" s="216"/>
      <c r="BN67" s="216"/>
      <c r="BO67" s="216"/>
      <c r="BP67" s="216"/>
      <c r="BQ67" s="216"/>
      <c r="BR67" s="216"/>
      <c r="BS67" s="217"/>
      <c r="BT67" s="215">
        <v>61600</v>
      </c>
      <c r="BU67" s="216"/>
      <c r="BV67" s="216"/>
      <c r="BW67" s="216"/>
      <c r="BX67" s="216"/>
      <c r="BY67" s="216"/>
      <c r="BZ67" s="216"/>
      <c r="CA67" s="216"/>
      <c r="CB67" s="216"/>
      <c r="CC67" s="217"/>
      <c r="CD67" s="256" t="s">
        <v>52</v>
      </c>
      <c r="CE67" s="257"/>
      <c r="CF67" s="257"/>
      <c r="CG67" s="257"/>
      <c r="CH67" s="257"/>
      <c r="CI67" s="257"/>
      <c r="CJ67" s="258"/>
    </row>
    <row r="68" spans="1:88" x14ac:dyDescent="0.2">
      <c r="A68" s="195" t="s">
        <v>253</v>
      </c>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203"/>
      <c r="AO68" s="149"/>
      <c r="AP68" s="149"/>
      <c r="AQ68" s="149"/>
      <c r="AR68" s="149"/>
      <c r="AS68" s="204"/>
      <c r="AT68" s="206"/>
      <c r="AU68" s="149"/>
      <c r="AV68" s="149"/>
      <c r="AW68" s="149"/>
      <c r="AX68" s="149"/>
      <c r="AY68" s="204"/>
      <c r="AZ68" s="210"/>
      <c r="BA68" s="211"/>
      <c r="BB68" s="211"/>
      <c r="BC68" s="211"/>
      <c r="BD68" s="211"/>
      <c r="BE68" s="211"/>
      <c r="BF68" s="211"/>
      <c r="BG68" s="211"/>
      <c r="BH68" s="211"/>
      <c r="BI68" s="212"/>
      <c r="BJ68" s="218"/>
      <c r="BK68" s="219"/>
      <c r="BL68" s="219"/>
      <c r="BM68" s="219"/>
      <c r="BN68" s="219"/>
      <c r="BO68" s="219"/>
      <c r="BP68" s="219"/>
      <c r="BQ68" s="219"/>
      <c r="BR68" s="219"/>
      <c r="BS68" s="220"/>
      <c r="BT68" s="218"/>
      <c r="BU68" s="219"/>
      <c r="BV68" s="219"/>
      <c r="BW68" s="219"/>
      <c r="BX68" s="219"/>
      <c r="BY68" s="219"/>
      <c r="BZ68" s="219"/>
      <c r="CA68" s="219"/>
      <c r="CB68" s="219"/>
      <c r="CC68" s="220"/>
      <c r="CD68" s="266"/>
      <c r="CE68" s="267"/>
      <c r="CF68" s="267"/>
      <c r="CG68" s="267"/>
      <c r="CH68" s="267"/>
      <c r="CI68" s="267"/>
      <c r="CJ68" s="268"/>
    </row>
    <row r="69" spans="1:88" ht="13.5" customHeight="1" x14ac:dyDescent="0.2">
      <c r="A69" s="198" t="s">
        <v>254</v>
      </c>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200" t="s">
        <v>104</v>
      </c>
      <c r="AO69" s="201"/>
      <c r="AP69" s="201"/>
      <c r="AQ69" s="201"/>
      <c r="AR69" s="201"/>
      <c r="AS69" s="202"/>
      <c r="AT69" s="205"/>
      <c r="AU69" s="201"/>
      <c r="AV69" s="201"/>
      <c r="AW69" s="201"/>
      <c r="AX69" s="201"/>
      <c r="AY69" s="202"/>
      <c r="AZ69" s="207"/>
      <c r="BA69" s="208"/>
      <c r="BB69" s="208"/>
      <c r="BC69" s="208"/>
      <c r="BD69" s="208"/>
      <c r="BE69" s="208"/>
      <c r="BF69" s="208"/>
      <c r="BG69" s="208"/>
      <c r="BH69" s="208"/>
      <c r="BI69" s="209"/>
      <c r="BJ69" s="215"/>
      <c r="BK69" s="216"/>
      <c r="BL69" s="216"/>
      <c r="BM69" s="216"/>
      <c r="BN69" s="216"/>
      <c r="BO69" s="216"/>
      <c r="BP69" s="216"/>
      <c r="BQ69" s="216"/>
      <c r="BR69" s="216"/>
      <c r="BS69" s="217"/>
      <c r="BT69" s="215"/>
      <c r="BU69" s="216"/>
      <c r="BV69" s="216"/>
      <c r="BW69" s="216"/>
      <c r="BX69" s="216"/>
      <c r="BY69" s="216"/>
      <c r="BZ69" s="216"/>
      <c r="CA69" s="216"/>
      <c r="CB69" s="216"/>
      <c r="CC69" s="217"/>
      <c r="CD69" s="256" t="s">
        <v>52</v>
      </c>
      <c r="CE69" s="257"/>
      <c r="CF69" s="257"/>
      <c r="CG69" s="257"/>
      <c r="CH69" s="257"/>
      <c r="CI69" s="257"/>
      <c r="CJ69" s="258"/>
    </row>
    <row r="70" spans="1:88" ht="13.5" customHeight="1" x14ac:dyDescent="0.2">
      <c r="A70" s="227" t="s">
        <v>255</v>
      </c>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176" t="s">
        <v>105</v>
      </c>
      <c r="AO70" s="177"/>
      <c r="AP70" s="177"/>
      <c r="AQ70" s="177"/>
      <c r="AR70" s="177"/>
      <c r="AS70" s="177"/>
      <c r="AT70" s="177" t="s">
        <v>52</v>
      </c>
      <c r="AU70" s="177"/>
      <c r="AV70" s="177"/>
      <c r="AW70" s="177"/>
      <c r="AX70" s="177"/>
      <c r="AY70" s="177"/>
      <c r="AZ70" s="188">
        <f>SUM(AZ71:BI75)</f>
        <v>0</v>
      </c>
      <c r="BA70" s="188"/>
      <c r="BB70" s="188"/>
      <c r="BC70" s="188"/>
      <c r="BD70" s="188"/>
      <c r="BE70" s="188"/>
      <c r="BF70" s="188"/>
      <c r="BG70" s="188"/>
      <c r="BH70" s="188"/>
      <c r="BI70" s="188"/>
      <c r="BJ70" s="188">
        <f t="shared" ref="BJ70" si="22">SUM(BJ71:BS75)</f>
        <v>0</v>
      </c>
      <c r="BK70" s="188"/>
      <c r="BL70" s="188"/>
      <c r="BM70" s="188"/>
      <c r="BN70" s="188"/>
      <c r="BO70" s="188"/>
      <c r="BP70" s="188"/>
      <c r="BQ70" s="188"/>
      <c r="BR70" s="188"/>
      <c r="BS70" s="188"/>
      <c r="BT70" s="188">
        <f t="shared" ref="BT70" si="23">SUM(BT71:CC75)</f>
        <v>0</v>
      </c>
      <c r="BU70" s="188"/>
      <c r="BV70" s="188"/>
      <c r="BW70" s="188"/>
      <c r="BX70" s="188"/>
      <c r="BY70" s="188"/>
      <c r="BZ70" s="188"/>
      <c r="CA70" s="188"/>
      <c r="CB70" s="188"/>
      <c r="CC70" s="188"/>
      <c r="CD70" s="276" t="s">
        <v>52</v>
      </c>
      <c r="CE70" s="276"/>
      <c r="CF70" s="276"/>
      <c r="CG70" s="276"/>
      <c r="CH70" s="276"/>
      <c r="CI70" s="276"/>
      <c r="CJ70" s="277"/>
    </row>
    <row r="71" spans="1:88" ht="13.5" customHeight="1" x14ac:dyDescent="0.2">
      <c r="A71" s="198" t="s">
        <v>45</v>
      </c>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200" t="s">
        <v>105</v>
      </c>
      <c r="AO71" s="201"/>
      <c r="AP71" s="201"/>
      <c r="AQ71" s="201"/>
      <c r="AR71" s="201"/>
      <c r="AS71" s="202"/>
      <c r="AT71" s="205" t="s">
        <v>303</v>
      </c>
      <c r="AU71" s="201"/>
      <c r="AV71" s="201"/>
      <c r="AW71" s="201"/>
      <c r="AX71" s="201"/>
      <c r="AY71" s="202"/>
      <c r="AZ71" s="207"/>
      <c r="BA71" s="208"/>
      <c r="BB71" s="208"/>
      <c r="BC71" s="208"/>
      <c r="BD71" s="208"/>
      <c r="BE71" s="208"/>
      <c r="BF71" s="208"/>
      <c r="BG71" s="208"/>
      <c r="BH71" s="208"/>
      <c r="BI71" s="209"/>
      <c r="BJ71" s="215"/>
      <c r="BK71" s="216"/>
      <c r="BL71" s="216"/>
      <c r="BM71" s="216"/>
      <c r="BN71" s="216"/>
      <c r="BO71" s="216"/>
      <c r="BP71" s="216"/>
      <c r="BQ71" s="216"/>
      <c r="BR71" s="216"/>
      <c r="BS71" s="217"/>
      <c r="BT71" s="215"/>
      <c r="BU71" s="216"/>
      <c r="BV71" s="216"/>
      <c r="BW71" s="216"/>
      <c r="BX71" s="216"/>
      <c r="BY71" s="216"/>
      <c r="BZ71" s="216"/>
      <c r="CA71" s="216"/>
      <c r="CB71" s="216"/>
      <c r="CC71" s="217"/>
      <c r="CD71" s="256" t="s">
        <v>52</v>
      </c>
      <c r="CE71" s="257"/>
      <c r="CF71" s="257"/>
      <c r="CG71" s="257"/>
      <c r="CH71" s="257"/>
      <c r="CI71" s="257"/>
      <c r="CJ71" s="258"/>
    </row>
    <row r="72" spans="1:88" ht="13.5" customHeight="1" x14ac:dyDescent="0.2">
      <c r="A72" s="270" t="s">
        <v>304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c r="AN72" s="203"/>
      <c r="AO72" s="149"/>
      <c r="AP72" s="149"/>
      <c r="AQ72" s="149"/>
      <c r="AR72" s="149"/>
      <c r="AS72" s="204"/>
      <c r="AT72" s="206"/>
      <c r="AU72" s="149"/>
      <c r="AV72" s="149"/>
      <c r="AW72" s="149"/>
      <c r="AX72" s="149"/>
      <c r="AY72" s="204"/>
      <c r="AZ72" s="210"/>
      <c r="BA72" s="211"/>
      <c r="BB72" s="211"/>
      <c r="BC72" s="211"/>
      <c r="BD72" s="211"/>
      <c r="BE72" s="211"/>
      <c r="BF72" s="211"/>
      <c r="BG72" s="211"/>
      <c r="BH72" s="211"/>
      <c r="BI72" s="212"/>
      <c r="BJ72" s="218"/>
      <c r="BK72" s="219"/>
      <c r="BL72" s="219"/>
      <c r="BM72" s="219"/>
      <c r="BN72" s="219"/>
      <c r="BO72" s="219"/>
      <c r="BP72" s="219"/>
      <c r="BQ72" s="219"/>
      <c r="BR72" s="219"/>
      <c r="BS72" s="220"/>
      <c r="BT72" s="218"/>
      <c r="BU72" s="219"/>
      <c r="BV72" s="219"/>
      <c r="BW72" s="219"/>
      <c r="BX72" s="219"/>
      <c r="BY72" s="219"/>
      <c r="BZ72" s="219"/>
      <c r="CA72" s="219"/>
      <c r="CB72" s="219"/>
      <c r="CC72" s="220"/>
      <c r="CD72" s="266"/>
      <c r="CE72" s="267"/>
      <c r="CF72" s="267"/>
      <c r="CG72" s="267"/>
      <c r="CH72" s="267"/>
      <c r="CI72" s="267"/>
      <c r="CJ72" s="268"/>
    </row>
    <row r="73" spans="1:88" ht="27.75" customHeight="1" x14ac:dyDescent="0.2">
      <c r="A73" s="294" t="s">
        <v>309</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00" t="s">
        <v>105</v>
      </c>
      <c r="AO73" s="201"/>
      <c r="AP73" s="201"/>
      <c r="AQ73" s="201"/>
      <c r="AR73" s="201"/>
      <c r="AS73" s="202"/>
      <c r="AT73" s="205" t="s">
        <v>308</v>
      </c>
      <c r="AU73" s="201"/>
      <c r="AV73" s="201"/>
      <c r="AW73" s="201"/>
      <c r="AX73" s="201"/>
      <c r="AY73" s="202"/>
      <c r="AZ73" s="207"/>
      <c r="BA73" s="208"/>
      <c r="BB73" s="208"/>
      <c r="BC73" s="208"/>
      <c r="BD73" s="208"/>
      <c r="BE73" s="208"/>
      <c r="BF73" s="208"/>
      <c r="BG73" s="208"/>
      <c r="BH73" s="208"/>
      <c r="BI73" s="209"/>
      <c r="BJ73" s="215"/>
      <c r="BK73" s="216"/>
      <c r="BL73" s="216"/>
      <c r="BM73" s="216"/>
      <c r="BN73" s="216"/>
      <c r="BO73" s="216"/>
      <c r="BP73" s="216"/>
      <c r="BQ73" s="216"/>
      <c r="BR73" s="216"/>
      <c r="BS73" s="217"/>
      <c r="BT73" s="215"/>
      <c r="BU73" s="216"/>
      <c r="BV73" s="216"/>
      <c r="BW73" s="216"/>
      <c r="BX73" s="216"/>
      <c r="BY73" s="216"/>
      <c r="BZ73" s="216"/>
      <c r="CA73" s="216"/>
      <c r="CB73" s="216"/>
      <c r="CC73" s="217"/>
      <c r="CD73" s="256" t="s">
        <v>52</v>
      </c>
      <c r="CE73" s="257"/>
      <c r="CF73" s="257"/>
      <c r="CG73" s="257"/>
      <c r="CH73" s="257"/>
      <c r="CI73" s="257"/>
      <c r="CJ73" s="258"/>
    </row>
    <row r="74" spans="1:88" ht="13.5" customHeight="1" x14ac:dyDescent="0.2">
      <c r="A74" s="289" t="s">
        <v>310</v>
      </c>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176" t="s">
        <v>105</v>
      </c>
      <c r="AO74" s="177"/>
      <c r="AP74" s="177"/>
      <c r="AQ74" s="177"/>
      <c r="AR74" s="177"/>
      <c r="AS74" s="177"/>
      <c r="AT74" s="177" t="s">
        <v>311</v>
      </c>
      <c r="AU74" s="177"/>
      <c r="AV74" s="177"/>
      <c r="AW74" s="177"/>
      <c r="AX74" s="177"/>
      <c r="AY74" s="177"/>
      <c r="AZ74" s="188"/>
      <c r="BA74" s="188"/>
      <c r="BB74" s="188"/>
      <c r="BC74" s="188"/>
      <c r="BD74" s="188"/>
      <c r="BE74" s="188"/>
      <c r="BF74" s="188"/>
      <c r="BG74" s="188"/>
      <c r="BH74" s="188"/>
      <c r="BI74" s="188"/>
      <c r="BJ74" s="189"/>
      <c r="BK74" s="189"/>
      <c r="BL74" s="189"/>
      <c r="BM74" s="189"/>
      <c r="BN74" s="189"/>
      <c r="BO74" s="189"/>
      <c r="BP74" s="189"/>
      <c r="BQ74" s="189"/>
      <c r="BR74" s="189"/>
      <c r="BS74" s="189"/>
      <c r="BT74" s="189"/>
      <c r="BU74" s="189"/>
      <c r="BV74" s="189"/>
      <c r="BW74" s="189"/>
      <c r="BX74" s="189"/>
      <c r="BY74" s="189"/>
      <c r="BZ74" s="189"/>
      <c r="CA74" s="189"/>
      <c r="CB74" s="189"/>
      <c r="CC74" s="189"/>
      <c r="CD74" s="276" t="s">
        <v>52</v>
      </c>
      <c r="CE74" s="276"/>
      <c r="CF74" s="276"/>
      <c r="CG74" s="276"/>
      <c r="CH74" s="276"/>
      <c r="CI74" s="276"/>
      <c r="CJ74" s="277"/>
    </row>
    <row r="75" spans="1:88" ht="13.5" customHeight="1" x14ac:dyDescent="0.2">
      <c r="A75" s="294" t="s">
        <v>291</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00" t="s">
        <v>105</v>
      </c>
      <c r="AO75" s="201"/>
      <c r="AP75" s="201"/>
      <c r="AQ75" s="201"/>
      <c r="AR75" s="201"/>
      <c r="AS75" s="202"/>
      <c r="AT75" s="205" t="s">
        <v>290</v>
      </c>
      <c r="AU75" s="201"/>
      <c r="AV75" s="201"/>
      <c r="AW75" s="201"/>
      <c r="AX75" s="201"/>
      <c r="AY75" s="202"/>
      <c r="AZ75" s="207"/>
      <c r="BA75" s="208"/>
      <c r="BB75" s="208"/>
      <c r="BC75" s="208"/>
      <c r="BD75" s="208"/>
      <c r="BE75" s="208"/>
      <c r="BF75" s="208"/>
      <c r="BG75" s="208"/>
      <c r="BH75" s="208"/>
      <c r="BI75" s="209"/>
      <c r="BJ75" s="215"/>
      <c r="BK75" s="216"/>
      <c r="BL75" s="216"/>
      <c r="BM75" s="216"/>
      <c r="BN75" s="216"/>
      <c r="BO75" s="216"/>
      <c r="BP75" s="216"/>
      <c r="BQ75" s="216"/>
      <c r="BR75" s="216"/>
      <c r="BS75" s="217"/>
      <c r="BT75" s="215"/>
      <c r="BU75" s="216"/>
      <c r="BV75" s="216"/>
      <c r="BW75" s="216"/>
      <c r="BX75" s="216"/>
      <c r="BY75" s="216"/>
      <c r="BZ75" s="216"/>
      <c r="CA75" s="216"/>
      <c r="CB75" s="216"/>
      <c r="CC75" s="217"/>
      <c r="CD75" s="256" t="s">
        <v>52</v>
      </c>
      <c r="CE75" s="257"/>
      <c r="CF75" s="257"/>
      <c r="CG75" s="257"/>
      <c r="CH75" s="257"/>
      <c r="CI75" s="257"/>
      <c r="CJ75" s="258"/>
    </row>
    <row r="76" spans="1:88" ht="24.75" customHeight="1" x14ac:dyDescent="0.2">
      <c r="A76" s="280" t="s">
        <v>113</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176" t="s">
        <v>52</v>
      </c>
      <c r="AO76" s="177"/>
      <c r="AP76" s="177"/>
      <c r="AQ76" s="177"/>
      <c r="AR76" s="177"/>
      <c r="AS76" s="177"/>
      <c r="AT76" s="177"/>
      <c r="AU76" s="177"/>
      <c r="AV76" s="177"/>
      <c r="AW76" s="177"/>
      <c r="AX76" s="177"/>
      <c r="AY76" s="177"/>
      <c r="AZ76" s="188">
        <f>SUM(AZ77:BI79)</f>
        <v>0</v>
      </c>
      <c r="BA76" s="188"/>
      <c r="BB76" s="188"/>
      <c r="BC76" s="188"/>
      <c r="BD76" s="188"/>
      <c r="BE76" s="188"/>
      <c r="BF76" s="188"/>
      <c r="BG76" s="188"/>
      <c r="BH76" s="188"/>
      <c r="BI76" s="188"/>
      <c r="BJ76" s="188">
        <f t="shared" ref="BJ76" si="24">SUM(BJ77:BS79)</f>
        <v>0</v>
      </c>
      <c r="BK76" s="188"/>
      <c r="BL76" s="188"/>
      <c r="BM76" s="188"/>
      <c r="BN76" s="188"/>
      <c r="BO76" s="188"/>
      <c r="BP76" s="188"/>
      <c r="BQ76" s="188"/>
      <c r="BR76" s="188"/>
      <c r="BS76" s="188"/>
      <c r="BT76" s="188">
        <f t="shared" ref="BT76" si="25">SUM(BT77:CC79)</f>
        <v>0</v>
      </c>
      <c r="BU76" s="188"/>
      <c r="BV76" s="188"/>
      <c r="BW76" s="188"/>
      <c r="BX76" s="188"/>
      <c r="BY76" s="188"/>
      <c r="BZ76" s="188"/>
      <c r="CA76" s="188"/>
      <c r="CB76" s="188"/>
      <c r="CC76" s="188"/>
      <c r="CD76" s="276" t="s">
        <v>52</v>
      </c>
      <c r="CE76" s="276"/>
      <c r="CF76" s="276"/>
      <c r="CG76" s="276"/>
      <c r="CH76" s="276"/>
      <c r="CI76" s="276"/>
      <c r="CJ76" s="277"/>
    </row>
    <row r="77" spans="1:88" x14ac:dyDescent="0.2">
      <c r="A77" s="198" t="s">
        <v>72</v>
      </c>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200" t="s">
        <v>110</v>
      </c>
      <c r="AO77" s="201"/>
      <c r="AP77" s="201"/>
      <c r="AQ77" s="201"/>
      <c r="AR77" s="201"/>
      <c r="AS77" s="202"/>
      <c r="AT77" s="205"/>
      <c r="AU77" s="201"/>
      <c r="AV77" s="201"/>
      <c r="AW77" s="201"/>
      <c r="AX77" s="201"/>
      <c r="AY77" s="202"/>
      <c r="AZ77" s="207"/>
      <c r="BA77" s="208"/>
      <c r="BB77" s="208"/>
      <c r="BC77" s="208"/>
      <c r="BD77" s="208"/>
      <c r="BE77" s="208"/>
      <c r="BF77" s="208"/>
      <c r="BG77" s="208"/>
      <c r="BH77" s="208"/>
      <c r="BI77" s="209"/>
      <c r="BJ77" s="215"/>
      <c r="BK77" s="216"/>
      <c r="BL77" s="216"/>
      <c r="BM77" s="216"/>
      <c r="BN77" s="216"/>
      <c r="BO77" s="216"/>
      <c r="BP77" s="216"/>
      <c r="BQ77" s="216"/>
      <c r="BR77" s="216"/>
      <c r="BS77" s="217"/>
      <c r="BT77" s="215"/>
      <c r="BU77" s="216"/>
      <c r="BV77" s="216"/>
      <c r="BW77" s="216"/>
      <c r="BX77" s="216"/>
      <c r="BY77" s="216"/>
      <c r="BZ77" s="216"/>
      <c r="CA77" s="216"/>
      <c r="CB77" s="216"/>
      <c r="CC77" s="217"/>
      <c r="CD77" s="256" t="s">
        <v>52</v>
      </c>
      <c r="CE77" s="257"/>
      <c r="CF77" s="257"/>
      <c r="CG77" s="257"/>
      <c r="CH77" s="257"/>
      <c r="CI77" s="257"/>
      <c r="CJ77" s="258"/>
    </row>
    <row r="78" spans="1:88" ht="26.25" customHeight="1" x14ac:dyDescent="0.2">
      <c r="A78" s="195" t="s">
        <v>114</v>
      </c>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203"/>
      <c r="AO78" s="149"/>
      <c r="AP78" s="149"/>
      <c r="AQ78" s="149"/>
      <c r="AR78" s="149"/>
      <c r="AS78" s="204"/>
      <c r="AT78" s="206"/>
      <c r="AU78" s="149"/>
      <c r="AV78" s="149"/>
      <c r="AW78" s="149"/>
      <c r="AX78" s="149"/>
      <c r="AY78" s="204"/>
      <c r="AZ78" s="210"/>
      <c r="BA78" s="211"/>
      <c r="BB78" s="211"/>
      <c r="BC78" s="211"/>
      <c r="BD78" s="211"/>
      <c r="BE78" s="211"/>
      <c r="BF78" s="211"/>
      <c r="BG78" s="211"/>
      <c r="BH78" s="211"/>
      <c r="BI78" s="212"/>
      <c r="BJ78" s="218"/>
      <c r="BK78" s="219"/>
      <c r="BL78" s="219"/>
      <c r="BM78" s="219"/>
      <c r="BN78" s="219"/>
      <c r="BO78" s="219"/>
      <c r="BP78" s="219"/>
      <c r="BQ78" s="219"/>
      <c r="BR78" s="219"/>
      <c r="BS78" s="220"/>
      <c r="BT78" s="218"/>
      <c r="BU78" s="219"/>
      <c r="BV78" s="219"/>
      <c r="BW78" s="219"/>
      <c r="BX78" s="219"/>
      <c r="BY78" s="219"/>
      <c r="BZ78" s="219"/>
      <c r="CA78" s="219"/>
      <c r="CB78" s="219"/>
      <c r="CC78" s="220"/>
      <c r="CD78" s="266"/>
      <c r="CE78" s="267"/>
      <c r="CF78" s="267"/>
      <c r="CG78" s="267"/>
      <c r="CH78" s="267"/>
      <c r="CI78" s="267"/>
      <c r="CJ78" s="268"/>
    </row>
    <row r="79" spans="1:88" ht="13.5" customHeight="1" x14ac:dyDescent="0.2">
      <c r="A79" s="227" t="s">
        <v>115</v>
      </c>
      <c r="B79" s="228"/>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176" t="s">
        <v>111</v>
      </c>
      <c r="AO79" s="177"/>
      <c r="AP79" s="177"/>
      <c r="AQ79" s="177"/>
      <c r="AR79" s="177"/>
      <c r="AS79" s="177"/>
      <c r="AT79" s="177"/>
      <c r="AU79" s="177"/>
      <c r="AV79" s="177"/>
      <c r="AW79" s="177"/>
      <c r="AX79" s="177"/>
      <c r="AY79" s="177"/>
      <c r="AZ79" s="188"/>
      <c r="BA79" s="188"/>
      <c r="BB79" s="188"/>
      <c r="BC79" s="188"/>
      <c r="BD79" s="188"/>
      <c r="BE79" s="188"/>
      <c r="BF79" s="188"/>
      <c r="BG79" s="188"/>
      <c r="BH79" s="188"/>
      <c r="BI79" s="188"/>
      <c r="BJ79" s="189"/>
      <c r="BK79" s="189"/>
      <c r="BL79" s="189"/>
      <c r="BM79" s="189"/>
      <c r="BN79" s="189"/>
      <c r="BO79" s="189"/>
      <c r="BP79" s="189"/>
      <c r="BQ79" s="189"/>
      <c r="BR79" s="189"/>
      <c r="BS79" s="189"/>
      <c r="BT79" s="189"/>
      <c r="BU79" s="189"/>
      <c r="BV79" s="189"/>
      <c r="BW79" s="189"/>
      <c r="BX79" s="189"/>
      <c r="BY79" s="189"/>
      <c r="BZ79" s="189"/>
      <c r="CA79" s="189"/>
      <c r="CB79" s="189"/>
      <c r="CC79" s="189"/>
      <c r="CD79" s="276" t="s">
        <v>52</v>
      </c>
      <c r="CE79" s="276"/>
      <c r="CF79" s="276"/>
      <c r="CG79" s="276"/>
      <c r="CH79" s="276"/>
      <c r="CI79" s="276"/>
      <c r="CJ79" s="277"/>
    </row>
    <row r="80" spans="1:88" ht="13.5" customHeight="1" x14ac:dyDescent="0.2">
      <c r="A80" s="227" t="s">
        <v>118</v>
      </c>
      <c r="B80" s="228"/>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176" t="s">
        <v>52</v>
      </c>
      <c r="AO80" s="177"/>
      <c r="AP80" s="177"/>
      <c r="AQ80" s="177"/>
      <c r="AR80" s="177"/>
      <c r="AS80" s="177"/>
      <c r="AT80" s="177"/>
      <c r="AU80" s="177"/>
      <c r="AV80" s="177"/>
      <c r="AW80" s="177"/>
      <c r="AX80" s="177"/>
      <c r="AY80" s="177"/>
      <c r="AZ80" s="188">
        <f>AZ81</f>
        <v>0</v>
      </c>
      <c r="BA80" s="188"/>
      <c r="BB80" s="188"/>
      <c r="BC80" s="188"/>
      <c r="BD80" s="188"/>
      <c r="BE80" s="188"/>
      <c r="BF80" s="188"/>
      <c r="BG80" s="188"/>
      <c r="BH80" s="188"/>
      <c r="BI80" s="188"/>
      <c r="BJ80" s="188">
        <f t="shared" ref="BJ80" si="26">BJ81</f>
        <v>0</v>
      </c>
      <c r="BK80" s="188"/>
      <c r="BL80" s="188"/>
      <c r="BM80" s="188"/>
      <c r="BN80" s="188"/>
      <c r="BO80" s="188"/>
      <c r="BP80" s="188"/>
      <c r="BQ80" s="188"/>
      <c r="BR80" s="188"/>
      <c r="BS80" s="188"/>
      <c r="BT80" s="188">
        <f t="shared" ref="BT80" si="27">BT81</f>
        <v>0</v>
      </c>
      <c r="BU80" s="188"/>
      <c r="BV80" s="188"/>
      <c r="BW80" s="188"/>
      <c r="BX80" s="188"/>
      <c r="BY80" s="188"/>
      <c r="BZ80" s="188"/>
      <c r="CA80" s="188"/>
      <c r="CB80" s="188"/>
      <c r="CC80" s="188"/>
      <c r="CD80" s="276" t="s">
        <v>52</v>
      </c>
      <c r="CE80" s="276"/>
      <c r="CF80" s="276"/>
      <c r="CG80" s="276"/>
      <c r="CH80" s="276"/>
      <c r="CI80" s="276"/>
      <c r="CJ80" s="277"/>
    </row>
    <row r="81" spans="1:88" x14ac:dyDescent="0.2">
      <c r="A81" s="198" t="s">
        <v>256</v>
      </c>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200" t="s">
        <v>117</v>
      </c>
      <c r="AO81" s="201"/>
      <c r="AP81" s="201"/>
      <c r="AQ81" s="201"/>
      <c r="AR81" s="201"/>
      <c r="AS81" s="202"/>
      <c r="AT81" s="205"/>
      <c r="AU81" s="201"/>
      <c r="AV81" s="201"/>
      <c r="AW81" s="201"/>
      <c r="AX81" s="201"/>
      <c r="AY81" s="202"/>
      <c r="AZ81" s="207"/>
      <c r="BA81" s="208"/>
      <c r="BB81" s="208"/>
      <c r="BC81" s="208"/>
      <c r="BD81" s="208"/>
      <c r="BE81" s="208"/>
      <c r="BF81" s="208"/>
      <c r="BG81" s="208"/>
      <c r="BH81" s="208"/>
      <c r="BI81" s="209"/>
      <c r="BJ81" s="215"/>
      <c r="BK81" s="216"/>
      <c r="BL81" s="216"/>
      <c r="BM81" s="216"/>
      <c r="BN81" s="216"/>
      <c r="BO81" s="216"/>
      <c r="BP81" s="216"/>
      <c r="BQ81" s="216"/>
      <c r="BR81" s="216"/>
      <c r="BS81" s="217"/>
      <c r="BT81" s="215"/>
      <c r="BU81" s="216"/>
      <c r="BV81" s="216"/>
      <c r="BW81" s="216"/>
      <c r="BX81" s="216"/>
      <c r="BY81" s="216"/>
      <c r="BZ81" s="216"/>
      <c r="CA81" s="216"/>
      <c r="CB81" s="216"/>
      <c r="CC81" s="217"/>
      <c r="CD81" s="256" t="s">
        <v>52</v>
      </c>
      <c r="CE81" s="257"/>
      <c r="CF81" s="257"/>
      <c r="CG81" s="257"/>
      <c r="CH81" s="257"/>
      <c r="CI81" s="257"/>
      <c r="CJ81" s="258"/>
    </row>
    <row r="82" spans="1:88" ht="13.5" customHeight="1" x14ac:dyDescent="0.2">
      <c r="A82" s="227" t="s">
        <v>223</v>
      </c>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228"/>
      <c r="AN82" s="176" t="s">
        <v>52</v>
      </c>
      <c r="AO82" s="177"/>
      <c r="AP82" s="177"/>
      <c r="AQ82" s="177"/>
      <c r="AR82" s="177"/>
      <c r="AS82" s="177"/>
      <c r="AT82" s="177"/>
      <c r="AU82" s="177"/>
      <c r="AV82" s="177"/>
      <c r="AW82" s="177"/>
      <c r="AX82" s="177"/>
      <c r="AY82" s="177"/>
      <c r="AZ82" s="188">
        <f>SUM(AZ83:BI87)</f>
        <v>3786900</v>
      </c>
      <c r="BA82" s="188"/>
      <c r="BB82" s="188"/>
      <c r="BC82" s="188"/>
      <c r="BD82" s="188"/>
      <c r="BE82" s="188"/>
      <c r="BF82" s="188"/>
      <c r="BG82" s="188"/>
      <c r="BH82" s="188"/>
      <c r="BI82" s="188"/>
      <c r="BJ82" s="188">
        <f t="shared" ref="BJ82" si="28">SUM(BJ83:BS87)</f>
        <v>3786900</v>
      </c>
      <c r="BK82" s="188"/>
      <c r="BL82" s="188"/>
      <c r="BM82" s="188"/>
      <c r="BN82" s="188"/>
      <c r="BO82" s="188"/>
      <c r="BP82" s="188"/>
      <c r="BQ82" s="188"/>
      <c r="BR82" s="188"/>
      <c r="BS82" s="188"/>
      <c r="BT82" s="188">
        <f t="shared" ref="BT82" si="29">SUM(BT83:CC87)</f>
        <v>3786900</v>
      </c>
      <c r="BU82" s="188"/>
      <c r="BV82" s="188"/>
      <c r="BW82" s="188"/>
      <c r="BX82" s="188"/>
      <c r="BY82" s="188"/>
      <c r="BZ82" s="188"/>
      <c r="CA82" s="188"/>
      <c r="CB82" s="188"/>
      <c r="CC82" s="188"/>
      <c r="CD82" s="237">
        <f>SUM(CD83:CJ87)</f>
        <v>3166500</v>
      </c>
      <c r="CE82" s="238"/>
      <c r="CF82" s="238"/>
      <c r="CG82" s="238"/>
      <c r="CH82" s="238"/>
      <c r="CI82" s="238"/>
      <c r="CJ82" s="239"/>
    </row>
    <row r="83" spans="1:88" x14ac:dyDescent="0.2">
      <c r="A83" s="198" t="s">
        <v>45</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200" t="s">
        <v>121</v>
      </c>
      <c r="AO83" s="201"/>
      <c r="AP83" s="201"/>
      <c r="AQ83" s="201"/>
      <c r="AR83" s="201"/>
      <c r="AS83" s="202"/>
      <c r="AT83" s="205"/>
      <c r="AU83" s="201"/>
      <c r="AV83" s="201"/>
      <c r="AW83" s="201"/>
      <c r="AX83" s="201"/>
      <c r="AY83" s="202"/>
      <c r="AZ83" s="207"/>
      <c r="BA83" s="208"/>
      <c r="BB83" s="208"/>
      <c r="BC83" s="208"/>
      <c r="BD83" s="208"/>
      <c r="BE83" s="208"/>
      <c r="BF83" s="208"/>
      <c r="BG83" s="208"/>
      <c r="BH83" s="208"/>
      <c r="BI83" s="209"/>
      <c r="BJ83" s="215"/>
      <c r="BK83" s="216"/>
      <c r="BL83" s="216"/>
      <c r="BM83" s="216"/>
      <c r="BN83" s="216"/>
      <c r="BO83" s="216"/>
      <c r="BP83" s="216"/>
      <c r="BQ83" s="216"/>
      <c r="BR83" s="216"/>
      <c r="BS83" s="217"/>
      <c r="BT83" s="215"/>
      <c r="BU83" s="216"/>
      <c r="BV83" s="216"/>
      <c r="BW83" s="216"/>
      <c r="BX83" s="216"/>
      <c r="BY83" s="216"/>
      <c r="BZ83" s="216"/>
      <c r="CA83" s="216"/>
      <c r="CB83" s="216"/>
      <c r="CC83" s="217"/>
      <c r="CD83" s="215"/>
      <c r="CE83" s="216"/>
      <c r="CF83" s="216"/>
      <c r="CG83" s="216"/>
      <c r="CH83" s="216"/>
      <c r="CI83" s="216"/>
      <c r="CJ83" s="221"/>
    </row>
    <row r="84" spans="1:88" x14ac:dyDescent="0.2">
      <c r="A84" s="195" t="s">
        <v>127</v>
      </c>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203"/>
      <c r="AO84" s="149"/>
      <c r="AP84" s="149"/>
      <c r="AQ84" s="149"/>
      <c r="AR84" s="149"/>
      <c r="AS84" s="204"/>
      <c r="AT84" s="206"/>
      <c r="AU84" s="149"/>
      <c r="AV84" s="149"/>
      <c r="AW84" s="149"/>
      <c r="AX84" s="149"/>
      <c r="AY84" s="204"/>
      <c r="AZ84" s="210"/>
      <c r="BA84" s="211"/>
      <c r="BB84" s="211"/>
      <c r="BC84" s="211"/>
      <c r="BD84" s="211"/>
      <c r="BE84" s="211"/>
      <c r="BF84" s="211"/>
      <c r="BG84" s="211"/>
      <c r="BH84" s="211"/>
      <c r="BI84" s="212"/>
      <c r="BJ84" s="218"/>
      <c r="BK84" s="219"/>
      <c r="BL84" s="219"/>
      <c r="BM84" s="219"/>
      <c r="BN84" s="219"/>
      <c r="BO84" s="219"/>
      <c r="BP84" s="219"/>
      <c r="BQ84" s="219"/>
      <c r="BR84" s="219"/>
      <c r="BS84" s="220"/>
      <c r="BT84" s="218"/>
      <c r="BU84" s="219"/>
      <c r="BV84" s="219"/>
      <c r="BW84" s="219"/>
      <c r="BX84" s="219"/>
      <c r="BY84" s="219"/>
      <c r="BZ84" s="219"/>
      <c r="CA84" s="219"/>
      <c r="CB84" s="219"/>
      <c r="CC84" s="220"/>
      <c r="CD84" s="218"/>
      <c r="CE84" s="219"/>
      <c r="CF84" s="219"/>
      <c r="CG84" s="219"/>
      <c r="CH84" s="219"/>
      <c r="CI84" s="219"/>
      <c r="CJ84" s="222"/>
    </row>
    <row r="85" spans="1:88" ht="27.75" customHeight="1" x14ac:dyDescent="0.2">
      <c r="A85" s="195" t="s">
        <v>224</v>
      </c>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203" t="s">
        <v>123</v>
      </c>
      <c r="AO85" s="149"/>
      <c r="AP85" s="149"/>
      <c r="AQ85" s="149"/>
      <c r="AR85" s="149"/>
      <c r="AS85" s="204"/>
      <c r="AT85" s="206"/>
      <c r="AU85" s="149"/>
      <c r="AV85" s="149"/>
      <c r="AW85" s="149"/>
      <c r="AX85" s="149"/>
      <c r="AY85" s="204"/>
      <c r="AZ85" s="210"/>
      <c r="BA85" s="211"/>
      <c r="BB85" s="211"/>
      <c r="BC85" s="211"/>
      <c r="BD85" s="211"/>
      <c r="BE85" s="211"/>
      <c r="BF85" s="211"/>
      <c r="BG85" s="211"/>
      <c r="BH85" s="211"/>
      <c r="BI85" s="212"/>
      <c r="BJ85" s="218"/>
      <c r="BK85" s="219"/>
      <c r="BL85" s="219"/>
      <c r="BM85" s="219"/>
      <c r="BN85" s="219"/>
      <c r="BO85" s="219"/>
      <c r="BP85" s="219"/>
      <c r="BQ85" s="219"/>
      <c r="BR85" s="219"/>
      <c r="BS85" s="220"/>
      <c r="BT85" s="218"/>
      <c r="BU85" s="219"/>
      <c r="BV85" s="219"/>
      <c r="BW85" s="219"/>
      <c r="BX85" s="219"/>
      <c r="BY85" s="219"/>
      <c r="BZ85" s="219"/>
      <c r="CA85" s="219"/>
      <c r="CB85" s="219"/>
      <c r="CC85" s="220"/>
      <c r="CD85" s="218"/>
      <c r="CE85" s="219"/>
      <c r="CF85" s="219"/>
      <c r="CG85" s="219"/>
      <c r="CH85" s="219"/>
      <c r="CI85" s="219"/>
      <c r="CJ85" s="222"/>
    </row>
    <row r="86" spans="1:88" ht="27" customHeight="1" x14ac:dyDescent="0.2">
      <c r="A86" s="195" t="s">
        <v>225</v>
      </c>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203" t="s">
        <v>126</v>
      </c>
      <c r="AO86" s="149"/>
      <c r="AP86" s="149"/>
      <c r="AQ86" s="149"/>
      <c r="AR86" s="149"/>
      <c r="AS86" s="204"/>
      <c r="AT86" s="206"/>
      <c r="AU86" s="149"/>
      <c r="AV86" s="149"/>
      <c r="AW86" s="149"/>
      <c r="AX86" s="149"/>
      <c r="AY86" s="204"/>
      <c r="AZ86" s="210"/>
      <c r="BA86" s="211"/>
      <c r="BB86" s="211"/>
      <c r="BC86" s="211"/>
      <c r="BD86" s="211"/>
      <c r="BE86" s="211"/>
      <c r="BF86" s="211"/>
      <c r="BG86" s="211"/>
      <c r="BH86" s="211"/>
      <c r="BI86" s="212"/>
      <c r="BJ86" s="218"/>
      <c r="BK86" s="219"/>
      <c r="BL86" s="219"/>
      <c r="BM86" s="219"/>
      <c r="BN86" s="219"/>
      <c r="BO86" s="219"/>
      <c r="BP86" s="219"/>
      <c r="BQ86" s="219"/>
      <c r="BR86" s="219"/>
      <c r="BS86" s="220"/>
      <c r="BT86" s="218"/>
      <c r="BU86" s="219"/>
      <c r="BV86" s="219"/>
      <c r="BW86" s="219"/>
      <c r="BX86" s="219"/>
      <c r="BY86" s="219"/>
      <c r="BZ86" s="219"/>
      <c r="CA86" s="219"/>
      <c r="CB86" s="219"/>
      <c r="CC86" s="220"/>
      <c r="CD86" s="218"/>
      <c r="CE86" s="219"/>
      <c r="CF86" s="219"/>
      <c r="CG86" s="219"/>
      <c r="CH86" s="219"/>
      <c r="CI86" s="219"/>
      <c r="CJ86" s="222"/>
    </row>
    <row r="87" spans="1:88" ht="13.5" customHeight="1" x14ac:dyDescent="0.2">
      <c r="A87" s="227" t="s">
        <v>130</v>
      </c>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176" t="s">
        <v>129</v>
      </c>
      <c r="AO87" s="177"/>
      <c r="AP87" s="177"/>
      <c r="AQ87" s="177"/>
      <c r="AR87" s="177"/>
      <c r="AS87" s="177"/>
      <c r="AT87" s="177" t="s">
        <v>52</v>
      </c>
      <c r="AU87" s="177"/>
      <c r="AV87" s="177"/>
      <c r="AW87" s="177"/>
      <c r="AX87" s="177"/>
      <c r="AY87" s="177"/>
      <c r="AZ87" s="188">
        <f>AZ88+AZ104+AZ105+AZ113</f>
        <v>3786900</v>
      </c>
      <c r="BA87" s="188"/>
      <c r="BB87" s="188"/>
      <c r="BC87" s="188"/>
      <c r="BD87" s="188"/>
      <c r="BE87" s="188"/>
      <c r="BF87" s="188"/>
      <c r="BG87" s="188"/>
      <c r="BH87" s="188"/>
      <c r="BI87" s="188"/>
      <c r="BJ87" s="188">
        <f t="shared" ref="BJ87" si="30">BJ88+BJ104+BJ105+BJ113</f>
        <v>3786900</v>
      </c>
      <c r="BK87" s="188"/>
      <c r="BL87" s="188"/>
      <c r="BM87" s="188"/>
      <c r="BN87" s="188"/>
      <c r="BO87" s="188"/>
      <c r="BP87" s="188"/>
      <c r="BQ87" s="188"/>
      <c r="BR87" s="188"/>
      <c r="BS87" s="188"/>
      <c r="BT87" s="188">
        <f t="shared" ref="BT87" si="31">BT88+BT104+BT105+BT113</f>
        <v>3786900</v>
      </c>
      <c r="BU87" s="188"/>
      <c r="BV87" s="188"/>
      <c r="BW87" s="188"/>
      <c r="BX87" s="188"/>
      <c r="BY87" s="188"/>
      <c r="BZ87" s="188"/>
      <c r="CA87" s="188"/>
      <c r="CB87" s="188"/>
      <c r="CC87" s="188"/>
      <c r="CD87" s="237">
        <f>CD88+CD104+CD105+CD113</f>
        <v>3166500</v>
      </c>
      <c r="CE87" s="238"/>
      <c r="CF87" s="238"/>
      <c r="CG87" s="238"/>
      <c r="CH87" s="238"/>
      <c r="CI87" s="238"/>
      <c r="CJ87" s="239"/>
    </row>
    <row r="88" spans="1:88" x14ac:dyDescent="0.2">
      <c r="A88" s="198" t="s">
        <v>72</v>
      </c>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200" t="s">
        <v>129</v>
      </c>
      <c r="AO88" s="201"/>
      <c r="AP88" s="201"/>
      <c r="AQ88" s="201"/>
      <c r="AR88" s="201"/>
      <c r="AS88" s="202"/>
      <c r="AT88" s="205" t="s">
        <v>313</v>
      </c>
      <c r="AU88" s="201"/>
      <c r="AV88" s="201"/>
      <c r="AW88" s="201"/>
      <c r="AX88" s="201"/>
      <c r="AY88" s="202"/>
      <c r="AZ88" s="207">
        <f>AZ90+AZ91+AZ92+AZ98+AZ99+AZ100+AZ101</f>
        <v>3166500</v>
      </c>
      <c r="BA88" s="208"/>
      <c r="BB88" s="208"/>
      <c r="BC88" s="208"/>
      <c r="BD88" s="208"/>
      <c r="BE88" s="208"/>
      <c r="BF88" s="208"/>
      <c r="BG88" s="208"/>
      <c r="BH88" s="208"/>
      <c r="BI88" s="209"/>
      <c r="BJ88" s="207">
        <f t="shared" ref="BJ88" si="32">BJ90+BJ91+BJ92+BJ98+BJ99+BJ100+BJ101</f>
        <v>3166500</v>
      </c>
      <c r="BK88" s="208"/>
      <c r="BL88" s="208"/>
      <c r="BM88" s="208"/>
      <c r="BN88" s="208"/>
      <c r="BO88" s="208"/>
      <c r="BP88" s="208"/>
      <c r="BQ88" s="208"/>
      <c r="BR88" s="208"/>
      <c r="BS88" s="209"/>
      <c r="BT88" s="207">
        <f t="shared" ref="BT88" si="33">BT90+BT91+BT92+BT98+BT99+BT100+BT101</f>
        <v>3166500</v>
      </c>
      <c r="BU88" s="208"/>
      <c r="BV88" s="208"/>
      <c r="BW88" s="208"/>
      <c r="BX88" s="208"/>
      <c r="BY88" s="208"/>
      <c r="BZ88" s="208"/>
      <c r="CA88" s="208"/>
      <c r="CB88" s="208"/>
      <c r="CC88" s="209"/>
      <c r="CD88" s="215">
        <f>AZ90+AZ91+AZ92+AZ98+AZ99+AZ100+AZ101</f>
        <v>3166500</v>
      </c>
      <c r="CE88" s="216"/>
      <c r="CF88" s="216"/>
      <c r="CG88" s="216"/>
      <c r="CH88" s="216"/>
      <c r="CI88" s="216"/>
      <c r="CJ88" s="221"/>
    </row>
    <row r="89" spans="1:88" x14ac:dyDescent="0.2">
      <c r="A89" s="195" t="s">
        <v>314</v>
      </c>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203"/>
      <c r="AO89" s="149"/>
      <c r="AP89" s="149"/>
      <c r="AQ89" s="149"/>
      <c r="AR89" s="149"/>
      <c r="AS89" s="204"/>
      <c r="AT89" s="206"/>
      <c r="AU89" s="149"/>
      <c r="AV89" s="149"/>
      <c r="AW89" s="149"/>
      <c r="AX89" s="149"/>
      <c r="AY89" s="204"/>
      <c r="AZ89" s="210"/>
      <c r="BA89" s="211"/>
      <c r="BB89" s="211"/>
      <c r="BC89" s="211"/>
      <c r="BD89" s="211"/>
      <c r="BE89" s="211"/>
      <c r="BF89" s="211"/>
      <c r="BG89" s="211"/>
      <c r="BH89" s="211"/>
      <c r="BI89" s="212"/>
      <c r="BJ89" s="210"/>
      <c r="BK89" s="211"/>
      <c r="BL89" s="211"/>
      <c r="BM89" s="211"/>
      <c r="BN89" s="211"/>
      <c r="BO89" s="211"/>
      <c r="BP89" s="211"/>
      <c r="BQ89" s="211"/>
      <c r="BR89" s="211"/>
      <c r="BS89" s="212"/>
      <c r="BT89" s="210"/>
      <c r="BU89" s="211"/>
      <c r="BV89" s="211"/>
      <c r="BW89" s="211"/>
      <c r="BX89" s="211"/>
      <c r="BY89" s="211"/>
      <c r="BZ89" s="211"/>
      <c r="CA89" s="211"/>
      <c r="CB89" s="211"/>
      <c r="CC89" s="212"/>
      <c r="CD89" s="218"/>
      <c r="CE89" s="219"/>
      <c r="CF89" s="219"/>
      <c r="CG89" s="219"/>
      <c r="CH89" s="219"/>
      <c r="CI89" s="219"/>
      <c r="CJ89" s="222"/>
    </row>
    <row r="90" spans="1:88" x14ac:dyDescent="0.2">
      <c r="A90" s="289" t="s">
        <v>318</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176" t="s">
        <v>129</v>
      </c>
      <c r="AO90" s="177"/>
      <c r="AP90" s="177"/>
      <c r="AQ90" s="177"/>
      <c r="AR90" s="177"/>
      <c r="AS90" s="177"/>
      <c r="AT90" s="177" t="s">
        <v>316</v>
      </c>
      <c r="AU90" s="177"/>
      <c r="AV90" s="177"/>
      <c r="AW90" s="177"/>
      <c r="AX90" s="177"/>
      <c r="AY90" s="177"/>
      <c r="AZ90" s="188">
        <v>18000</v>
      </c>
      <c r="BA90" s="188"/>
      <c r="BB90" s="188"/>
      <c r="BC90" s="188"/>
      <c r="BD90" s="188"/>
      <c r="BE90" s="188"/>
      <c r="BF90" s="188"/>
      <c r="BG90" s="188"/>
      <c r="BH90" s="188"/>
      <c r="BI90" s="188"/>
      <c r="BJ90" s="188">
        <v>18000</v>
      </c>
      <c r="BK90" s="188"/>
      <c r="BL90" s="188"/>
      <c r="BM90" s="188"/>
      <c r="BN90" s="188"/>
      <c r="BO90" s="188"/>
      <c r="BP90" s="188"/>
      <c r="BQ90" s="188"/>
      <c r="BR90" s="188"/>
      <c r="BS90" s="188"/>
      <c r="BT90" s="188">
        <v>18000</v>
      </c>
      <c r="BU90" s="188"/>
      <c r="BV90" s="188"/>
      <c r="BW90" s="188"/>
      <c r="BX90" s="188"/>
      <c r="BY90" s="188"/>
      <c r="BZ90" s="188"/>
      <c r="CA90" s="188"/>
      <c r="CB90" s="188"/>
      <c r="CC90" s="188"/>
      <c r="CD90" s="237"/>
      <c r="CE90" s="238"/>
      <c r="CF90" s="238"/>
      <c r="CG90" s="238"/>
      <c r="CH90" s="238"/>
      <c r="CI90" s="238"/>
      <c r="CJ90" s="239"/>
    </row>
    <row r="91" spans="1:88" x14ac:dyDescent="0.2">
      <c r="A91" s="289" t="s">
        <v>283</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176" t="s">
        <v>129</v>
      </c>
      <c r="AO91" s="177"/>
      <c r="AP91" s="177"/>
      <c r="AQ91" s="177"/>
      <c r="AR91" s="177"/>
      <c r="AS91" s="177"/>
      <c r="AT91" s="177" t="s">
        <v>280</v>
      </c>
      <c r="AU91" s="177"/>
      <c r="AV91" s="177"/>
      <c r="AW91" s="177"/>
      <c r="AX91" s="177"/>
      <c r="AY91" s="177"/>
      <c r="AZ91" s="188">
        <v>600000</v>
      </c>
      <c r="BA91" s="188"/>
      <c r="BB91" s="188"/>
      <c r="BC91" s="188"/>
      <c r="BD91" s="188"/>
      <c r="BE91" s="188"/>
      <c r="BF91" s="188"/>
      <c r="BG91" s="188"/>
      <c r="BH91" s="188"/>
      <c r="BI91" s="188"/>
      <c r="BJ91" s="188">
        <v>600000</v>
      </c>
      <c r="BK91" s="188"/>
      <c r="BL91" s="188"/>
      <c r="BM91" s="188"/>
      <c r="BN91" s="188"/>
      <c r="BO91" s="188"/>
      <c r="BP91" s="188"/>
      <c r="BQ91" s="188"/>
      <c r="BR91" s="188"/>
      <c r="BS91" s="188"/>
      <c r="BT91" s="188">
        <v>600000</v>
      </c>
      <c r="BU91" s="188"/>
      <c r="BV91" s="188"/>
      <c r="BW91" s="188"/>
      <c r="BX91" s="188"/>
      <c r="BY91" s="188"/>
      <c r="BZ91" s="188"/>
      <c r="CA91" s="188"/>
      <c r="CB91" s="188"/>
      <c r="CC91" s="188"/>
      <c r="CD91" s="237"/>
      <c r="CE91" s="238"/>
      <c r="CF91" s="238"/>
      <c r="CG91" s="238"/>
      <c r="CH91" s="238"/>
      <c r="CI91" s="238"/>
      <c r="CJ91" s="239"/>
    </row>
    <row r="92" spans="1:88" x14ac:dyDescent="0.2">
      <c r="A92" s="289" t="s">
        <v>329</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176" t="s">
        <v>129</v>
      </c>
      <c r="AO92" s="177"/>
      <c r="AP92" s="177"/>
      <c r="AQ92" s="177"/>
      <c r="AR92" s="177"/>
      <c r="AS92" s="177"/>
      <c r="AT92" s="177" t="s">
        <v>317</v>
      </c>
      <c r="AU92" s="177"/>
      <c r="AV92" s="177"/>
      <c r="AW92" s="177"/>
      <c r="AX92" s="177"/>
      <c r="AY92" s="177"/>
      <c r="AZ92" s="188">
        <f>SUM(AZ94:BI97)</f>
        <v>1077500</v>
      </c>
      <c r="BA92" s="188"/>
      <c r="BB92" s="188"/>
      <c r="BC92" s="188"/>
      <c r="BD92" s="188"/>
      <c r="BE92" s="188"/>
      <c r="BF92" s="188"/>
      <c r="BG92" s="188"/>
      <c r="BH92" s="188"/>
      <c r="BI92" s="188"/>
      <c r="BJ92" s="188">
        <f t="shared" ref="BJ92" si="34">SUM(BJ94:BS97)</f>
        <v>1077500</v>
      </c>
      <c r="BK92" s="188"/>
      <c r="BL92" s="188"/>
      <c r="BM92" s="188"/>
      <c r="BN92" s="188"/>
      <c r="BO92" s="188"/>
      <c r="BP92" s="188"/>
      <c r="BQ92" s="188"/>
      <c r="BR92" s="188"/>
      <c r="BS92" s="188"/>
      <c r="BT92" s="188">
        <f t="shared" ref="BT92" si="35">SUM(BT94:CC97)</f>
        <v>1077500</v>
      </c>
      <c r="BU92" s="188"/>
      <c r="BV92" s="188"/>
      <c r="BW92" s="188"/>
      <c r="BX92" s="188"/>
      <c r="BY92" s="188"/>
      <c r="BZ92" s="188"/>
      <c r="CA92" s="188"/>
      <c r="CB92" s="188"/>
      <c r="CC92" s="188"/>
      <c r="CD92" s="237">
        <f>SUM(CD94:CJ97)</f>
        <v>0</v>
      </c>
      <c r="CE92" s="238"/>
      <c r="CF92" s="238"/>
      <c r="CG92" s="238"/>
      <c r="CH92" s="238"/>
      <c r="CI92" s="238"/>
      <c r="CJ92" s="239"/>
    </row>
    <row r="93" spans="1:88" x14ac:dyDescent="0.2">
      <c r="A93" s="289" t="s">
        <v>45</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176"/>
      <c r="AO93" s="177"/>
      <c r="AP93" s="177"/>
      <c r="AQ93" s="177"/>
      <c r="AR93" s="177"/>
      <c r="AS93" s="177"/>
      <c r="AT93" s="177"/>
      <c r="AU93" s="177"/>
      <c r="AV93" s="177"/>
      <c r="AW93" s="177"/>
      <c r="AX93" s="177"/>
      <c r="AY93" s="177"/>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237"/>
      <c r="CE93" s="238"/>
      <c r="CF93" s="238"/>
      <c r="CG93" s="238"/>
      <c r="CH93" s="238"/>
      <c r="CI93" s="238"/>
      <c r="CJ93" s="239"/>
    </row>
    <row r="94" spans="1:88" x14ac:dyDescent="0.2">
      <c r="A94" s="289" t="s">
        <v>326</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176" t="s">
        <v>129</v>
      </c>
      <c r="AO94" s="177"/>
      <c r="AP94" s="177"/>
      <c r="AQ94" s="177"/>
      <c r="AR94" s="177"/>
      <c r="AS94" s="177"/>
      <c r="AT94" s="177" t="s">
        <v>317</v>
      </c>
      <c r="AU94" s="177"/>
      <c r="AV94" s="177"/>
      <c r="AW94" s="177"/>
      <c r="AX94" s="177"/>
      <c r="AY94" s="177"/>
      <c r="AZ94" s="188">
        <f>855100+18300</f>
        <v>873400</v>
      </c>
      <c r="BA94" s="188"/>
      <c r="BB94" s="188"/>
      <c r="BC94" s="188"/>
      <c r="BD94" s="188"/>
      <c r="BE94" s="188"/>
      <c r="BF94" s="188"/>
      <c r="BG94" s="188"/>
      <c r="BH94" s="188"/>
      <c r="BI94" s="188"/>
      <c r="BJ94" s="188">
        <v>873400</v>
      </c>
      <c r="BK94" s="188"/>
      <c r="BL94" s="188"/>
      <c r="BM94" s="188"/>
      <c r="BN94" s="188"/>
      <c r="BO94" s="188"/>
      <c r="BP94" s="188"/>
      <c r="BQ94" s="188"/>
      <c r="BR94" s="188"/>
      <c r="BS94" s="188"/>
      <c r="BT94" s="188">
        <v>873400</v>
      </c>
      <c r="BU94" s="188"/>
      <c r="BV94" s="188"/>
      <c r="BW94" s="188"/>
      <c r="BX94" s="188"/>
      <c r="BY94" s="188"/>
      <c r="BZ94" s="188"/>
      <c r="CA94" s="188"/>
      <c r="CB94" s="188"/>
      <c r="CC94" s="188"/>
      <c r="CD94" s="237"/>
      <c r="CE94" s="238"/>
      <c r="CF94" s="238"/>
      <c r="CG94" s="238"/>
      <c r="CH94" s="238"/>
      <c r="CI94" s="238"/>
      <c r="CJ94" s="239"/>
    </row>
    <row r="95" spans="1:88" x14ac:dyDescent="0.2">
      <c r="A95" s="289" t="s">
        <v>327</v>
      </c>
      <c r="B95" s="290"/>
      <c r="C95" s="290"/>
      <c r="D95" s="290"/>
      <c r="E95" s="290"/>
      <c r="F95" s="290"/>
      <c r="G95" s="290"/>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176" t="s">
        <v>129</v>
      </c>
      <c r="AO95" s="177"/>
      <c r="AP95" s="177"/>
      <c r="AQ95" s="177"/>
      <c r="AR95" s="177"/>
      <c r="AS95" s="177"/>
      <c r="AT95" s="177" t="s">
        <v>317</v>
      </c>
      <c r="AU95" s="177"/>
      <c r="AV95" s="177"/>
      <c r="AW95" s="177"/>
      <c r="AX95" s="177"/>
      <c r="AY95" s="177"/>
      <c r="AZ95" s="188">
        <v>103800</v>
      </c>
      <c r="BA95" s="188"/>
      <c r="BB95" s="188"/>
      <c r="BC95" s="188"/>
      <c r="BD95" s="188"/>
      <c r="BE95" s="188"/>
      <c r="BF95" s="188"/>
      <c r="BG95" s="188"/>
      <c r="BH95" s="188"/>
      <c r="BI95" s="188"/>
      <c r="BJ95" s="188">
        <v>103800</v>
      </c>
      <c r="BK95" s="188"/>
      <c r="BL95" s="188"/>
      <c r="BM95" s="188"/>
      <c r="BN95" s="188"/>
      <c r="BO95" s="188"/>
      <c r="BP95" s="188"/>
      <c r="BQ95" s="188"/>
      <c r="BR95" s="188"/>
      <c r="BS95" s="188"/>
      <c r="BT95" s="188">
        <v>103800</v>
      </c>
      <c r="BU95" s="188"/>
      <c r="BV95" s="188"/>
      <c r="BW95" s="188"/>
      <c r="BX95" s="188"/>
      <c r="BY95" s="188"/>
      <c r="BZ95" s="188"/>
      <c r="CA95" s="188"/>
      <c r="CB95" s="188"/>
      <c r="CC95" s="188"/>
      <c r="CD95" s="237"/>
      <c r="CE95" s="238"/>
      <c r="CF95" s="238"/>
      <c r="CG95" s="238"/>
      <c r="CH95" s="238"/>
      <c r="CI95" s="238"/>
      <c r="CJ95" s="239"/>
    </row>
    <row r="96" spans="1:88" x14ac:dyDescent="0.2">
      <c r="A96" s="289" t="s">
        <v>328</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176" t="s">
        <v>129</v>
      </c>
      <c r="AO96" s="177"/>
      <c r="AP96" s="177"/>
      <c r="AQ96" s="177"/>
      <c r="AR96" s="177"/>
      <c r="AS96" s="177"/>
      <c r="AT96" s="177" t="s">
        <v>317</v>
      </c>
      <c r="AU96" s="177"/>
      <c r="AV96" s="177"/>
      <c r="AW96" s="177"/>
      <c r="AX96" s="177"/>
      <c r="AY96" s="177"/>
      <c r="AZ96" s="188">
        <f>55500+7900</f>
        <v>63400</v>
      </c>
      <c r="BA96" s="188"/>
      <c r="BB96" s="188"/>
      <c r="BC96" s="188"/>
      <c r="BD96" s="188"/>
      <c r="BE96" s="188"/>
      <c r="BF96" s="188"/>
      <c r="BG96" s="188"/>
      <c r="BH96" s="188"/>
      <c r="BI96" s="188"/>
      <c r="BJ96" s="188">
        <v>63400</v>
      </c>
      <c r="BK96" s="188"/>
      <c r="BL96" s="188"/>
      <c r="BM96" s="188"/>
      <c r="BN96" s="188"/>
      <c r="BO96" s="188"/>
      <c r="BP96" s="188"/>
      <c r="BQ96" s="188"/>
      <c r="BR96" s="188"/>
      <c r="BS96" s="188"/>
      <c r="BT96" s="188">
        <v>63400</v>
      </c>
      <c r="BU96" s="188"/>
      <c r="BV96" s="188"/>
      <c r="BW96" s="188"/>
      <c r="BX96" s="188"/>
      <c r="BY96" s="188"/>
      <c r="BZ96" s="188"/>
      <c r="CA96" s="188"/>
      <c r="CB96" s="188"/>
      <c r="CC96" s="188"/>
      <c r="CD96" s="237"/>
      <c r="CE96" s="238"/>
      <c r="CF96" s="238"/>
      <c r="CG96" s="238"/>
      <c r="CH96" s="238"/>
      <c r="CI96" s="238"/>
      <c r="CJ96" s="239"/>
    </row>
    <row r="97" spans="1:88" x14ac:dyDescent="0.2">
      <c r="A97" s="289" t="s">
        <v>574</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176" t="s">
        <v>129</v>
      </c>
      <c r="AO97" s="177"/>
      <c r="AP97" s="177"/>
      <c r="AQ97" s="177"/>
      <c r="AR97" s="177"/>
      <c r="AS97" s="177"/>
      <c r="AT97" s="177" t="s">
        <v>317</v>
      </c>
      <c r="AU97" s="177"/>
      <c r="AV97" s="177"/>
      <c r="AW97" s="177"/>
      <c r="AX97" s="177"/>
      <c r="AY97" s="177"/>
      <c r="AZ97" s="188">
        <v>36900</v>
      </c>
      <c r="BA97" s="188"/>
      <c r="BB97" s="188"/>
      <c r="BC97" s="188"/>
      <c r="BD97" s="188"/>
      <c r="BE97" s="188"/>
      <c r="BF97" s="188"/>
      <c r="BG97" s="188"/>
      <c r="BH97" s="188"/>
      <c r="BI97" s="188"/>
      <c r="BJ97" s="188">
        <v>36900</v>
      </c>
      <c r="BK97" s="188"/>
      <c r="BL97" s="188"/>
      <c r="BM97" s="188"/>
      <c r="BN97" s="188"/>
      <c r="BO97" s="188"/>
      <c r="BP97" s="188"/>
      <c r="BQ97" s="188"/>
      <c r="BR97" s="188"/>
      <c r="BS97" s="188"/>
      <c r="BT97" s="188">
        <v>36900</v>
      </c>
      <c r="BU97" s="188"/>
      <c r="BV97" s="188"/>
      <c r="BW97" s="188"/>
      <c r="BX97" s="188"/>
      <c r="BY97" s="188"/>
      <c r="BZ97" s="188"/>
      <c r="CA97" s="188"/>
      <c r="CB97" s="188"/>
      <c r="CC97" s="188"/>
      <c r="CD97" s="237"/>
      <c r="CE97" s="238"/>
      <c r="CF97" s="238"/>
      <c r="CG97" s="238"/>
      <c r="CH97" s="238"/>
      <c r="CI97" s="238"/>
      <c r="CJ97" s="239"/>
    </row>
    <row r="98" spans="1:88" ht="26.25" customHeight="1" x14ac:dyDescent="0.2">
      <c r="A98" s="289" t="s">
        <v>340</v>
      </c>
      <c r="B98" s="290"/>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176" t="s">
        <v>129</v>
      </c>
      <c r="AO98" s="177"/>
      <c r="AP98" s="177"/>
      <c r="AQ98" s="177"/>
      <c r="AR98" s="177"/>
      <c r="AS98" s="177"/>
      <c r="AT98" s="177" t="s">
        <v>332</v>
      </c>
      <c r="AU98" s="177"/>
      <c r="AV98" s="177"/>
      <c r="AW98" s="177"/>
      <c r="AX98" s="177"/>
      <c r="AY98" s="177"/>
      <c r="AZ98" s="188">
        <v>238000</v>
      </c>
      <c r="BA98" s="188"/>
      <c r="BB98" s="188"/>
      <c r="BC98" s="188"/>
      <c r="BD98" s="188"/>
      <c r="BE98" s="188"/>
      <c r="BF98" s="188"/>
      <c r="BG98" s="188"/>
      <c r="BH98" s="188"/>
      <c r="BI98" s="188"/>
      <c r="BJ98" s="188">
        <v>238000</v>
      </c>
      <c r="BK98" s="188"/>
      <c r="BL98" s="188"/>
      <c r="BM98" s="188"/>
      <c r="BN98" s="188"/>
      <c r="BO98" s="188"/>
      <c r="BP98" s="188"/>
      <c r="BQ98" s="188"/>
      <c r="BR98" s="188"/>
      <c r="BS98" s="188"/>
      <c r="BT98" s="188">
        <v>238000</v>
      </c>
      <c r="BU98" s="188"/>
      <c r="BV98" s="188"/>
      <c r="BW98" s="188"/>
      <c r="BX98" s="188"/>
      <c r="BY98" s="188"/>
      <c r="BZ98" s="188"/>
      <c r="CA98" s="188"/>
      <c r="CB98" s="188"/>
      <c r="CC98" s="188"/>
      <c r="CD98" s="237"/>
      <c r="CE98" s="238"/>
      <c r="CF98" s="238"/>
      <c r="CG98" s="238"/>
      <c r="CH98" s="238"/>
      <c r="CI98" s="238"/>
      <c r="CJ98" s="239"/>
    </row>
    <row r="99" spans="1:88" x14ac:dyDescent="0.2">
      <c r="A99" s="289" t="s">
        <v>335</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c r="AF99" s="290"/>
      <c r="AG99" s="290"/>
      <c r="AH99" s="290"/>
      <c r="AI99" s="290"/>
      <c r="AJ99" s="290"/>
      <c r="AK99" s="290"/>
      <c r="AL99" s="290"/>
      <c r="AM99" s="290"/>
      <c r="AN99" s="176" t="s">
        <v>129</v>
      </c>
      <c r="AO99" s="177"/>
      <c r="AP99" s="177"/>
      <c r="AQ99" s="177"/>
      <c r="AR99" s="177"/>
      <c r="AS99" s="177"/>
      <c r="AT99" s="177" t="s">
        <v>333</v>
      </c>
      <c r="AU99" s="177"/>
      <c r="AV99" s="177"/>
      <c r="AW99" s="177"/>
      <c r="AX99" s="177"/>
      <c r="AY99" s="177"/>
      <c r="AZ99" s="188">
        <f>230100+276800</f>
        <v>506900</v>
      </c>
      <c r="BA99" s="188"/>
      <c r="BB99" s="188"/>
      <c r="BC99" s="188"/>
      <c r="BD99" s="188"/>
      <c r="BE99" s="188"/>
      <c r="BF99" s="188"/>
      <c r="BG99" s="188"/>
      <c r="BH99" s="188"/>
      <c r="BI99" s="188"/>
      <c r="BJ99" s="188">
        <v>506900</v>
      </c>
      <c r="BK99" s="188"/>
      <c r="BL99" s="188"/>
      <c r="BM99" s="188"/>
      <c r="BN99" s="188"/>
      <c r="BO99" s="188"/>
      <c r="BP99" s="188"/>
      <c r="BQ99" s="188"/>
      <c r="BR99" s="188"/>
      <c r="BS99" s="188"/>
      <c r="BT99" s="188">
        <v>506900</v>
      </c>
      <c r="BU99" s="188"/>
      <c r="BV99" s="188"/>
      <c r="BW99" s="188"/>
      <c r="BX99" s="188"/>
      <c r="BY99" s="188"/>
      <c r="BZ99" s="188"/>
      <c r="CA99" s="188"/>
      <c r="CB99" s="188"/>
      <c r="CC99" s="188"/>
      <c r="CD99" s="237"/>
      <c r="CE99" s="238"/>
      <c r="CF99" s="238"/>
      <c r="CG99" s="238"/>
      <c r="CH99" s="238"/>
      <c r="CI99" s="238"/>
      <c r="CJ99" s="239"/>
    </row>
    <row r="100" spans="1:88" x14ac:dyDescent="0.2">
      <c r="A100" s="289" t="s">
        <v>284</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c r="AF100" s="290"/>
      <c r="AG100" s="290"/>
      <c r="AH100" s="290"/>
      <c r="AI100" s="290"/>
      <c r="AJ100" s="290"/>
      <c r="AK100" s="290"/>
      <c r="AL100" s="290"/>
      <c r="AM100" s="290"/>
      <c r="AN100" s="176" t="s">
        <v>129</v>
      </c>
      <c r="AO100" s="177"/>
      <c r="AP100" s="177"/>
      <c r="AQ100" s="177"/>
      <c r="AR100" s="177"/>
      <c r="AS100" s="177"/>
      <c r="AT100" s="177" t="s">
        <v>281</v>
      </c>
      <c r="AU100" s="177"/>
      <c r="AV100" s="177"/>
      <c r="AW100" s="177"/>
      <c r="AX100" s="177"/>
      <c r="AY100" s="177"/>
      <c r="AZ100" s="188">
        <f>242100+408200+75800</f>
        <v>726100</v>
      </c>
      <c r="BA100" s="188"/>
      <c r="BB100" s="188"/>
      <c r="BC100" s="188"/>
      <c r="BD100" s="188"/>
      <c r="BE100" s="188"/>
      <c r="BF100" s="188"/>
      <c r="BG100" s="188"/>
      <c r="BH100" s="188"/>
      <c r="BI100" s="188"/>
      <c r="BJ100" s="188">
        <v>726100</v>
      </c>
      <c r="BK100" s="188"/>
      <c r="BL100" s="188"/>
      <c r="BM100" s="188"/>
      <c r="BN100" s="188"/>
      <c r="BO100" s="188"/>
      <c r="BP100" s="188"/>
      <c r="BQ100" s="188"/>
      <c r="BR100" s="188"/>
      <c r="BS100" s="188"/>
      <c r="BT100" s="188">
        <v>726100</v>
      </c>
      <c r="BU100" s="188"/>
      <c r="BV100" s="188"/>
      <c r="BW100" s="188"/>
      <c r="BX100" s="188"/>
      <c r="BY100" s="188"/>
      <c r="BZ100" s="188"/>
      <c r="CA100" s="188"/>
      <c r="CB100" s="188"/>
      <c r="CC100" s="188"/>
      <c r="CD100" s="237"/>
      <c r="CE100" s="238"/>
      <c r="CF100" s="238"/>
      <c r="CG100" s="238"/>
      <c r="CH100" s="238"/>
      <c r="CI100" s="238"/>
      <c r="CJ100" s="239"/>
    </row>
    <row r="101" spans="1:88" x14ac:dyDescent="0.2">
      <c r="A101" s="289" t="s">
        <v>336</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176" t="s">
        <v>129</v>
      </c>
      <c r="AO101" s="177"/>
      <c r="AP101" s="177"/>
      <c r="AQ101" s="177"/>
      <c r="AR101" s="177"/>
      <c r="AS101" s="177"/>
      <c r="AT101" s="177" t="s">
        <v>334</v>
      </c>
      <c r="AU101" s="177"/>
      <c r="AV101" s="177"/>
      <c r="AW101" s="177"/>
      <c r="AX101" s="177"/>
      <c r="AY101" s="177"/>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237"/>
      <c r="CE101" s="238"/>
      <c r="CF101" s="238"/>
      <c r="CG101" s="238"/>
      <c r="CH101" s="238"/>
      <c r="CI101" s="238"/>
      <c r="CJ101" s="239"/>
    </row>
    <row r="102" spans="1:88" x14ac:dyDescent="0.2">
      <c r="A102" s="289" t="s">
        <v>337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176" t="s">
        <v>129</v>
      </c>
      <c r="AO102" s="177"/>
      <c r="AP102" s="177"/>
      <c r="AQ102" s="177"/>
      <c r="AR102" s="177"/>
      <c r="AS102" s="177"/>
      <c r="AT102" s="177" t="s">
        <v>338</v>
      </c>
      <c r="AU102" s="177"/>
      <c r="AV102" s="177"/>
      <c r="AW102" s="177"/>
      <c r="AX102" s="177"/>
      <c r="AY102" s="177"/>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237"/>
      <c r="CE102" s="238"/>
      <c r="CF102" s="238"/>
      <c r="CG102" s="238"/>
      <c r="CH102" s="238"/>
      <c r="CI102" s="238"/>
      <c r="CJ102" s="239"/>
    </row>
    <row r="103" spans="1:88" ht="25.5" customHeight="1" x14ac:dyDescent="0.2">
      <c r="A103" s="289" t="s">
        <v>341</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290"/>
      <c r="AF103" s="290"/>
      <c r="AG103" s="290"/>
      <c r="AH103" s="290"/>
      <c r="AI103" s="290"/>
      <c r="AJ103" s="290"/>
      <c r="AK103" s="290"/>
      <c r="AL103" s="290"/>
      <c r="AM103" s="290"/>
      <c r="AN103" s="176" t="s">
        <v>129</v>
      </c>
      <c r="AO103" s="177"/>
      <c r="AP103" s="177"/>
      <c r="AQ103" s="177"/>
      <c r="AR103" s="177"/>
      <c r="AS103" s="177"/>
      <c r="AT103" s="177" t="s">
        <v>339</v>
      </c>
      <c r="AU103" s="177"/>
      <c r="AV103" s="177"/>
      <c r="AW103" s="177"/>
      <c r="AX103" s="177"/>
      <c r="AY103" s="177"/>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237"/>
      <c r="CE103" s="238"/>
      <c r="CF103" s="238"/>
      <c r="CG103" s="238"/>
      <c r="CH103" s="238"/>
      <c r="CI103" s="238"/>
      <c r="CJ103" s="239"/>
    </row>
    <row r="104" spans="1:88" x14ac:dyDescent="0.2">
      <c r="A104" s="227" t="s">
        <v>344</v>
      </c>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176" t="s">
        <v>129</v>
      </c>
      <c r="AO104" s="177"/>
      <c r="AP104" s="177"/>
      <c r="AQ104" s="177"/>
      <c r="AR104" s="177"/>
      <c r="AS104" s="177"/>
      <c r="AT104" s="177" t="s">
        <v>343</v>
      </c>
      <c r="AU104" s="177"/>
      <c r="AV104" s="177"/>
      <c r="AW104" s="177"/>
      <c r="AX104" s="177"/>
      <c r="AY104" s="177"/>
      <c r="AZ104" s="188">
        <v>98400</v>
      </c>
      <c r="BA104" s="188"/>
      <c r="BB104" s="188"/>
      <c r="BC104" s="188"/>
      <c r="BD104" s="188"/>
      <c r="BE104" s="188"/>
      <c r="BF104" s="188"/>
      <c r="BG104" s="188"/>
      <c r="BH104" s="188"/>
      <c r="BI104" s="188"/>
      <c r="BJ104" s="188">
        <v>98400</v>
      </c>
      <c r="BK104" s="188"/>
      <c r="BL104" s="188"/>
      <c r="BM104" s="188"/>
      <c r="BN104" s="188"/>
      <c r="BO104" s="188"/>
      <c r="BP104" s="188"/>
      <c r="BQ104" s="188"/>
      <c r="BR104" s="188"/>
      <c r="BS104" s="188"/>
      <c r="BT104" s="188">
        <v>98400</v>
      </c>
      <c r="BU104" s="188"/>
      <c r="BV104" s="188"/>
      <c r="BW104" s="188"/>
      <c r="BX104" s="188"/>
      <c r="BY104" s="188"/>
      <c r="BZ104" s="188"/>
      <c r="CA104" s="188"/>
      <c r="CB104" s="188"/>
      <c r="CC104" s="188"/>
      <c r="CD104" s="237"/>
      <c r="CE104" s="238"/>
      <c r="CF104" s="238"/>
      <c r="CG104" s="238"/>
      <c r="CH104" s="238"/>
      <c r="CI104" s="238"/>
      <c r="CJ104" s="239"/>
    </row>
    <row r="105" spans="1:88" x14ac:dyDescent="0.2">
      <c r="A105" s="227" t="s">
        <v>347</v>
      </c>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176" t="s">
        <v>129</v>
      </c>
      <c r="AO105" s="177"/>
      <c r="AP105" s="177"/>
      <c r="AQ105" s="177"/>
      <c r="AR105" s="177"/>
      <c r="AS105" s="177"/>
      <c r="AT105" s="177" t="s">
        <v>98</v>
      </c>
      <c r="AU105" s="177"/>
      <c r="AV105" s="177"/>
      <c r="AW105" s="177"/>
      <c r="AX105" s="177"/>
      <c r="AY105" s="177"/>
      <c r="AZ105" s="188">
        <f>SUM(AZ106:BI112)</f>
        <v>522000</v>
      </c>
      <c r="BA105" s="188"/>
      <c r="BB105" s="188"/>
      <c r="BC105" s="188"/>
      <c r="BD105" s="188"/>
      <c r="BE105" s="188"/>
      <c r="BF105" s="188"/>
      <c r="BG105" s="188"/>
      <c r="BH105" s="188"/>
      <c r="BI105" s="188"/>
      <c r="BJ105" s="188">
        <f t="shared" ref="BJ105" si="36">SUM(BJ106:BS112)</f>
        <v>522000</v>
      </c>
      <c r="BK105" s="188"/>
      <c r="BL105" s="188"/>
      <c r="BM105" s="188"/>
      <c r="BN105" s="188"/>
      <c r="BO105" s="188"/>
      <c r="BP105" s="188"/>
      <c r="BQ105" s="188"/>
      <c r="BR105" s="188"/>
      <c r="BS105" s="188"/>
      <c r="BT105" s="188">
        <f t="shared" ref="BT105" si="37">SUM(BT106:CC112)</f>
        <v>522000</v>
      </c>
      <c r="BU105" s="188"/>
      <c r="BV105" s="188"/>
      <c r="BW105" s="188"/>
      <c r="BX105" s="188"/>
      <c r="BY105" s="188"/>
      <c r="BZ105" s="188"/>
      <c r="CA105" s="188"/>
      <c r="CB105" s="188"/>
      <c r="CC105" s="188"/>
      <c r="CD105" s="237">
        <f>SUM(CD106:CJ112)</f>
        <v>0</v>
      </c>
      <c r="CE105" s="238"/>
      <c r="CF105" s="238"/>
      <c r="CG105" s="238"/>
      <c r="CH105" s="238"/>
      <c r="CI105" s="238"/>
      <c r="CJ105" s="239"/>
    </row>
    <row r="106" spans="1:88" ht="25.5" customHeight="1" x14ac:dyDescent="0.2">
      <c r="A106" s="289" t="s">
        <v>348</v>
      </c>
      <c r="B106" s="290"/>
      <c r="C106" s="290"/>
      <c r="D106" s="290"/>
      <c r="E106" s="290"/>
      <c r="F106" s="290"/>
      <c r="G106" s="290"/>
      <c r="H106" s="290"/>
      <c r="I106" s="290"/>
      <c r="J106" s="290"/>
      <c r="K106" s="290"/>
      <c r="L106" s="290"/>
      <c r="M106" s="290"/>
      <c r="N106" s="290"/>
      <c r="O106" s="290"/>
      <c r="P106" s="290"/>
      <c r="Q106" s="290"/>
      <c r="R106" s="290"/>
      <c r="S106" s="290"/>
      <c r="T106" s="290"/>
      <c r="U106" s="290"/>
      <c r="V106" s="290"/>
      <c r="W106" s="290"/>
      <c r="X106" s="290"/>
      <c r="Y106" s="290"/>
      <c r="Z106" s="290"/>
      <c r="AA106" s="290"/>
      <c r="AB106" s="290"/>
      <c r="AC106" s="290"/>
      <c r="AD106" s="290"/>
      <c r="AE106" s="290"/>
      <c r="AF106" s="290"/>
      <c r="AG106" s="290"/>
      <c r="AH106" s="290"/>
      <c r="AI106" s="290"/>
      <c r="AJ106" s="290"/>
      <c r="AK106" s="290"/>
      <c r="AL106" s="290"/>
      <c r="AM106" s="290"/>
      <c r="AN106" s="176" t="s">
        <v>129</v>
      </c>
      <c r="AO106" s="177"/>
      <c r="AP106" s="177"/>
      <c r="AQ106" s="177"/>
      <c r="AR106" s="177"/>
      <c r="AS106" s="177"/>
      <c r="AT106" s="177" t="s">
        <v>349</v>
      </c>
      <c r="AU106" s="177"/>
      <c r="AV106" s="177"/>
      <c r="AW106" s="177"/>
      <c r="AX106" s="177"/>
      <c r="AY106" s="177"/>
      <c r="AZ106" s="188">
        <v>3000</v>
      </c>
      <c r="BA106" s="188"/>
      <c r="BB106" s="188"/>
      <c r="BC106" s="188"/>
      <c r="BD106" s="188"/>
      <c r="BE106" s="188"/>
      <c r="BF106" s="188"/>
      <c r="BG106" s="188"/>
      <c r="BH106" s="188"/>
      <c r="BI106" s="188"/>
      <c r="BJ106" s="188">
        <v>3000</v>
      </c>
      <c r="BK106" s="188"/>
      <c r="BL106" s="188"/>
      <c r="BM106" s="188"/>
      <c r="BN106" s="188"/>
      <c r="BO106" s="188"/>
      <c r="BP106" s="188"/>
      <c r="BQ106" s="188"/>
      <c r="BR106" s="188"/>
      <c r="BS106" s="188"/>
      <c r="BT106" s="188">
        <v>3000</v>
      </c>
      <c r="BU106" s="188"/>
      <c r="BV106" s="188"/>
      <c r="BW106" s="188"/>
      <c r="BX106" s="188"/>
      <c r="BY106" s="188"/>
      <c r="BZ106" s="188"/>
      <c r="CA106" s="188"/>
      <c r="CB106" s="188"/>
      <c r="CC106" s="188"/>
      <c r="CD106" s="237"/>
      <c r="CE106" s="238"/>
      <c r="CF106" s="238"/>
      <c r="CG106" s="238"/>
      <c r="CH106" s="238"/>
      <c r="CI106" s="238"/>
      <c r="CJ106" s="239"/>
    </row>
    <row r="107" spans="1:88" x14ac:dyDescent="0.2">
      <c r="A107" s="289" t="s">
        <v>362</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c r="AJ107" s="290"/>
      <c r="AK107" s="290"/>
      <c r="AL107" s="290"/>
      <c r="AM107" s="290"/>
      <c r="AN107" s="176" t="s">
        <v>129</v>
      </c>
      <c r="AO107" s="177"/>
      <c r="AP107" s="177"/>
      <c r="AQ107" s="177"/>
      <c r="AR107" s="177"/>
      <c r="AS107" s="177"/>
      <c r="AT107" s="177" t="s">
        <v>357</v>
      </c>
      <c r="AU107" s="177"/>
      <c r="AV107" s="177"/>
      <c r="AW107" s="177"/>
      <c r="AX107" s="177"/>
      <c r="AY107" s="177"/>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c r="CA107" s="188"/>
      <c r="CB107" s="188"/>
      <c r="CC107" s="188"/>
      <c r="CD107" s="237"/>
      <c r="CE107" s="238"/>
      <c r="CF107" s="238"/>
      <c r="CG107" s="238"/>
      <c r="CH107" s="238"/>
      <c r="CI107" s="238"/>
      <c r="CJ107" s="239"/>
    </row>
    <row r="108" spans="1:88" x14ac:dyDescent="0.2">
      <c r="A108" s="289" t="s">
        <v>363</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176" t="s">
        <v>129</v>
      </c>
      <c r="AO108" s="177"/>
      <c r="AP108" s="177"/>
      <c r="AQ108" s="177"/>
      <c r="AR108" s="177"/>
      <c r="AS108" s="177"/>
      <c r="AT108" s="177" t="s">
        <v>358</v>
      </c>
      <c r="AU108" s="177"/>
      <c r="AV108" s="177"/>
      <c r="AW108" s="177"/>
      <c r="AX108" s="177"/>
      <c r="AY108" s="177"/>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237"/>
      <c r="CE108" s="238"/>
      <c r="CF108" s="238"/>
      <c r="CG108" s="238"/>
      <c r="CH108" s="238"/>
      <c r="CI108" s="238"/>
      <c r="CJ108" s="239"/>
    </row>
    <row r="109" spans="1:88" x14ac:dyDescent="0.2">
      <c r="A109" s="289" t="s">
        <v>364</v>
      </c>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176" t="s">
        <v>129</v>
      </c>
      <c r="AO109" s="177"/>
      <c r="AP109" s="177"/>
      <c r="AQ109" s="177"/>
      <c r="AR109" s="177"/>
      <c r="AS109" s="177"/>
      <c r="AT109" s="177" t="s">
        <v>359</v>
      </c>
      <c r="AU109" s="177"/>
      <c r="AV109" s="177"/>
      <c r="AW109" s="177"/>
      <c r="AX109" s="177"/>
      <c r="AY109" s="177"/>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237"/>
      <c r="CE109" s="238"/>
      <c r="CF109" s="238"/>
      <c r="CG109" s="238"/>
      <c r="CH109" s="238"/>
      <c r="CI109" s="238"/>
      <c r="CJ109" s="239"/>
    </row>
    <row r="110" spans="1:88" x14ac:dyDescent="0.2">
      <c r="A110" s="289" t="s">
        <v>365</v>
      </c>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176" t="s">
        <v>129</v>
      </c>
      <c r="AO110" s="177"/>
      <c r="AP110" s="177"/>
      <c r="AQ110" s="177"/>
      <c r="AR110" s="177"/>
      <c r="AS110" s="177"/>
      <c r="AT110" s="177" t="s">
        <v>360</v>
      </c>
      <c r="AU110" s="177"/>
      <c r="AV110" s="177"/>
      <c r="AW110" s="177"/>
      <c r="AX110" s="177"/>
      <c r="AY110" s="177"/>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237"/>
      <c r="CE110" s="238"/>
      <c r="CF110" s="238"/>
      <c r="CG110" s="238"/>
      <c r="CH110" s="238"/>
      <c r="CI110" s="238"/>
      <c r="CJ110" s="239"/>
    </row>
    <row r="111" spans="1:88" x14ac:dyDescent="0.2">
      <c r="A111" s="289" t="s">
        <v>366</v>
      </c>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176" t="s">
        <v>129</v>
      </c>
      <c r="AO111" s="177"/>
      <c r="AP111" s="177"/>
      <c r="AQ111" s="177"/>
      <c r="AR111" s="177"/>
      <c r="AS111" s="177"/>
      <c r="AT111" s="177" t="s">
        <v>361</v>
      </c>
      <c r="AU111" s="177"/>
      <c r="AV111" s="177"/>
      <c r="AW111" s="177"/>
      <c r="AX111" s="177"/>
      <c r="AY111" s="177"/>
      <c r="AZ111" s="188">
        <v>519000</v>
      </c>
      <c r="BA111" s="188"/>
      <c r="BB111" s="188"/>
      <c r="BC111" s="188"/>
      <c r="BD111" s="188"/>
      <c r="BE111" s="188"/>
      <c r="BF111" s="188"/>
      <c r="BG111" s="188"/>
      <c r="BH111" s="188"/>
      <c r="BI111" s="188"/>
      <c r="BJ111" s="188">
        <v>519000</v>
      </c>
      <c r="BK111" s="188"/>
      <c r="BL111" s="188"/>
      <c r="BM111" s="188"/>
      <c r="BN111" s="188"/>
      <c r="BO111" s="188"/>
      <c r="BP111" s="188"/>
      <c r="BQ111" s="188"/>
      <c r="BR111" s="188"/>
      <c r="BS111" s="188"/>
      <c r="BT111" s="188">
        <v>519000</v>
      </c>
      <c r="BU111" s="188"/>
      <c r="BV111" s="188"/>
      <c r="BW111" s="188"/>
      <c r="BX111" s="188"/>
      <c r="BY111" s="188"/>
      <c r="BZ111" s="188"/>
      <c r="CA111" s="188"/>
      <c r="CB111" s="188"/>
      <c r="CC111" s="188"/>
      <c r="CD111" s="237"/>
      <c r="CE111" s="238"/>
      <c r="CF111" s="238"/>
      <c r="CG111" s="238"/>
      <c r="CH111" s="238"/>
      <c r="CI111" s="238"/>
      <c r="CJ111" s="239"/>
    </row>
    <row r="112" spans="1:88" ht="25.5" customHeight="1" x14ac:dyDescent="0.2">
      <c r="A112" s="289" t="s">
        <v>367</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176" t="s">
        <v>129</v>
      </c>
      <c r="AO112" s="177"/>
      <c r="AP112" s="177"/>
      <c r="AQ112" s="177"/>
      <c r="AR112" s="177"/>
      <c r="AS112" s="177"/>
      <c r="AT112" s="177" t="s">
        <v>368</v>
      </c>
      <c r="AU112" s="177"/>
      <c r="AV112" s="177"/>
      <c r="AW112" s="177"/>
      <c r="AX112" s="177"/>
      <c r="AY112" s="177"/>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237"/>
      <c r="CE112" s="238"/>
      <c r="CF112" s="238"/>
      <c r="CG112" s="238"/>
      <c r="CH112" s="238"/>
      <c r="CI112" s="238"/>
      <c r="CJ112" s="239"/>
    </row>
    <row r="113" spans="1:88" x14ac:dyDescent="0.2">
      <c r="A113" s="227" t="s">
        <v>369</v>
      </c>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176" t="s">
        <v>129</v>
      </c>
      <c r="AO113" s="177"/>
      <c r="AP113" s="177"/>
      <c r="AQ113" s="177"/>
      <c r="AR113" s="177"/>
      <c r="AS113" s="177"/>
      <c r="AT113" s="177" t="s">
        <v>96</v>
      </c>
      <c r="AU113" s="177"/>
      <c r="AV113" s="177"/>
      <c r="AW113" s="177"/>
      <c r="AX113" s="177"/>
      <c r="AY113" s="177"/>
      <c r="AZ113" s="188">
        <f>SUM(AZ114:BI115)</f>
        <v>0</v>
      </c>
      <c r="BA113" s="188"/>
      <c r="BB113" s="188"/>
      <c r="BC113" s="188"/>
      <c r="BD113" s="188"/>
      <c r="BE113" s="188"/>
      <c r="BF113" s="188"/>
      <c r="BG113" s="188"/>
      <c r="BH113" s="188"/>
      <c r="BI113" s="188"/>
      <c r="BJ113" s="188">
        <f t="shared" ref="BJ113" si="38">SUM(BJ114:BS115)</f>
        <v>0</v>
      </c>
      <c r="BK113" s="188"/>
      <c r="BL113" s="188"/>
      <c r="BM113" s="188"/>
      <c r="BN113" s="188"/>
      <c r="BO113" s="188"/>
      <c r="BP113" s="188"/>
      <c r="BQ113" s="188"/>
      <c r="BR113" s="188"/>
      <c r="BS113" s="188"/>
      <c r="BT113" s="188">
        <f t="shared" ref="BT113" si="39">SUM(BT114:CC115)</f>
        <v>0</v>
      </c>
      <c r="BU113" s="188"/>
      <c r="BV113" s="188"/>
      <c r="BW113" s="188"/>
      <c r="BX113" s="188"/>
      <c r="BY113" s="188"/>
      <c r="BZ113" s="188"/>
      <c r="CA113" s="188"/>
      <c r="CB113" s="188"/>
      <c r="CC113" s="188"/>
      <c r="CD113" s="237">
        <f>SUM(CD114:CJ115)</f>
        <v>0</v>
      </c>
      <c r="CE113" s="238"/>
      <c r="CF113" s="238"/>
      <c r="CG113" s="238"/>
      <c r="CH113" s="238"/>
      <c r="CI113" s="238"/>
      <c r="CJ113" s="239"/>
    </row>
    <row r="114" spans="1:88" ht="39.75" customHeight="1" x14ac:dyDescent="0.2">
      <c r="A114" s="289" t="s">
        <v>374</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176" t="s">
        <v>129</v>
      </c>
      <c r="AO114" s="177"/>
      <c r="AP114" s="177"/>
      <c r="AQ114" s="177"/>
      <c r="AR114" s="177"/>
      <c r="AS114" s="177"/>
      <c r="AT114" s="177" t="s">
        <v>372</v>
      </c>
      <c r="AU114" s="177"/>
      <c r="AV114" s="177"/>
      <c r="AW114" s="177"/>
      <c r="AX114" s="177"/>
      <c r="AY114" s="177"/>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237"/>
      <c r="CE114" s="238"/>
      <c r="CF114" s="238"/>
      <c r="CG114" s="238"/>
      <c r="CH114" s="238"/>
      <c r="CI114" s="238"/>
      <c r="CJ114" s="239"/>
    </row>
    <row r="115" spans="1:88" ht="36.75" customHeight="1" x14ac:dyDescent="0.2">
      <c r="A115" s="289" t="s">
        <v>375</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176" t="s">
        <v>129</v>
      </c>
      <c r="AO115" s="177"/>
      <c r="AP115" s="177"/>
      <c r="AQ115" s="177"/>
      <c r="AR115" s="177"/>
      <c r="AS115" s="177"/>
      <c r="AT115" s="177" t="s">
        <v>373</v>
      </c>
      <c r="AU115" s="177"/>
      <c r="AV115" s="177"/>
      <c r="AW115" s="177"/>
      <c r="AX115" s="177"/>
      <c r="AY115" s="177"/>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237"/>
      <c r="CE115" s="238"/>
      <c r="CF115" s="238"/>
      <c r="CG115" s="238"/>
      <c r="CH115" s="238"/>
      <c r="CI115" s="238"/>
      <c r="CJ115" s="239"/>
    </row>
    <row r="116" spans="1:88" ht="26.25" customHeight="1" x14ac:dyDescent="0.2">
      <c r="A116" s="198" t="s">
        <v>240</v>
      </c>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200" t="s">
        <v>132</v>
      </c>
      <c r="AO116" s="201"/>
      <c r="AP116" s="201"/>
      <c r="AQ116" s="201"/>
      <c r="AR116" s="201"/>
      <c r="AS116" s="202"/>
      <c r="AT116" s="205"/>
      <c r="AU116" s="201"/>
      <c r="AV116" s="201"/>
      <c r="AW116" s="201"/>
      <c r="AX116" s="201"/>
      <c r="AY116" s="202"/>
      <c r="AZ116" s="207"/>
      <c r="BA116" s="208"/>
      <c r="BB116" s="208"/>
      <c r="BC116" s="208"/>
      <c r="BD116" s="208"/>
      <c r="BE116" s="208"/>
      <c r="BF116" s="208"/>
      <c r="BG116" s="208"/>
      <c r="BH116" s="208"/>
      <c r="BI116" s="209"/>
      <c r="BJ116" s="215"/>
      <c r="BK116" s="216"/>
      <c r="BL116" s="216"/>
      <c r="BM116" s="216"/>
      <c r="BN116" s="216"/>
      <c r="BO116" s="216"/>
      <c r="BP116" s="216"/>
      <c r="BQ116" s="216"/>
      <c r="BR116" s="216"/>
      <c r="BS116" s="217"/>
      <c r="BT116" s="215"/>
      <c r="BU116" s="216"/>
      <c r="BV116" s="216"/>
      <c r="BW116" s="216"/>
      <c r="BX116" s="216"/>
      <c r="BY116" s="216"/>
      <c r="BZ116" s="216"/>
      <c r="CA116" s="216"/>
      <c r="CB116" s="216"/>
      <c r="CC116" s="217"/>
      <c r="CD116" s="215"/>
      <c r="CE116" s="216"/>
      <c r="CF116" s="216"/>
      <c r="CG116" s="216"/>
      <c r="CH116" s="216"/>
      <c r="CI116" s="216"/>
      <c r="CJ116" s="221"/>
    </row>
    <row r="117" spans="1:88" x14ac:dyDescent="0.2">
      <c r="A117" s="198" t="s">
        <v>45</v>
      </c>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200"/>
      <c r="AO117" s="201"/>
      <c r="AP117" s="201"/>
      <c r="AQ117" s="201"/>
      <c r="AR117" s="201"/>
      <c r="AS117" s="202"/>
      <c r="AT117" s="205"/>
      <c r="AU117" s="201"/>
      <c r="AV117" s="201"/>
      <c r="AW117" s="201"/>
      <c r="AX117" s="201"/>
      <c r="AY117" s="202"/>
      <c r="AZ117" s="207"/>
      <c r="BA117" s="208"/>
      <c r="BB117" s="208"/>
      <c r="BC117" s="208"/>
      <c r="BD117" s="208"/>
      <c r="BE117" s="208"/>
      <c r="BF117" s="208"/>
      <c r="BG117" s="208"/>
      <c r="BH117" s="208"/>
      <c r="BI117" s="209"/>
      <c r="BJ117" s="215"/>
      <c r="BK117" s="216"/>
      <c r="BL117" s="216"/>
      <c r="BM117" s="216"/>
      <c r="BN117" s="216"/>
      <c r="BO117" s="216"/>
      <c r="BP117" s="216"/>
      <c r="BQ117" s="216"/>
      <c r="BR117" s="216"/>
      <c r="BS117" s="217"/>
      <c r="BT117" s="215"/>
      <c r="BU117" s="216"/>
      <c r="BV117" s="216"/>
      <c r="BW117" s="216"/>
      <c r="BX117" s="216"/>
      <c r="BY117" s="216"/>
      <c r="BZ117" s="216"/>
      <c r="CA117" s="216"/>
      <c r="CB117" s="216"/>
      <c r="CC117" s="217"/>
      <c r="CD117" s="215"/>
      <c r="CE117" s="216"/>
      <c r="CF117" s="216"/>
      <c r="CG117" s="216"/>
      <c r="CH117" s="216"/>
      <c r="CI117" s="216"/>
      <c r="CJ117" s="221"/>
    </row>
    <row r="118" spans="1:88" ht="14.25" customHeight="1" x14ac:dyDescent="0.2">
      <c r="A118" s="195"/>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246"/>
      <c r="AO118" s="247"/>
      <c r="AP118" s="247"/>
      <c r="AQ118" s="247"/>
      <c r="AR118" s="247"/>
      <c r="AS118" s="248"/>
      <c r="AT118" s="249"/>
      <c r="AU118" s="247"/>
      <c r="AV118" s="247"/>
      <c r="AW118" s="247"/>
      <c r="AX118" s="247"/>
      <c r="AY118" s="248"/>
      <c r="AZ118" s="250"/>
      <c r="BA118" s="251"/>
      <c r="BB118" s="251"/>
      <c r="BC118" s="251"/>
      <c r="BD118" s="251"/>
      <c r="BE118" s="251"/>
      <c r="BF118" s="251"/>
      <c r="BG118" s="251"/>
      <c r="BH118" s="251"/>
      <c r="BI118" s="252"/>
      <c r="BJ118" s="253"/>
      <c r="BK118" s="254"/>
      <c r="BL118" s="254"/>
      <c r="BM118" s="254"/>
      <c r="BN118" s="254"/>
      <c r="BO118" s="254"/>
      <c r="BP118" s="254"/>
      <c r="BQ118" s="254"/>
      <c r="BR118" s="254"/>
      <c r="BS118" s="255"/>
      <c r="BT118" s="253"/>
      <c r="BU118" s="254"/>
      <c r="BV118" s="254"/>
      <c r="BW118" s="254"/>
      <c r="BX118" s="254"/>
      <c r="BY118" s="254"/>
      <c r="BZ118" s="254"/>
      <c r="CA118" s="254"/>
      <c r="CB118" s="254"/>
      <c r="CC118" s="255"/>
      <c r="CD118" s="253"/>
      <c r="CE118" s="254"/>
      <c r="CF118" s="254"/>
      <c r="CG118" s="254"/>
      <c r="CH118" s="254"/>
      <c r="CI118" s="254"/>
      <c r="CJ118" s="282"/>
    </row>
    <row r="119" spans="1:88" ht="13.5" customHeight="1" x14ac:dyDescent="0.2">
      <c r="A119" s="283" t="s">
        <v>213</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25" t="s">
        <v>134</v>
      </c>
      <c r="AO119" s="226"/>
      <c r="AP119" s="226"/>
      <c r="AQ119" s="226"/>
      <c r="AR119" s="226"/>
      <c r="AS119" s="226"/>
      <c r="AT119" s="177"/>
      <c r="AU119" s="177"/>
      <c r="AV119" s="177"/>
      <c r="AW119" s="177"/>
      <c r="AX119" s="177"/>
      <c r="AY119" s="177"/>
      <c r="AZ119" s="188">
        <f>SUM(AZ120:BI123)</f>
        <v>0</v>
      </c>
      <c r="BA119" s="188"/>
      <c r="BB119" s="188"/>
      <c r="BC119" s="188"/>
      <c r="BD119" s="188"/>
      <c r="BE119" s="188"/>
      <c r="BF119" s="188"/>
      <c r="BG119" s="188"/>
      <c r="BH119" s="188"/>
      <c r="BI119" s="188"/>
      <c r="BJ119" s="188">
        <f t="shared" ref="BJ119" si="40">SUM(BJ120:BS123)</f>
        <v>0</v>
      </c>
      <c r="BK119" s="188"/>
      <c r="BL119" s="188"/>
      <c r="BM119" s="188"/>
      <c r="BN119" s="188"/>
      <c r="BO119" s="188"/>
      <c r="BP119" s="188"/>
      <c r="BQ119" s="188"/>
      <c r="BR119" s="188"/>
      <c r="BS119" s="188"/>
      <c r="BT119" s="188">
        <f t="shared" ref="BT119" si="41">SUM(BT120:CC123)</f>
        <v>0</v>
      </c>
      <c r="BU119" s="188"/>
      <c r="BV119" s="188"/>
      <c r="BW119" s="188"/>
      <c r="BX119" s="188"/>
      <c r="BY119" s="188"/>
      <c r="BZ119" s="188"/>
      <c r="CA119" s="188"/>
      <c r="CB119" s="188"/>
      <c r="CC119" s="188"/>
      <c r="CD119" s="276" t="s">
        <v>52</v>
      </c>
      <c r="CE119" s="276"/>
      <c r="CF119" s="276"/>
      <c r="CG119" s="276"/>
      <c r="CH119" s="276"/>
      <c r="CI119" s="276"/>
      <c r="CJ119" s="277"/>
    </row>
    <row r="120" spans="1:88" x14ac:dyDescent="0.2">
      <c r="A120" s="198" t="s">
        <v>45</v>
      </c>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200"/>
      <c r="AO120" s="201"/>
      <c r="AP120" s="201"/>
      <c r="AQ120" s="201"/>
      <c r="AR120" s="201"/>
      <c r="AS120" s="202"/>
      <c r="AT120" s="205"/>
      <c r="AU120" s="201"/>
      <c r="AV120" s="201"/>
      <c r="AW120" s="201"/>
      <c r="AX120" s="201"/>
      <c r="AY120" s="202"/>
      <c r="AZ120" s="207"/>
      <c r="BA120" s="208"/>
      <c r="BB120" s="208"/>
      <c r="BC120" s="208"/>
      <c r="BD120" s="208"/>
      <c r="BE120" s="208"/>
      <c r="BF120" s="208"/>
      <c r="BG120" s="208"/>
      <c r="BH120" s="208"/>
      <c r="BI120" s="209"/>
      <c r="BJ120" s="215"/>
      <c r="BK120" s="216"/>
      <c r="BL120" s="216"/>
      <c r="BM120" s="216"/>
      <c r="BN120" s="216"/>
      <c r="BO120" s="216"/>
      <c r="BP120" s="216"/>
      <c r="BQ120" s="216"/>
      <c r="BR120" s="216"/>
      <c r="BS120" s="217"/>
      <c r="BT120" s="215"/>
      <c r="BU120" s="216"/>
      <c r="BV120" s="216"/>
      <c r="BW120" s="216"/>
      <c r="BX120" s="216"/>
      <c r="BY120" s="216"/>
      <c r="BZ120" s="216"/>
      <c r="CA120" s="216"/>
      <c r="CB120" s="216"/>
      <c r="CC120" s="217"/>
      <c r="CD120" s="256" t="s">
        <v>52</v>
      </c>
      <c r="CE120" s="257"/>
      <c r="CF120" s="257"/>
      <c r="CG120" s="257"/>
      <c r="CH120" s="257"/>
      <c r="CI120" s="257"/>
      <c r="CJ120" s="258"/>
    </row>
    <row r="121" spans="1:88" x14ac:dyDescent="0.2">
      <c r="A121" s="195" t="s">
        <v>214</v>
      </c>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203"/>
      <c r="AO121" s="149"/>
      <c r="AP121" s="149"/>
      <c r="AQ121" s="149"/>
      <c r="AR121" s="149"/>
      <c r="AS121" s="204"/>
      <c r="AT121" s="206"/>
      <c r="AU121" s="149"/>
      <c r="AV121" s="149"/>
      <c r="AW121" s="149"/>
      <c r="AX121" s="149"/>
      <c r="AY121" s="204"/>
      <c r="AZ121" s="210"/>
      <c r="BA121" s="211"/>
      <c r="BB121" s="211"/>
      <c r="BC121" s="211"/>
      <c r="BD121" s="211"/>
      <c r="BE121" s="211"/>
      <c r="BF121" s="211"/>
      <c r="BG121" s="211"/>
      <c r="BH121" s="211"/>
      <c r="BI121" s="212"/>
      <c r="BJ121" s="218"/>
      <c r="BK121" s="219"/>
      <c r="BL121" s="219"/>
      <c r="BM121" s="219"/>
      <c r="BN121" s="219"/>
      <c r="BO121" s="219"/>
      <c r="BP121" s="219"/>
      <c r="BQ121" s="219"/>
      <c r="BR121" s="219"/>
      <c r="BS121" s="220"/>
      <c r="BT121" s="218"/>
      <c r="BU121" s="219"/>
      <c r="BV121" s="219"/>
      <c r="BW121" s="219"/>
      <c r="BX121" s="219"/>
      <c r="BY121" s="219"/>
      <c r="BZ121" s="219"/>
      <c r="CA121" s="219"/>
      <c r="CB121" s="219"/>
      <c r="CC121" s="220"/>
      <c r="CD121" s="266"/>
      <c r="CE121" s="267"/>
      <c r="CF121" s="267"/>
      <c r="CG121" s="267"/>
      <c r="CH121" s="267"/>
      <c r="CI121" s="267"/>
      <c r="CJ121" s="268"/>
    </row>
    <row r="122" spans="1:88" ht="13.5" customHeight="1" x14ac:dyDescent="0.2">
      <c r="A122" s="227" t="s">
        <v>215</v>
      </c>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176"/>
      <c r="AO122" s="177"/>
      <c r="AP122" s="177"/>
      <c r="AQ122" s="177"/>
      <c r="AR122" s="177"/>
      <c r="AS122" s="177"/>
      <c r="AT122" s="177"/>
      <c r="AU122" s="177"/>
      <c r="AV122" s="177"/>
      <c r="AW122" s="177"/>
      <c r="AX122" s="177"/>
      <c r="AY122" s="177"/>
      <c r="AZ122" s="188"/>
      <c r="BA122" s="188"/>
      <c r="BB122" s="188"/>
      <c r="BC122" s="188"/>
      <c r="BD122" s="188"/>
      <c r="BE122" s="188"/>
      <c r="BF122" s="188"/>
      <c r="BG122" s="188"/>
      <c r="BH122" s="188"/>
      <c r="BI122" s="188"/>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276" t="s">
        <v>52</v>
      </c>
      <c r="CE122" s="276"/>
      <c r="CF122" s="276"/>
      <c r="CG122" s="276"/>
      <c r="CH122" s="276"/>
      <c r="CI122" s="276"/>
      <c r="CJ122" s="277"/>
    </row>
    <row r="123" spans="1:88" ht="13.5" customHeight="1" x14ac:dyDescent="0.2">
      <c r="A123" s="227" t="s">
        <v>216</v>
      </c>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228"/>
      <c r="AN123" s="176"/>
      <c r="AO123" s="177"/>
      <c r="AP123" s="177"/>
      <c r="AQ123" s="177"/>
      <c r="AR123" s="177"/>
      <c r="AS123" s="177"/>
      <c r="AT123" s="177"/>
      <c r="AU123" s="177"/>
      <c r="AV123" s="177"/>
      <c r="AW123" s="177"/>
      <c r="AX123" s="177"/>
      <c r="AY123" s="177"/>
      <c r="AZ123" s="188"/>
      <c r="BA123" s="188"/>
      <c r="BB123" s="188"/>
      <c r="BC123" s="188"/>
      <c r="BD123" s="188"/>
      <c r="BE123" s="188"/>
      <c r="BF123" s="188"/>
      <c r="BG123" s="188"/>
      <c r="BH123" s="188"/>
      <c r="BI123" s="188"/>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276" t="s">
        <v>52</v>
      </c>
      <c r="CE123" s="276"/>
      <c r="CF123" s="276"/>
      <c r="CG123" s="276"/>
      <c r="CH123" s="276"/>
      <c r="CI123" s="276"/>
      <c r="CJ123" s="277"/>
    </row>
    <row r="124" spans="1:88" ht="13.5" customHeight="1" x14ac:dyDescent="0.2">
      <c r="A124" s="223" t="s">
        <v>217</v>
      </c>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c r="AJ124" s="224"/>
      <c r="AK124" s="224"/>
      <c r="AL124" s="224"/>
      <c r="AM124" s="224"/>
      <c r="AN124" s="225" t="s">
        <v>52</v>
      </c>
      <c r="AO124" s="226"/>
      <c r="AP124" s="226"/>
      <c r="AQ124" s="226"/>
      <c r="AR124" s="226"/>
      <c r="AS124" s="226"/>
      <c r="AT124" s="177"/>
      <c r="AU124" s="177"/>
      <c r="AV124" s="177"/>
      <c r="AW124" s="177"/>
      <c r="AX124" s="177"/>
      <c r="AY124" s="177"/>
      <c r="AZ124" s="188">
        <f>AZ125</f>
        <v>0</v>
      </c>
      <c r="BA124" s="188"/>
      <c r="BB124" s="188"/>
      <c r="BC124" s="188"/>
      <c r="BD124" s="188"/>
      <c r="BE124" s="188"/>
      <c r="BF124" s="188"/>
      <c r="BG124" s="188"/>
      <c r="BH124" s="188"/>
      <c r="BI124" s="188"/>
      <c r="BJ124" s="188">
        <f t="shared" ref="BJ124" si="42">BJ125</f>
        <v>0</v>
      </c>
      <c r="BK124" s="188"/>
      <c r="BL124" s="188"/>
      <c r="BM124" s="188"/>
      <c r="BN124" s="188"/>
      <c r="BO124" s="188"/>
      <c r="BP124" s="188"/>
      <c r="BQ124" s="188"/>
      <c r="BR124" s="188"/>
      <c r="BS124" s="188"/>
      <c r="BT124" s="188">
        <f t="shared" ref="BT124" si="43">BT125</f>
        <v>0</v>
      </c>
      <c r="BU124" s="188"/>
      <c r="BV124" s="188"/>
      <c r="BW124" s="188"/>
      <c r="BX124" s="188"/>
      <c r="BY124" s="188"/>
      <c r="BZ124" s="188"/>
      <c r="CA124" s="188"/>
      <c r="CB124" s="188"/>
      <c r="CC124" s="188"/>
      <c r="CD124" s="276" t="s">
        <v>52</v>
      </c>
      <c r="CE124" s="276"/>
      <c r="CF124" s="276"/>
      <c r="CG124" s="276"/>
      <c r="CH124" s="276"/>
      <c r="CI124" s="276"/>
      <c r="CJ124" s="277"/>
    </row>
    <row r="125" spans="1:88" x14ac:dyDescent="0.2">
      <c r="A125" s="198" t="s">
        <v>72</v>
      </c>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200" t="s">
        <v>140</v>
      </c>
      <c r="AO125" s="201"/>
      <c r="AP125" s="201"/>
      <c r="AQ125" s="201"/>
      <c r="AR125" s="201"/>
      <c r="AS125" s="202"/>
      <c r="AT125" s="205"/>
      <c r="AU125" s="201"/>
      <c r="AV125" s="201"/>
      <c r="AW125" s="201"/>
      <c r="AX125" s="201"/>
      <c r="AY125" s="202"/>
      <c r="AZ125" s="207"/>
      <c r="BA125" s="208"/>
      <c r="BB125" s="208"/>
      <c r="BC125" s="208"/>
      <c r="BD125" s="208"/>
      <c r="BE125" s="208"/>
      <c r="BF125" s="208"/>
      <c r="BG125" s="208"/>
      <c r="BH125" s="208"/>
      <c r="BI125" s="209"/>
      <c r="BJ125" s="215"/>
      <c r="BK125" s="216"/>
      <c r="BL125" s="216"/>
      <c r="BM125" s="216"/>
      <c r="BN125" s="216"/>
      <c r="BO125" s="216"/>
      <c r="BP125" s="216"/>
      <c r="BQ125" s="216"/>
      <c r="BR125" s="216"/>
      <c r="BS125" s="217"/>
      <c r="BT125" s="215"/>
      <c r="BU125" s="216"/>
      <c r="BV125" s="216"/>
      <c r="BW125" s="216"/>
      <c r="BX125" s="216"/>
      <c r="BY125" s="216"/>
      <c r="BZ125" s="216"/>
      <c r="CA125" s="216"/>
      <c r="CB125" s="216"/>
      <c r="CC125" s="217"/>
      <c r="CD125" s="256" t="s">
        <v>52</v>
      </c>
      <c r="CE125" s="257"/>
      <c r="CF125" s="257"/>
      <c r="CG125" s="257"/>
      <c r="CH125" s="257"/>
      <c r="CI125" s="257"/>
      <c r="CJ125" s="258"/>
    </row>
    <row r="126" spans="1:88" x14ac:dyDescent="0.2">
      <c r="A126" s="195" t="s">
        <v>141</v>
      </c>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203"/>
      <c r="AO126" s="149"/>
      <c r="AP126" s="149"/>
      <c r="AQ126" s="149"/>
      <c r="AR126" s="149"/>
      <c r="AS126" s="204"/>
      <c r="AT126" s="206"/>
      <c r="AU126" s="149"/>
      <c r="AV126" s="149"/>
      <c r="AW126" s="149"/>
      <c r="AX126" s="149"/>
      <c r="AY126" s="204"/>
      <c r="AZ126" s="210"/>
      <c r="BA126" s="211"/>
      <c r="BB126" s="211"/>
      <c r="BC126" s="211"/>
      <c r="BD126" s="211"/>
      <c r="BE126" s="211"/>
      <c r="BF126" s="211"/>
      <c r="BG126" s="211"/>
      <c r="BH126" s="211"/>
      <c r="BI126" s="212"/>
      <c r="BJ126" s="218"/>
      <c r="BK126" s="219"/>
      <c r="BL126" s="219"/>
      <c r="BM126" s="219"/>
      <c r="BN126" s="219"/>
      <c r="BO126" s="219"/>
      <c r="BP126" s="219"/>
      <c r="BQ126" s="219"/>
      <c r="BR126" s="219"/>
      <c r="BS126" s="220"/>
      <c r="BT126" s="218"/>
      <c r="BU126" s="219"/>
      <c r="BV126" s="219"/>
      <c r="BW126" s="219"/>
      <c r="BX126" s="219"/>
      <c r="BY126" s="219"/>
      <c r="BZ126" s="219"/>
      <c r="CA126" s="219"/>
      <c r="CB126" s="219"/>
      <c r="CC126" s="220"/>
      <c r="CD126" s="266"/>
      <c r="CE126" s="267"/>
      <c r="CF126" s="267"/>
      <c r="CG126" s="267"/>
      <c r="CH126" s="267"/>
      <c r="CI126" s="267"/>
      <c r="CJ126" s="268"/>
    </row>
    <row r="127" spans="1:88" ht="13.5" customHeight="1" thickBot="1" x14ac:dyDescent="0.25">
      <c r="A127" s="227"/>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166"/>
      <c r="AO127" s="167"/>
      <c r="AP127" s="167"/>
      <c r="AQ127" s="167"/>
      <c r="AR127" s="167"/>
      <c r="AS127" s="167"/>
      <c r="AT127" s="167"/>
      <c r="AU127" s="167"/>
      <c r="AV127" s="167"/>
      <c r="AW127" s="167"/>
      <c r="AX127" s="167"/>
      <c r="AY127" s="167"/>
      <c r="AZ127" s="292"/>
      <c r="BA127" s="292"/>
      <c r="BB127" s="292"/>
      <c r="BC127" s="292"/>
      <c r="BD127" s="292"/>
      <c r="BE127" s="292"/>
      <c r="BF127" s="292"/>
      <c r="BG127" s="292"/>
      <c r="BH127" s="292"/>
      <c r="BI127" s="292"/>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86"/>
      <c r="CE127" s="287"/>
      <c r="CF127" s="287"/>
      <c r="CG127" s="287"/>
      <c r="CH127" s="287"/>
      <c r="CI127" s="287"/>
      <c r="CJ127" s="288"/>
    </row>
    <row r="128" spans="1:88" s="1" customFormat="1" ht="11.25" customHeight="1" x14ac:dyDescent="0.2">
      <c r="A128" s="28"/>
      <c r="B128" s="28"/>
      <c r="C128" s="28"/>
      <c r="D128" s="28"/>
      <c r="E128" s="28"/>
      <c r="F128" s="28"/>
      <c r="G128" s="28"/>
      <c r="H128" s="28"/>
      <c r="I128" s="28"/>
      <c r="J128" s="28"/>
      <c r="K128" s="28"/>
      <c r="L128" s="28"/>
      <c r="M128" s="28"/>
      <c r="N128" s="28"/>
      <c r="O128" s="28"/>
      <c r="P128" s="28"/>
      <c r="Q128" s="28"/>
      <c r="R128" s="28"/>
      <c r="S128" s="29"/>
      <c r="T128" s="29"/>
      <c r="U128" s="29"/>
      <c r="V128" s="29"/>
      <c r="W128" s="29"/>
      <c r="X128" s="29"/>
      <c r="Y128" s="29"/>
      <c r="Z128" s="29"/>
      <c r="AA128" s="29"/>
      <c r="AB128" s="29"/>
      <c r="AC128" s="29"/>
      <c r="AD128" s="29"/>
      <c r="AE128" s="29"/>
      <c r="AF128" s="29"/>
      <c r="AG128" s="29"/>
      <c r="AH128" s="29"/>
      <c r="AI128" s="29"/>
      <c r="AJ128" s="29"/>
      <c r="AK128" s="29"/>
      <c r="AL128" s="29"/>
      <c r="AM128" s="29"/>
    </row>
    <row r="129" spans="1:39" x14ac:dyDescent="0.2">
      <c r="A129" s="33"/>
      <c r="B129" s="33"/>
      <c r="C129" s="33"/>
      <c r="D129" s="33"/>
      <c r="E129" s="33"/>
      <c r="F129" s="33"/>
      <c r="G129" s="33"/>
      <c r="H129" s="33"/>
      <c r="I129" s="33"/>
      <c r="J129" s="33"/>
      <c r="K129" s="33"/>
      <c r="L129" s="33"/>
      <c r="M129" s="33"/>
      <c r="N129" s="33"/>
      <c r="O129" s="33"/>
      <c r="P129" s="33"/>
      <c r="Q129" s="33"/>
      <c r="R129" s="33"/>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sheetData>
  <mergeCells count="727">
    <mergeCell ref="CD21:CJ22"/>
    <mergeCell ref="BJ127:BS127"/>
    <mergeCell ref="BT127:CC127"/>
    <mergeCell ref="CD127:CJ127"/>
    <mergeCell ref="AN18:AS19"/>
    <mergeCell ref="AT18:AY19"/>
    <mergeCell ref="AZ18:BI19"/>
    <mergeCell ref="BJ18:BS19"/>
    <mergeCell ref="BT18:CC19"/>
    <mergeCell ref="CD18:CJ19"/>
    <mergeCell ref="AN20:AS20"/>
    <mergeCell ref="BT122:CC122"/>
    <mergeCell ref="CD122:CJ122"/>
    <mergeCell ref="CD119:CJ119"/>
    <mergeCell ref="BT115:CC115"/>
    <mergeCell ref="CD115:CJ115"/>
    <mergeCell ref="BT113:CC113"/>
    <mergeCell ref="CD113:CJ113"/>
    <mergeCell ref="BT111:CC111"/>
    <mergeCell ref="CD111:CJ111"/>
    <mergeCell ref="BT109:CC109"/>
    <mergeCell ref="CD109:CJ109"/>
    <mergeCell ref="BT107:CC107"/>
    <mergeCell ref="CD107:CJ107"/>
    <mergeCell ref="A126:AM126"/>
    <mergeCell ref="A127:AM127"/>
    <mergeCell ref="AN127:AS127"/>
    <mergeCell ref="AT127:AY127"/>
    <mergeCell ref="AZ127:BI127"/>
    <mergeCell ref="BT124:CC124"/>
    <mergeCell ref="CD124:CJ124"/>
    <mergeCell ref="A125:AM125"/>
    <mergeCell ref="AN125:AS126"/>
    <mergeCell ref="AT125:AY126"/>
    <mergeCell ref="AZ125:BI126"/>
    <mergeCell ref="BJ125:BS126"/>
    <mergeCell ref="BT125:CC126"/>
    <mergeCell ref="CD125:CJ126"/>
    <mergeCell ref="A124:AM124"/>
    <mergeCell ref="AN124:AS124"/>
    <mergeCell ref="AT124:AY124"/>
    <mergeCell ref="AZ124:BI124"/>
    <mergeCell ref="BJ124:BS124"/>
    <mergeCell ref="A123:AM123"/>
    <mergeCell ref="AN123:AS123"/>
    <mergeCell ref="AT123:AY123"/>
    <mergeCell ref="AZ123:BI123"/>
    <mergeCell ref="BJ123:BS123"/>
    <mergeCell ref="BT123:CC123"/>
    <mergeCell ref="CD123:CJ123"/>
    <mergeCell ref="A122:AM122"/>
    <mergeCell ref="AN122:AS122"/>
    <mergeCell ref="AT122:AY122"/>
    <mergeCell ref="AZ122:BI122"/>
    <mergeCell ref="BJ122:BS122"/>
    <mergeCell ref="A120:AM120"/>
    <mergeCell ref="AN120:AS121"/>
    <mergeCell ref="AT120:AY121"/>
    <mergeCell ref="AZ120:BI121"/>
    <mergeCell ref="BJ120:BS121"/>
    <mergeCell ref="BT120:CC121"/>
    <mergeCell ref="CD120:CJ121"/>
    <mergeCell ref="A121:AM121"/>
    <mergeCell ref="BT117:CC118"/>
    <mergeCell ref="CD117:CJ118"/>
    <mergeCell ref="A118:AM118"/>
    <mergeCell ref="A119:AM119"/>
    <mergeCell ref="AN119:AS119"/>
    <mergeCell ref="AT119:AY119"/>
    <mergeCell ref="AZ119:BI119"/>
    <mergeCell ref="BJ119:BS119"/>
    <mergeCell ref="BT119:CC119"/>
    <mergeCell ref="A117:AM117"/>
    <mergeCell ref="AN117:AS118"/>
    <mergeCell ref="AT117:AY118"/>
    <mergeCell ref="AZ117:BI118"/>
    <mergeCell ref="BJ117:BS118"/>
    <mergeCell ref="A116:AM116"/>
    <mergeCell ref="AN116:AS116"/>
    <mergeCell ref="AT116:AY116"/>
    <mergeCell ref="AZ116:BI116"/>
    <mergeCell ref="BJ116:BS116"/>
    <mergeCell ref="BT116:CC116"/>
    <mergeCell ref="CD116:CJ116"/>
    <mergeCell ref="A115:AM115"/>
    <mergeCell ref="AN115:AS115"/>
    <mergeCell ref="AT115:AY115"/>
    <mergeCell ref="AZ115:BI115"/>
    <mergeCell ref="BJ115:BS115"/>
    <mergeCell ref="A114:AM114"/>
    <mergeCell ref="AN114:AS114"/>
    <mergeCell ref="AT114:AY114"/>
    <mergeCell ref="AZ114:BI114"/>
    <mergeCell ref="BJ114:BS114"/>
    <mergeCell ref="BT114:CC114"/>
    <mergeCell ref="CD114:CJ114"/>
    <mergeCell ref="A113:AM113"/>
    <mergeCell ref="AN113:AS113"/>
    <mergeCell ref="AT113:AY113"/>
    <mergeCell ref="AZ113:BI113"/>
    <mergeCell ref="BJ113:BS113"/>
    <mergeCell ref="A112:AM112"/>
    <mergeCell ref="AN112:AS112"/>
    <mergeCell ref="AT112:AY112"/>
    <mergeCell ref="AZ112:BI112"/>
    <mergeCell ref="BJ112:BS112"/>
    <mergeCell ref="BT112:CC112"/>
    <mergeCell ref="CD112:CJ112"/>
    <mergeCell ref="A111:AM111"/>
    <mergeCell ref="AN111:AS111"/>
    <mergeCell ref="AT111:AY111"/>
    <mergeCell ref="AZ111:BI111"/>
    <mergeCell ref="BJ111:BS111"/>
    <mergeCell ref="A110:AM110"/>
    <mergeCell ref="AN110:AS110"/>
    <mergeCell ref="AT110:AY110"/>
    <mergeCell ref="AZ110:BI110"/>
    <mergeCell ref="BJ110:BS110"/>
    <mergeCell ref="BT110:CC110"/>
    <mergeCell ref="CD110:CJ110"/>
    <mergeCell ref="A109:AM109"/>
    <mergeCell ref="AN109:AS109"/>
    <mergeCell ref="AT109:AY109"/>
    <mergeCell ref="AZ109:BI109"/>
    <mergeCell ref="BJ109:BS109"/>
    <mergeCell ref="A108:AM108"/>
    <mergeCell ref="AN108:AS108"/>
    <mergeCell ref="AT108:AY108"/>
    <mergeCell ref="AZ108:BI108"/>
    <mergeCell ref="BJ108:BS108"/>
    <mergeCell ref="BT108:CC108"/>
    <mergeCell ref="CD108:CJ108"/>
    <mergeCell ref="A107:AM107"/>
    <mergeCell ref="AN107:AS107"/>
    <mergeCell ref="AT107:AY107"/>
    <mergeCell ref="AZ107:BI107"/>
    <mergeCell ref="BJ107:BS107"/>
    <mergeCell ref="BT105:CC105"/>
    <mergeCell ref="CD105:CJ105"/>
    <mergeCell ref="A106:AM106"/>
    <mergeCell ref="AN106:AS106"/>
    <mergeCell ref="AT106:AY106"/>
    <mergeCell ref="AZ106:BI106"/>
    <mergeCell ref="BJ106:BS106"/>
    <mergeCell ref="BT106:CC106"/>
    <mergeCell ref="CD106:CJ106"/>
    <mergeCell ref="A105:AM105"/>
    <mergeCell ref="AN105:AS105"/>
    <mergeCell ref="AT105:AY105"/>
    <mergeCell ref="AZ105:BI105"/>
    <mergeCell ref="BJ105:BS105"/>
    <mergeCell ref="BT103:CC103"/>
    <mergeCell ref="CD103:CJ103"/>
    <mergeCell ref="A104:AM104"/>
    <mergeCell ref="AN104:AS104"/>
    <mergeCell ref="AT104:AY104"/>
    <mergeCell ref="AZ104:BI104"/>
    <mergeCell ref="BJ104:BS104"/>
    <mergeCell ref="BT104:CC104"/>
    <mergeCell ref="CD104:CJ104"/>
    <mergeCell ref="A103:AM103"/>
    <mergeCell ref="AN103:AS103"/>
    <mergeCell ref="AT103:AY103"/>
    <mergeCell ref="AZ103:BI103"/>
    <mergeCell ref="BJ103:BS103"/>
    <mergeCell ref="BT101:CC101"/>
    <mergeCell ref="CD101:CJ101"/>
    <mergeCell ref="A102:AM102"/>
    <mergeCell ref="AN102:AS102"/>
    <mergeCell ref="AT102:AY102"/>
    <mergeCell ref="AZ102:BI102"/>
    <mergeCell ref="BJ102:BS102"/>
    <mergeCell ref="BT102:CC102"/>
    <mergeCell ref="CD102:CJ102"/>
    <mergeCell ref="A101:AM101"/>
    <mergeCell ref="AN101:AS101"/>
    <mergeCell ref="AT101:AY101"/>
    <mergeCell ref="AZ101:BI101"/>
    <mergeCell ref="BJ101:BS101"/>
    <mergeCell ref="BT99:CC99"/>
    <mergeCell ref="CD99:CJ99"/>
    <mergeCell ref="A100:AM100"/>
    <mergeCell ref="AN100:AS100"/>
    <mergeCell ref="AT100:AY100"/>
    <mergeCell ref="AZ100:BI100"/>
    <mergeCell ref="BJ100:BS100"/>
    <mergeCell ref="BT100:CC100"/>
    <mergeCell ref="CD100:CJ100"/>
    <mergeCell ref="A99:AM99"/>
    <mergeCell ref="AN99:AS99"/>
    <mergeCell ref="AT99:AY99"/>
    <mergeCell ref="AZ99:BI99"/>
    <mergeCell ref="BJ99:BS99"/>
    <mergeCell ref="BT97:CC97"/>
    <mergeCell ref="CD97:CJ97"/>
    <mergeCell ref="A98:AM98"/>
    <mergeCell ref="AN98:AS98"/>
    <mergeCell ref="AT98:AY98"/>
    <mergeCell ref="AZ98:BI98"/>
    <mergeCell ref="BJ98:BS98"/>
    <mergeCell ref="BT98:CC98"/>
    <mergeCell ref="CD98:CJ98"/>
    <mergeCell ref="A97:AM97"/>
    <mergeCell ref="AN97:AS97"/>
    <mergeCell ref="AT97:AY97"/>
    <mergeCell ref="AZ97:BI97"/>
    <mergeCell ref="BJ97:BS97"/>
    <mergeCell ref="BT95:CC95"/>
    <mergeCell ref="CD95:CJ95"/>
    <mergeCell ref="A96:AM96"/>
    <mergeCell ref="AN96:AS96"/>
    <mergeCell ref="AT96:AY96"/>
    <mergeCell ref="AZ96:BI96"/>
    <mergeCell ref="BJ96:BS96"/>
    <mergeCell ref="BT96:CC96"/>
    <mergeCell ref="CD96:CJ96"/>
    <mergeCell ref="A95:AM95"/>
    <mergeCell ref="AN95:AS95"/>
    <mergeCell ref="AT95:AY95"/>
    <mergeCell ref="AZ95:BI95"/>
    <mergeCell ref="BJ95:BS95"/>
    <mergeCell ref="BT93:CC93"/>
    <mergeCell ref="CD93:CJ93"/>
    <mergeCell ref="A94:AM94"/>
    <mergeCell ref="AN94:AS94"/>
    <mergeCell ref="AT94:AY94"/>
    <mergeCell ref="AZ94:BI94"/>
    <mergeCell ref="BJ94:BS94"/>
    <mergeCell ref="BT94:CC94"/>
    <mergeCell ref="CD94:CJ94"/>
    <mergeCell ref="A93:AM93"/>
    <mergeCell ref="AN93:AS93"/>
    <mergeCell ref="AT93:AY93"/>
    <mergeCell ref="AZ93:BI93"/>
    <mergeCell ref="BJ93:BS93"/>
    <mergeCell ref="CD91:CJ91"/>
    <mergeCell ref="A92:AM92"/>
    <mergeCell ref="AN92:AS92"/>
    <mergeCell ref="AT92:AY92"/>
    <mergeCell ref="AZ92:BI92"/>
    <mergeCell ref="BJ92:BS92"/>
    <mergeCell ref="BT92:CC92"/>
    <mergeCell ref="CD92:CJ92"/>
    <mergeCell ref="BJ90:BS90"/>
    <mergeCell ref="BT90:CC90"/>
    <mergeCell ref="CD90:CJ90"/>
    <mergeCell ref="A91:AM91"/>
    <mergeCell ref="AN91:AS91"/>
    <mergeCell ref="AT91:AY91"/>
    <mergeCell ref="AZ91:BI91"/>
    <mergeCell ref="BJ91:BS91"/>
    <mergeCell ref="BT91:CC91"/>
    <mergeCell ref="A89:AM89"/>
    <mergeCell ref="A90:AM90"/>
    <mergeCell ref="AN90:AS90"/>
    <mergeCell ref="AT90:AY90"/>
    <mergeCell ref="AZ90:BI90"/>
    <mergeCell ref="BT87:CC87"/>
    <mergeCell ref="CD87:CJ87"/>
    <mergeCell ref="A88:AM88"/>
    <mergeCell ref="AN88:AS89"/>
    <mergeCell ref="AT88:AY89"/>
    <mergeCell ref="AZ88:BI89"/>
    <mergeCell ref="BJ88:BS89"/>
    <mergeCell ref="BT88:CC89"/>
    <mergeCell ref="CD88:CJ89"/>
    <mergeCell ref="A87:AM87"/>
    <mergeCell ref="AN87:AS87"/>
    <mergeCell ref="AT87:AY87"/>
    <mergeCell ref="AZ87:BI87"/>
    <mergeCell ref="BJ87:BS87"/>
    <mergeCell ref="CD85:CJ85"/>
    <mergeCell ref="A86:AM86"/>
    <mergeCell ref="AN86:AS86"/>
    <mergeCell ref="AT86:AY86"/>
    <mergeCell ref="AZ86:BI86"/>
    <mergeCell ref="BJ86:BS86"/>
    <mergeCell ref="BT86:CC86"/>
    <mergeCell ref="CD86:CJ86"/>
    <mergeCell ref="BT83:CC84"/>
    <mergeCell ref="CD83:CJ84"/>
    <mergeCell ref="A84:AM84"/>
    <mergeCell ref="A85:AM85"/>
    <mergeCell ref="AN85:AS85"/>
    <mergeCell ref="AT85:AY85"/>
    <mergeCell ref="AZ85:BI85"/>
    <mergeCell ref="BJ85:BS85"/>
    <mergeCell ref="BT85:CC85"/>
    <mergeCell ref="A83:AM83"/>
    <mergeCell ref="AN83:AS84"/>
    <mergeCell ref="AT83:AY84"/>
    <mergeCell ref="AZ83:BI84"/>
    <mergeCell ref="BJ83:BS84"/>
    <mergeCell ref="BT81:CC81"/>
    <mergeCell ref="CD81:CJ81"/>
    <mergeCell ref="A82:AM82"/>
    <mergeCell ref="AN82:AS82"/>
    <mergeCell ref="AT82:AY82"/>
    <mergeCell ref="AZ82:BI82"/>
    <mergeCell ref="BJ82:BS82"/>
    <mergeCell ref="BT82:CC82"/>
    <mergeCell ref="CD82:CJ82"/>
    <mergeCell ref="A81:AM81"/>
    <mergeCell ref="AN81:AS81"/>
    <mergeCell ref="AT81:AY81"/>
    <mergeCell ref="AZ81:BI81"/>
    <mergeCell ref="BJ81:BS81"/>
    <mergeCell ref="CD79:CJ79"/>
    <mergeCell ref="A80:AM80"/>
    <mergeCell ref="AN80:AS80"/>
    <mergeCell ref="AT80:AY80"/>
    <mergeCell ref="AZ80:BI80"/>
    <mergeCell ref="BJ80:BS80"/>
    <mergeCell ref="BT80:CC80"/>
    <mergeCell ref="CD80:CJ80"/>
    <mergeCell ref="BT77:CC78"/>
    <mergeCell ref="CD77:CJ78"/>
    <mergeCell ref="A78:AM78"/>
    <mergeCell ref="A79:AM79"/>
    <mergeCell ref="AN79:AS79"/>
    <mergeCell ref="AT79:AY79"/>
    <mergeCell ref="AZ79:BI79"/>
    <mergeCell ref="BJ79:BS79"/>
    <mergeCell ref="BT79:CC79"/>
    <mergeCell ref="A77:AM77"/>
    <mergeCell ref="AN77:AS78"/>
    <mergeCell ref="AT77:AY78"/>
    <mergeCell ref="AZ77:BI78"/>
    <mergeCell ref="BJ77:BS78"/>
    <mergeCell ref="BT75:CC75"/>
    <mergeCell ref="CD75:CJ75"/>
    <mergeCell ref="A76:AM76"/>
    <mergeCell ref="AN76:AS76"/>
    <mergeCell ref="AT76:AY76"/>
    <mergeCell ref="AZ76:BI76"/>
    <mergeCell ref="BJ76:BS76"/>
    <mergeCell ref="BT76:CC76"/>
    <mergeCell ref="CD76:CJ76"/>
    <mergeCell ref="A75:AM75"/>
    <mergeCell ref="AN75:AS75"/>
    <mergeCell ref="AT75:AY75"/>
    <mergeCell ref="AZ75:BI75"/>
    <mergeCell ref="BJ75:BS75"/>
    <mergeCell ref="CD73:CJ73"/>
    <mergeCell ref="A74:AM74"/>
    <mergeCell ref="AN74:AS74"/>
    <mergeCell ref="AT74:AY74"/>
    <mergeCell ref="AZ74:BI74"/>
    <mergeCell ref="BJ74:BS74"/>
    <mergeCell ref="BT74:CC74"/>
    <mergeCell ref="CD74:CJ74"/>
    <mergeCell ref="BT71:CC72"/>
    <mergeCell ref="CD71:CJ72"/>
    <mergeCell ref="A72:AM72"/>
    <mergeCell ref="A73:AM73"/>
    <mergeCell ref="AN73:AS73"/>
    <mergeCell ref="AT73:AY73"/>
    <mergeCell ref="AZ73:BI73"/>
    <mergeCell ref="BJ73:BS73"/>
    <mergeCell ref="BT73:CC73"/>
    <mergeCell ref="A71:AM71"/>
    <mergeCell ref="AN71:AS72"/>
    <mergeCell ref="AT71:AY72"/>
    <mergeCell ref="AZ71:BI72"/>
    <mergeCell ref="BJ71:BS72"/>
    <mergeCell ref="CD69:CJ69"/>
    <mergeCell ref="A70:AM70"/>
    <mergeCell ref="AN70:AS70"/>
    <mergeCell ref="AT70:AY70"/>
    <mergeCell ref="AZ70:BI70"/>
    <mergeCell ref="BJ70:BS70"/>
    <mergeCell ref="BT70:CC70"/>
    <mergeCell ref="CD70:CJ70"/>
    <mergeCell ref="BT67:CC68"/>
    <mergeCell ref="CD67:CJ68"/>
    <mergeCell ref="A68:AM68"/>
    <mergeCell ref="A69:AM69"/>
    <mergeCell ref="AN69:AS69"/>
    <mergeCell ref="AT69:AY69"/>
    <mergeCell ref="AZ69:BI69"/>
    <mergeCell ref="BJ69:BS69"/>
    <mergeCell ref="BT69:CC69"/>
    <mergeCell ref="A67:AM67"/>
    <mergeCell ref="AN67:AS68"/>
    <mergeCell ref="AT67:AY68"/>
    <mergeCell ref="AZ67:BI68"/>
    <mergeCell ref="BJ67:BS68"/>
    <mergeCell ref="BT65:CC65"/>
    <mergeCell ref="CD65:CJ65"/>
    <mergeCell ref="A66:AM66"/>
    <mergeCell ref="AN66:AS66"/>
    <mergeCell ref="AT66:AY66"/>
    <mergeCell ref="AZ66:BI66"/>
    <mergeCell ref="BJ66:BS66"/>
    <mergeCell ref="BT66:CC66"/>
    <mergeCell ref="CD66:CJ66"/>
    <mergeCell ref="A65:AM65"/>
    <mergeCell ref="AN65:AS65"/>
    <mergeCell ref="AT65:AY65"/>
    <mergeCell ref="AZ65:BI65"/>
    <mergeCell ref="BJ65:BS65"/>
    <mergeCell ref="CD63:CJ63"/>
    <mergeCell ref="A64:AM64"/>
    <mergeCell ref="AN64:AS64"/>
    <mergeCell ref="AT64:AY64"/>
    <mergeCell ref="AZ64:BI64"/>
    <mergeCell ref="BJ64:BS64"/>
    <mergeCell ref="BT64:CC64"/>
    <mergeCell ref="CD64:CJ64"/>
    <mergeCell ref="BT61:CC62"/>
    <mergeCell ref="CD61:CJ62"/>
    <mergeCell ref="A62:AM62"/>
    <mergeCell ref="A63:AM63"/>
    <mergeCell ref="AN63:AS63"/>
    <mergeCell ref="AT63:AY63"/>
    <mergeCell ref="AZ63:BI63"/>
    <mergeCell ref="BJ63:BS63"/>
    <mergeCell ref="BT63:CC63"/>
    <mergeCell ref="A61:AM61"/>
    <mergeCell ref="AN61:AS62"/>
    <mergeCell ref="AT61:AY62"/>
    <mergeCell ref="AZ61:BI62"/>
    <mergeCell ref="BJ61:BS62"/>
    <mergeCell ref="A58:AM58"/>
    <mergeCell ref="AN58:AS59"/>
    <mergeCell ref="AT58:AY59"/>
    <mergeCell ref="AZ58:BI59"/>
    <mergeCell ref="BJ58:BS59"/>
    <mergeCell ref="BT58:CC59"/>
    <mergeCell ref="CD58:CJ59"/>
    <mergeCell ref="A59:AM59"/>
    <mergeCell ref="A60:AM60"/>
    <mergeCell ref="AN60:AS60"/>
    <mergeCell ref="AT60:AY60"/>
    <mergeCell ref="AZ60:BI60"/>
    <mergeCell ref="BJ60:BS60"/>
    <mergeCell ref="BT60:CC60"/>
    <mergeCell ref="CD60:CJ60"/>
    <mergeCell ref="A56:AM56"/>
    <mergeCell ref="A57:AM57"/>
    <mergeCell ref="AN57:AS57"/>
    <mergeCell ref="AT57:AY57"/>
    <mergeCell ref="AZ57:BI57"/>
    <mergeCell ref="CD53:CJ54"/>
    <mergeCell ref="A54:AM54"/>
    <mergeCell ref="A55:AM55"/>
    <mergeCell ref="AN55:AS56"/>
    <mergeCell ref="AT55:AY56"/>
    <mergeCell ref="AZ55:BI56"/>
    <mergeCell ref="BJ55:BS56"/>
    <mergeCell ref="BT55:CC56"/>
    <mergeCell ref="CD55:CJ56"/>
    <mergeCell ref="BJ57:BS57"/>
    <mergeCell ref="BT57:CC57"/>
    <mergeCell ref="CD57:CJ57"/>
    <mergeCell ref="BT51:CC52"/>
    <mergeCell ref="CD51:CJ52"/>
    <mergeCell ref="A52:AM52"/>
    <mergeCell ref="A53:AM53"/>
    <mergeCell ref="AN53:AS54"/>
    <mergeCell ref="AT53:AY54"/>
    <mergeCell ref="AZ53:BI54"/>
    <mergeCell ref="BJ53:BS54"/>
    <mergeCell ref="BT53:CC54"/>
    <mergeCell ref="A51:AM51"/>
    <mergeCell ref="AN51:AS52"/>
    <mergeCell ref="AT51:AY52"/>
    <mergeCell ref="AZ51:BI52"/>
    <mergeCell ref="BJ51:BS52"/>
    <mergeCell ref="CD49:CJ49"/>
    <mergeCell ref="A50:AM50"/>
    <mergeCell ref="AN50:AS50"/>
    <mergeCell ref="AT50:AY50"/>
    <mergeCell ref="AZ50:BI50"/>
    <mergeCell ref="BJ50:BS50"/>
    <mergeCell ref="BT50:CC50"/>
    <mergeCell ref="CD50:CJ50"/>
    <mergeCell ref="BT47:CC48"/>
    <mergeCell ref="CD47:CJ48"/>
    <mergeCell ref="A48:AM48"/>
    <mergeCell ref="A49:AM49"/>
    <mergeCell ref="AN49:AS49"/>
    <mergeCell ref="AT49:AY49"/>
    <mergeCell ref="AZ49:BI49"/>
    <mergeCell ref="BJ49:BS49"/>
    <mergeCell ref="BT49:CC49"/>
    <mergeCell ref="A47:AM47"/>
    <mergeCell ref="AN47:AS48"/>
    <mergeCell ref="AT47:AY48"/>
    <mergeCell ref="AZ47:BI48"/>
    <mergeCell ref="BJ47:BS48"/>
    <mergeCell ref="BT45:CC45"/>
    <mergeCell ref="CD45:CJ45"/>
    <mergeCell ref="A46:AM46"/>
    <mergeCell ref="AN46:AS46"/>
    <mergeCell ref="AT46:AY46"/>
    <mergeCell ref="AZ46:BI46"/>
    <mergeCell ref="BJ46:BS46"/>
    <mergeCell ref="BT46:CC46"/>
    <mergeCell ref="CD46:CJ46"/>
    <mergeCell ref="A45:AM45"/>
    <mergeCell ref="AN45:AS45"/>
    <mergeCell ref="AT45:AY45"/>
    <mergeCell ref="AZ45:BI45"/>
    <mergeCell ref="BJ45:BS45"/>
    <mergeCell ref="CD43:CJ43"/>
    <mergeCell ref="A44:AM44"/>
    <mergeCell ref="AN44:AS44"/>
    <mergeCell ref="AT44:AY44"/>
    <mergeCell ref="AZ44:BI44"/>
    <mergeCell ref="BJ44:BS44"/>
    <mergeCell ref="BT44:CC44"/>
    <mergeCell ref="CD44:CJ44"/>
    <mergeCell ref="BT41:CC42"/>
    <mergeCell ref="CD41:CJ42"/>
    <mergeCell ref="A42:AM42"/>
    <mergeCell ref="A43:AM43"/>
    <mergeCell ref="AN43:AS43"/>
    <mergeCell ref="AT43:AY43"/>
    <mergeCell ref="AZ43:BI43"/>
    <mergeCell ref="BJ43:BS43"/>
    <mergeCell ref="BT43:CC43"/>
    <mergeCell ref="A41:AM41"/>
    <mergeCell ref="AN41:AS42"/>
    <mergeCell ref="AT41:AY42"/>
    <mergeCell ref="AZ41:BI42"/>
    <mergeCell ref="BJ41:BS42"/>
    <mergeCell ref="BT39:CC39"/>
    <mergeCell ref="CD39:CJ39"/>
    <mergeCell ref="A40:AM40"/>
    <mergeCell ref="AN40:AS40"/>
    <mergeCell ref="AT40:AY40"/>
    <mergeCell ref="AZ40:BI40"/>
    <mergeCell ref="BJ40:BS40"/>
    <mergeCell ref="BT40:CC40"/>
    <mergeCell ref="CD40:CJ40"/>
    <mergeCell ref="A39:AM39"/>
    <mergeCell ref="AN39:AS39"/>
    <mergeCell ref="AT39:AY39"/>
    <mergeCell ref="AZ39:BI39"/>
    <mergeCell ref="BJ39:BS39"/>
    <mergeCell ref="BT37:CC37"/>
    <mergeCell ref="CD37:CJ37"/>
    <mergeCell ref="A38:AM38"/>
    <mergeCell ref="AN38:AS38"/>
    <mergeCell ref="AT38:AY38"/>
    <mergeCell ref="AZ38:BI38"/>
    <mergeCell ref="BJ38:BS38"/>
    <mergeCell ref="BT38:CC38"/>
    <mergeCell ref="CD38:CJ38"/>
    <mergeCell ref="A37:AM37"/>
    <mergeCell ref="AN37:AS37"/>
    <mergeCell ref="AT37:AY37"/>
    <mergeCell ref="AZ37:BI37"/>
    <mergeCell ref="BJ37:BS37"/>
    <mergeCell ref="BT35:CC35"/>
    <mergeCell ref="CD35:CJ35"/>
    <mergeCell ref="A36:AM36"/>
    <mergeCell ref="AN36:AS36"/>
    <mergeCell ref="AT36:AY36"/>
    <mergeCell ref="AZ36:BI36"/>
    <mergeCell ref="BJ36:BS36"/>
    <mergeCell ref="BT36:CC36"/>
    <mergeCell ref="CD36:CJ36"/>
    <mergeCell ref="A35:AM35"/>
    <mergeCell ref="AN35:AS35"/>
    <mergeCell ref="AT35:AY35"/>
    <mergeCell ref="AZ35:BI35"/>
    <mergeCell ref="BJ35:BS35"/>
    <mergeCell ref="A32:AM32"/>
    <mergeCell ref="AN32:AS32"/>
    <mergeCell ref="AT32:AY32"/>
    <mergeCell ref="AZ32:BI32"/>
    <mergeCell ref="BJ32:BS32"/>
    <mergeCell ref="BT32:CC32"/>
    <mergeCell ref="CD32:CJ32"/>
    <mergeCell ref="A33:AM33"/>
    <mergeCell ref="AN33:AS34"/>
    <mergeCell ref="AT33:AY34"/>
    <mergeCell ref="AZ33:BI34"/>
    <mergeCell ref="BJ33:BS34"/>
    <mergeCell ref="BT33:CC34"/>
    <mergeCell ref="CD33:CJ34"/>
    <mergeCell ref="A34:AM34"/>
    <mergeCell ref="A30:AM30"/>
    <mergeCell ref="A31:AM31"/>
    <mergeCell ref="AN31:AS31"/>
    <mergeCell ref="AT31:AY31"/>
    <mergeCell ref="AZ31:BI31"/>
    <mergeCell ref="CD27:CJ28"/>
    <mergeCell ref="A28:AM28"/>
    <mergeCell ref="A29:AM29"/>
    <mergeCell ref="AN29:AS30"/>
    <mergeCell ref="AT29:AY30"/>
    <mergeCell ref="AZ29:BI30"/>
    <mergeCell ref="BJ29:BS30"/>
    <mergeCell ref="BT29:CC30"/>
    <mergeCell ref="CD29:CJ30"/>
    <mergeCell ref="BJ31:BS31"/>
    <mergeCell ref="BT31:CC31"/>
    <mergeCell ref="CD31:CJ31"/>
    <mergeCell ref="BT25:CC26"/>
    <mergeCell ref="CD25:CJ26"/>
    <mergeCell ref="A26:AM26"/>
    <mergeCell ref="A27:AM27"/>
    <mergeCell ref="AN27:AS28"/>
    <mergeCell ref="AT27:AY28"/>
    <mergeCell ref="AZ27:BI28"/>
    <mergeCell ref="BJ27:BS28"/>
    <mergeCell ref="BT27:CC28"/>
    <mergeCell ref="A25:AM25"/>
    <mergeCell ref="AN25:AS26"/>
    <mergeCell ref="AT25:AY26"/>
    <mergeCell ref="AZ25:BI26"/>
    <mergeCell ref="BJ25:BS26"/>
    <mergeCell ref="A24:AM24"/>
    <mergeCell ref="AN24:AS24"/>
    <mergeCell ref="AT24:AY24"/>
    <mergeCell ref="AZ24:BI24"/>
    <mergeCell ref="BJ24:BS24"/>
    <mergeCell ref="BT24:CC24"/>
    <mergeCell ref="CD24:CJ24"/>
    <mergeCell ref="BJ23:BS23"/>
    <mergeCell ref="BT23:CC23"/>
    <mergeCell ref="CD23:CJ23"/>
    <mergeCell ref="A23:AM23"/>
    <mergeCell ref="AN23:AS23"/>
    <mergeCell ref="AT23:AY23"/>
    <mergeCell ref="AZ23:BI23"/>
    <mergeCell ref="AN21:AS22"/>
    <mergeCell ref="AT21:AY22"/>
    <mergeCell ref="AZ21:BI22"/>
    <mergeCell ref="A22:AM22"/>
    <mergeCell ref="A21:AM21"/>
    <mergeCell ref="BJ21:BS22"/>
    <mergeCell ref="A20:AM20"/>
    <mergeCell ref="A19:AM19"/>
    <mergeCell ref="BT17:CC17"/>
    <mergeCell ref="BT21:CC22"/>
    <mergeCell ref="CD17:CJ17"/>
    <mergeCell ref="A17:AM17"/>
    <mergeCell ref="AN17:AS17"/>
    <mergeCell ref="AT17:AY17"/>
    <mergeCell ref="AZ17:BI17"/>
    <mergeCell ref="BJ17:BS17"/>
    <mergeCell ref="A18:AM18"/>
    <mergeCell ref="BT15:CC15"/>
    <mergeCell ref="CD15:CJ15"/>
    <mergeCell ref="A16:AM16"/>
    <mergeCell ref="AN16:AS16"/>
    <mergeCell ref="AT16:AY16"/>
    <mergeCell ref="AZ16:BI16"/>
    <mergeCell ref="BJ16:BS16"/>
    <mergeCell ref="BT16:CC16"/>
    <mergeCell ref="CD16:CJ16"/>
    <mergeCell ref="A15:AM15"/>
    <mergeCell ref="AN15:AS15"/>
    <mergeCell ref="AT15:AY15"/>
    <mergeCell ref="AZ15:BI15"/>
    <mergeCell ref="BJ15:BS15"/>
    <mergeCell ref="BT13:CC13"/>
    <mergeCell ref="CD13:CJ13"/>
    <mergeCell ref="A14:AM14"/>
    <mergeCell ref="AN14:AS14"/>
    <mergeCell ref="AT14:AY14"/>
    <mergeCell ref="AZ14:BI14"/>
    <mergeCell ref="BJ14:BS14"/>
    <mergeCell ref="BT14:CC14"/>
    <mergeCell ref="CD14:CJ14"/>
    <mergeCell ref="A13:AM13"/>
    <mergeCell ref="AN13:AS13"/>
    <mergeCell ref="AT13:AY13"/>
    <mergeCell ref="AZ13:BI13"/>
    <mergeCell ref="BJ13:BS13"/>
    <mergeCell ref="BT11:CC11"/>
    <mergeCell ref="CD11:CJ11"/>
    <mergeCell ref="A12:AM12"/>
    <mergeCell ref="AN12:AS12"/>
    <mergeCell ref="AT12:AY12"/>
    <mergeCell ref="AZ12:BI12"/>
    <mergeCell ref="BJ12:BS12"/>
    <mergeCell ref="BT12:CC12"/>
    <mergeCell ref="CD12:CJ12"/>
    <mergeCell ref="A11:AM11"/>
    <mergeCell ref="AN11:AS11"/>
    <mergeCell ref="AT11:AY11"/>
    <mergeCell ref="AZ11:BI11"/>
    <mergeCell ref="BJ11:BS11"/>
    <mergeCell ref="BJ7:BS7"/>
    <mergeCell ref="BT9:CC9"/>
    <mergeCell ref="CD9:CJ9"/>
    <mergeCell ref="A10:AM10"/>
    <mergeCell ref="AN10:AS10"/>
    <mergeCell ref="AT10:AY10"/>
    <mergeCell ref="AZ10:BI10"/>
    <mergeCell ref="BJ10:BS10"/>
    <mergeCell ref="BT10:CC10"/>
    <mergeCell ref="CD10:CJ10"/>
    <mergeCell ref="A9:AM9"/>
    <mergeCell ref="AN9:AS9"/>
    <mergeCell ref="AT9:AY9"/>
    <mergeCell ref="AZ9:BI9"/>
    <mergeCell ref="BJ9:BS9"/>
    <mergeCell ref="BE2:CJ2"/>
    <mergeCell ref="A4:CJ4"/>
    <mergeCell ref="A6:AM6"/>
    <mergeCell ref="AN6:AS6"/>
    <mergeCell ref="AT6:AY6"/>
    <mergeCell ref="AZ6:CJ6"/>
    <mergeCell ref="AT20:AY20"/>
    <mergeCell ref="AZ20:BI20"/>
    <mergeCell ref="BJ20:BS20"/>
    <mergeCell ref="BT20:CC20"/>
    <mergeCell ref="CD20:CJ20"/>
    <mergeCell ref="BT7:CC7"/>
    <mergeCell ref="CD7:CJ7"/>
    <mergeCell ref="A8:AM8"/>
    <mergeCell ref="AN8:AS8"/>
    <mergeCell ref="AT8:AY8"/>
    <mergeCell ref="AZ8:BI8"/>
    <mergeCell ref="BJ8:BS8"/>
    <mergeCell ref="BT8:CC8"/>
    <mergeCell ref="CD8:CJ8"/>
    <mergeCell ref="A7:AM7"/>
    <mergeCell ref="AN7:AS7"/>
    <mergeCell ref="AT7:AY7"/>
    <mergeCell ref="AZ7:BI7"/>
  </mergeCells>
  <pageMargins left="0.78740157480314965" right="0.19685039370078741" top="0.39370078740157483" bottom="0.39370078740157483" header="0.27559055118110237" footer="0.27559055118110237"/>
  <pageSetup paperSize="9" scale="74" fitToHeight="27" orientation="portrait" r:id="rId1"/>
  <headerFooter alignWithMargins="0"/>
  <rowBreaks count="1" manualBreakCount="1">
    <brk id="11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134"/>
  <sheetViews>
    <sheetView view="pageBreakPreview" topLeftCell="A49" zoomScaleSheetLayoutView="100" workbookViewId="0">
      <selection activeCell="BB39" sqref="BB39:BM39"/>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80.25" customHeight="1" x14ac:dyDescent="0.2">
      <c r="A11" s="614" t="s">
        <v>405</v>
      </c>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8" t="s">
        <v>772</v>
      </c>
      <c r="AI11" s="618"/>
      <c r="AJ11" s="618"/>
      <c r="AK11" s="618"/>
      <c r="AL11" s="618"/>
      <c r="AM11" s="618"/>
      <c r="AN11" s="618"/>
      <c r="AO11" s="618"/>
      <c r="AP11" s="618"/>
      <c r="AQ11" s="618"/>
      <c r="AR11" s="618"/>
      <c r="AS11" s="618"/>
      <c r="AT11" s="618"/>
      <c r="AU11" s="618"/>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82.5" customHeight="1" x14ac:dyDescent="0.2">
      <c r="A19" s="413">
        <v>1</v>
      </c>
      <c r="B19" s="414"/>
      <c r="C19" s="414"/>
      <c r="D19" s="415"/>
      <c r="E19" s="589" t="s">
        <v>773</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928205</v>
      </c>
      <c r="BC19" s="612"/>
      <c r="BD19" s="612"/>
      <c r="BE19" s="612"/>
      <c r="BF19" s="612"/>
      <c r="BG19" s="612"/>
      <c r="BH19" s="612"/>
      <c r="BI19" s="612"/>
      <c r="BJ19" s="612"/>
      <c r="BK19" s="612"/>
      <c r="BL19" s="612"/>
      <c r="BM19" s="613"/>
      <c r="BN19" s="237">
        <v>4700000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4700000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BN31</f>
        <v>195070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BN40</f>
        <v>558500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BJ54+BN73+BN82+BN124</f>
        <v>3946430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4700000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16255.833329999999</v>
      </c>
      <c r="AO30" s="417"/>
      <c r="AP30" s="417"/>
      <c r="AQ30" s="417"/>
      <c r="AR30" s="417"/>
      <c r="AS30" s="417"/>
      <c r="AT30" s="417"/>
      <c r="AU30" s="417"/>
      <c r="AV30" s="417"/>
      <c r="AW30" s="417"/>
      <c r="AX30" s="417"/>
      <c r="AY30" s="417"/>
      <c r="AZ30" s="417"/>
      <c r="BA30" s="418"/>
      <c r="BB30" s="416">
        <v>12</v>
      </c>
      <c r="BC30" s="417"/>
      <c r="BD30" s="417"/>
      <c r="BE30" s="417"/>
      <c r="BF30" s="417"/>
      <c r="BG30" s="417"/>
      <c r="BH30" s="417"/>
      <c r="BI30" s="417"/>
      <c r="BJ30" s="417"/>
      <c r="BK30" s="417"/>
      <c r="BL30" s="417"/>
      <c r="BM30" s="418"/>
      <c r="BN30" s="416">
        <f>ROUND(AN30*BB30,2)</f>
        <v>195070</v>
      </c>
      <c r="BO30" s="417"/>
      <c r="BP30" s="417"/>
      <c r="BQ30" s="417"/>
      <c r="BR30" s="417"/>
      <c r="BS30" s="417"/>
      <c r="BT30" s="417"/>
      <c r="BU30" s="417"/>
      <c r="BV30" s="417"/>
      <c r="BW30" s="417"/>
      <c r="BX30" s="417"/>
      <c r="BY30" s="417"/>
      <c r="BZ30" s="417"/>
      <c r="CA30" s="417"/>
      <c r="CB30" s="418"/>
    </row>
    <row r="31" spans="1:96" s="72" customFormat="1" ht="12.75" customHeight="1" x14ac:dyDescent="0.25">
      <c r="A31" s="608"/>
      <c r="B31" s="609"/>
      <c r="C31" s="609"/>
      <c r="D31" s="610"/>
      <c r="E31" s="380" t="s">
        <v>421</v>
      </c>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2"/>
      <c r="AN31" s="386" t="s">
        <v>52</v>
      </c>
      <c r="AO31" s="387"/>
      <c r="AP31" s="387"/>
      <c r="AQ31" s="387"/>
      <c r="AR31" s="387"/>
      <c r="AS31" s="387"/>
      <c r="AT31" s="387"/>
      <c r="AU31" s="387"/>
      <c r="AV31" s="387"/>
      <c r="AW31" s="387"/>
      <c r="AX31" s="387"/>
      <c r="AY31" s="387"/>
      <c r="AZ31" s="387"/>
      <c r="BA31" s="388"/>
      <c r="BB31" s="386" t="s">
        <v>52</v>
      </c>
      <c r="BC31" s="387"/>
      <c r="BD31" s="387"/>
      <c r="BE31" s="387"/>
      <c r="BF31" s="387"/>
      <c r="BG31" s="387"/>
      <c r="BH31" s="387"/>
      <c r="BI31" s="387"/>
      <c r="BJ31" s="387"/>
      <c r="BK31" s="387"/>
      <c r="BL31" s="387"/>
      <c r="BM31" s="388"/>
      <c r="BN31" s="494">
        <f>SUM(BN30:CB30)</f>
        <v>195070</v>
      </c>
      <c r="BO31" s="495"/>
      <c r="BP31" s="495"/>
      <c r="BQ31" s="495"/>
      <c r="BR31" s="495"/>
      <c r="BS31" s="495"/>
      <c r="BT31" s="495"/>
      <c r="BU31" s="495"/>
      <c r="BV31" s="495"/>
      <c r="BW31" s="495"/>
      <c r="BX31" s="495"/>
      <c r="BY31" s="495"/>
      <c r="BZ31" s="495"/>
      <c r="CA31" s="495"/>
      <c r="CB31" s="496"/>
    </row>
    <row r="32" spans="1:96" s="72" customFormat="1" ht="12.75" customHeight="1" x14ac:dyDescent="0.25">
      <c r="A32" s="125"/>
      <c r="B32" s="125"/>
      <c r="C32" s="125"/>
      <c r="D32" s="125"/>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8"/>
      <c r="BO32" s="128"/>
      <c r="BP32" s="128"/>
      <c r="BQ32" s="128"/>
      <c r="BR32" s="128"/>
      <c r="BS32" s="128"/>
      <c r="BT32" s="128"/>
      <c r="BU32" s="128"/>
      <c r="BV32" s="128"/>
      <c r="BW32" s="128"/>
      <c r="BX32" s="128"/>
      <c r="BY32" s="128"/>
      <c r="BZ32" s="128"/>
      <c r="CA32" s="128"/>
      <c r="CB32" s="128"/>
    </row>
    <row r="33" spans="1:80" s="72" customFormat="1" ht="12.75" customHeight="1" x14ac:dyDescent="0.25">
      <c r="A33" s="7" t="s">
        <v>406</v>
      </c>
      <c r="B33" s="7"/>
      <c r="C33" s="7"/>
      <c r="D33" s="7"/>
      <c r="E33" s="7"/>
      <c r="F33" s="7"/>
      <c r="G33" s="7"/>
      <c r="H33" s="7"/>
      <c r="I33" s="7"/>
      <c r="J33" s="7"/>
      <c r="K33" s="7"/>
      <c r="L33" s="7"/>
      <c r="M33" s="7"/>
      <c r="N33" s="7"/>
      <c r="O33" s="7"/>
      <c r="P33" s="7"/>
      <c r="Q33" s="7"/>
      <c r="R33" s="7"/>
      <c r="S33" s="7"/>
      <c r="T33" s="434" t="s">
        <v>85</v>
      </c>
      <c r="U33" s="434"/>
      <c r="V33" s="434"/>
      <c r="W33" s="434"/>
      <c r="X33" s="434"/>
      <c r="Y33" s="434"/>
      <c r="Z33" s="434"/>
      <c r="AA33" s="434"/>
      <c r="AB33" s="434"/>
      <c r="AC33" s="434"/>
      <c r="AD33" s="434"/>
      <c r="AE33" s="434"/>
      <c r="AF33" s="434"/>
      <c r="AG33" s="434"/>
      <c r="AH33" s="434"/>
      <c r="AI33" s="434"/>
      <c r="AJ33" s="434"/>
      <c r="AK33" s="27"/>
      <c r="AL33" s="27"/>
      <c r="AM33" s="27"/>
      <c r="AN33" s="27"/>
      <c r="AO33" s="27"/>
      <c r="AP33" s="27"/>
      <c r="AQ33" s="27"/>
      <c r="AR33" s="27"/>
      <c r="AS33" s="410" t="s">
        <v>511</v>
      </c>
      <c r="AT33" s="410"/>
      <c r="AU33" s="410"/>
      <c r="AV33" s="410"/>
      <c r="AW33" s="410"/>
      <c r="AX33" s="410"/>
      <c r="AY33" s="410"/>
      <c r="AZ33" s="410"/>
      <c r="BA33" s="410"/>
      <c r="BB33" s="410"/>
      <c r="BC33" s="434" t="s">
        <v>281</v>
      </c>
      <c r="BD33" s="434"/>
      <c r="BE33" s="434"/>
      <c r="BF33" s="434"/>
      <c r="BG33" s="434"/>
      <c r="BH33" s="434"/>
      <c r="BI33" s="434"/>
      <c r="BJ33" s="434"/>
      <c r="BK33" s="434"/>
      <c r="BL33" s="434"/>
      <c r="BM33" s="434"/>
      <c r="BN33" s="434"/>
      <c r="BO33" s="434"/>
      <c r="BP33" s="434"/>
      <c r="BQ33" s="74"/>
      <c r="BR33" s="74"/>
      <c r="BS33" s="74"/>
      <c r="BT33" s="74"/>
      <c r="BU33" s="74"/>
      <c r="BV33" s="74"/>
      <c r="BW33" s="74"/>
      <c r="BX33" s="74"/>
      <c r="BY33" s="74"/>
      <c r="BZ33" s="74"/>
      <c r="CA33" s="74"/>
      <c r="CB33" s="74"/>
    </row>
    <row r="34" spans="1:80" s="72" customFormat="1" ht="12.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row>
    <row r="35" spans="1:80" s="72" customFormat="1" ht="12.75" customHeight="1" x14ac:dyDescent="0.25">
      <c r="A35" s="157" t="s">
        <v>142</v>
      </c>
      <c r="B35" s="158"/>
      <c r="C35" s="158"/>
      <c r="D35" s="159"/>
      <c r="E35" s="157" t="s">
        <v>41</v>
      </c>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9"/>
      <c r="AN35" s="157" t="s">
        <v>435</v>
      </c>
      <c r="AO35" s="158"/>
      <c r="AP35" s="158"/>
      <c r="AQ35" s="158"/>
      <c r="AR35" s="158"/>
      <c r="AS35" s="158"/>
      <c r="AT35" s="158"/>
      <c r="AU35" s="158"/>
      <c r="AV35" s="158"/>
      <c r="AW35" s="158"/>
      <c r="AX35" s="158"/>
      <c r="AY35" s="158"/>
      <c r="AZ35" s="158"/>
      <c r="BA35" s="159"/>
      <c r="BB35" s="157" t="s">
        <v>424</v>
      </c>
      <c r="BC35" s="158"/>
      <c r="BD35" s="158"/>
      <c r="BE35" s="158"/>
      <c r="BF35" s="158"/>
      <c r="BG35" s="158"/>
      <c r="BH35" s="158"/>
      <c r="BI35" s="158"/>
      <c r="BJ35" s="158"/>
      <c r="BK35" s="158"/>
      <c r="BL35" s="158"/>
      <c r="BM35" s="159"/>
      <c r="BN35" s="157" t="s">
        <v>436</v>
      </c>
      <c r="BO35" s="158"/>
      <c r="BP35" s="158"/>
      <c r="BQ35" s="158"/>
      <c r="BR35" s="158"/>
      <c r="BS35" s="158"/>
      <c r="BT35" s="158"/>
      <c r="BU35" s="158"/>
      <c r="BV35" s="158"/>
      <c r="BW35" s="158"/>
      <c r="BX35" s="158"/>
      <c r="BY35" s="158"/>
      <c r="BZ35" s="158"/>
      <c r="CA35" s="158"/>
      <c r="CB35" s="159"/>
    </row>
    <row r="36" spans="1:80" s="72" customFormat="1" ht="12.75" customHeight="1" x14ac:dyDescent="0.25">
      <c r="A36" s="407" t="s">
        <v>143</v>
      </c>
      <c r="B36" s="408"/>
      <c r="C36" s="408"/>
      <c r="D36" s="409"/>
      <c r="E36" s="407"/>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9"/>
      <c r="AN36" s="407" t="s">
        <v>437</v>
      </c>
      <c r="AO36" s="408"/>
      <c r="AP36" s="408"/>
      <c r="AQ36" s="408"/>
      <c r="AR36" s="408"/>
      <c r="AS36" s="408"/>
      <c r="AT36" s="408"/>
      <c r="AU36" s="408"/>
      <c r="AV36" s="408"/>
      <c r="AW36" s="408"/>
      <c r="AX36" s="408"/>
      <c r="AY36" s="408"/>
      <c r="AZ36" s="408"/>
      <c r="BA36" s="409"/>
      <c r="BB36" s="407" t="s">
        <v>434</v>
      </c>
      <c r="BC36" s="408"/>
      <c r="BD36" s="408"/>
      <c r="BE36" s="408"/>
      <c r="BF36" s="408"/>
      <c r="BG36" s="408"/>
      <c r="BH36" s="408"/>
      <c r="BI36" s="408"/>
      <c r="BJ36" s="408"/>
      <c r="BK36" s="408"/>
      <c r="BL36" s="408"/>
      <c r="BM36" s="409"/>
      <c r="BN36" s="407" t="s">
        <v>438</v>
      </c>
      <c r="BO36" s="408"/>
      <c r="BP36" s="408"/>
      <c r="BQ36" s="408"/>
      <c r="BR36" s="408"/>
      <c r="BS36" s="408"/>
      <c r="BT36" s="408"/>
      <c r="BU36" s="408"/>
      <c r="BV36" s="408"/>
      <c r="BW36" s="408"/>
      <c r="BX36" s="408"/>
      <c r="BY36" s="408"/>
      <c r="BZ36" s="408"/>
      <c r="CA36" s="408"/>
      <c r="CB36" s="409"/>
    </row>
    <row r="37" spans="1:80" s="72" customFormat="1" ht="12.75" customHeight="1" x14ac:dyDescent="0.25">
      <c r="A37" s="498"/>
      <c r="B37" s="499"/>
      <c r="C37" s="499"/>
      <c r="D37" s="500"/>
      <c r="E37" s="49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500"/>
      <c r="AN37" s="498"/>
      <c r="AO37" s="499"/>
      <c r="AP37" s="499"/>
      <c r="AQ37" s="499"/>
      <c r="AR37" s="499"/>
      <c r="AS37" s="499"/>
      <c r="AT37" s="499"/>
      <c r="AU37" s="499"/>
      <c r="AV37" s="499"/>
      <c r="AW37" s="499"/>
      <c r="AX37" s="499"/>
      <c r="AY37" s="499"/>
      <c r="AZ37" s="499"/>
      <c r="BA37" s="500"/>
      <c r="BB37" s="498"/>
      <c r="BC37" s="499"/>
      <c r="BD37" s="499"/>
      <c r="BE37" s="499"/>
      <c r="BF37" s="499"/>
      <c r="BG37" s="499"/>
      <c r="BH37" s="499"/>
      <c r="BI37" s="499"/>
      <c r="BJ37" s="499"/>
      <c r="BK37" s="499"/>
      <c r="BL37" s="499"/>
      <c r="BM37" s="500"/>
      <c r="BN37" s="498" t="s">
        <v>439</v>
      </c>
      <c r="BO37" s="499"/>
      <c r="BP37" s="499"/>
      <c r="BQ37" s="499"/>
      <c r="BR37" s="499"/>
      <c r="BS37" s="499"/>
      <c r="BT37" s="499"/>
      <c r="BU37" s="499"/>
      <c r="BV37" s="499"/>
      <c r="BW37" s="499"/>
      <c r="BX37" s="499"/>
      <c r="BY37" s="499"/>
      <c r="BZ37" s="499"/>
      <c r="CA37" s="499"/>
      <c r="CB37" s="500"/>
    </row>
    <row r="38" spans="1:80" s="72" customFormat="1" ht="12.75" customHeight="1" x14ac:dyDescent="0.25">
      <c r="A38" s="400">
        <v>1</v>
      </c>
      <c r="B38" s="401"/>
      <c r="C38" s="401"/>
      <c r="D38" s="402"/>
      <c r="E38" s="400">
        <v>2</v>
      </c>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2"/>
      <c r="AN38" s="400">
        <v>3</v>
      </c>
      <c r="AO38" s="401"/>
      <c r="AP38" s="401"/>
      <c r="AQ38" s="401"/>
      <c r="AR38" s="401"/>
      <c r="AS38" s="401"/>
      <c r="AT38" s="401"/>
      <c r="AU38" s="401"/>
      <c r="AV38" s="401"/>
      <c r="AW38" s="401"/>
      <c r="AX38" s="401"/>
      <c r="AY38" s="401"/>
      <c r="AZ38" s="401"/>
      <c r="BA38" s="402"/>
      <c r="BB38" s="400">
        <v>4</v>
      </c>
      <c r="BC38" s="401"/>
      <c r="BD38" s="401"/>
      <c r="BE38" s="401"/>
      <c r="BF38" s="401"/>
      <c r="BG38" s="401"/>
      <c r="BH38" s="401"/>
      <c r="BI38" s="401"/>
      <c r="BJ38" s="401"/>
      <c r="BK38" s="401"/>
      <c r="BL38" s="401"/>
      <c r="BM38" s="402"/>
      <c r="BN38" s="400">
        <v>5</v>
      </c>
      <c r="BO38" s="401"/>
      <c r="BP38" s="401"/>
      <c r="BQ38" s="401"/>
      <c r="BR38" s="401"/>
      <c r="BS38" s="401"/>
      <c r="BT38" s="401"/>
      <c r="BU38" s="401"/>
      <c r="BV38" s="401"/>
      <c r="BW38" s="401"/>
      <c r="BX38" s="401"/>
      <c r="BY38" s="401"/>
      <c r="BZ38" s="401"/>
      <c r="CA38" s="401"/>
      <c r="CB38" s="402"/>
    </row>
    <row r="39" spans="1:80" s="72" customFormat="1" ht="29.25" customHeight="1" x14ac:dyDescent="0.25">
      <c r="A39" s="361">
        <v>1</v>
      </c>
      <c r="B39" s="362"/>
      <c r="C39" s="362"/>
      <c r="D39" s="363"/>
      <c r="E39" s="227" t="s">
        <v>726</v>
      </c>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435"/>
      <c r="AN39" s="416">
        <v>6494.19</v>
      </c>
      <c r="AO39" s="417"/>
      <c r="AP39" s="417"/>
      <c r="AQ39" s="417"/>
      <c r="AR39" s="417"/>
      <c r="AS39" s="417"/>
      <c r="AT39" s="417"/>
      <c r="AU39" s="417"/>
      <c r="AV39" s="417"/>
      <c r="AW39" s="417"/>
      <c r="AX39" s="417"/>
      <c r="AY39" s="417"/>
      <c r="AZ39" s="417"/>
      <c r="BA39" s="418"/>
      <c r="BB39" s="416">
        <v>86</v>
      </c>
      <c r="BC39" s="417"/>
      <c r="BD39" s="417"/>
      <c r="BE39" s="417"/>
      <c r="BF39" s="417"/>
      <c r="BG39" s="417"/>
      <c r="BH39" s="417"/>
      <c r="BI39" s="417"/>
      <c r="BJ39" s="417"/>
      <c r="BK39" s="417"/>
      <c r="BL39" s="417"/>
      <c r="BM39" s="418"/>
      <c r="BN39" s="416">
        <v>558500</v>
      </c>
      <c r="BO39" s="417"/>
      <c r="BP39" s="417"/>
      <c r="BQ39" s="417"/>
      <c r="BR39" s="417"/>
      <c r="BS39" s="417"/>
      <c r="BT39" s="417"/>
      <c r="BU39" s="417"/>
      <c r="BV39" s="417"/>
      <c r="BW39" s="417"/>
      <c r="BX39" s="417"/>
      <c r="BY39" s="417"/>
      <c r="BZ39" s="417"/>
      <c r="CA39" s="417"/>
      <c r="CB39" s="418"/>
    </row>
    <row r="40" spans="1:80" s="72" customFormat="1" ht="12.75" customHeight="1" x14ac:dyDescent="0.25">
      <c r="A40" s="608"/>
      <c r="B40" s="609"/>
      <c r="C40" s="609"/>
      <c r="D40" s="610"/>
      <c r="E40" s="380" t="s">
        <v>421</v>
      </c>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2"/>
      <c r="AN40" s="386" t="s">
        <v>52</v>
      </c>
      <c r="AO40" s="387"/>
      <c r="AP40" s="387"/>
      <c r="AQ40" s="387"/>
      <c r="AR40" s="387"/>
      <c r="AS40" s="387"/>
      <c r="AT40" s="387"/>
      <c r="AU40" s="387"/>
      <c r="AV40" s="387"/>
      <c r="AW40" s="387"/>
      <c r="AX40" s="387"/>
      <c r="AY40" s="387"/>
      <c r="AZ40" s="387"/>
      <c r="BA40" s="388"/>
      <c r="BB40" s="386" t="s">
        <v>52</v>
      </c>
      <c r="BC40" s="387"/>
      <c r="BD40" s="387"/>
      <c r="BE40" s="387"/>
      <c r="BF40" s="387"/>
      <c r="BG40" s="387"/>
      <c r="BH40" s="387"/>
      <c r="BI40" s="387"/>
      <c r="BJ40" s="387"/>
      <c r="BK40" s="387"/>
      <c r="BL40" s="387"/>
      <c r="BM40" s="388"/>
      <c r="BN40" s="494">
        <f>SUM(BN39:CB39)</f>
        <v>558500</v>
      </c>
      <c r="BO40" s="495"/>
      <c r="BP40" s="495"/>
      <c r="BQ40" s="495"/>
      <c r="BR40" s="495"/>
      <c r="BS40" s="495"/>
      <c r="BT40" s="495"/>
      <c r="BU40" s="495"/>
      <c r="BV40" s="495"/>
      <c r="BW40" s="495"/>
      <c r="BX40" s="495"/>
      <c r="BY40" s="495"/>
      <c r="BZ40" s="495"/>
      <c r="CA40" s="495"/>
      <c r="CB40" s="496"/>
    </row>
    <row r="41" spans="1:80" s="72" customFormat="1" ht="12.75" customHeight="1" x14ac:dyDescent="0.25">
      <c r="A41" s="125"/>
      <c r="B41" s="125"/>
      <c r="C41" s="125"/>
      <c r="D41" s="125"/>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8"/>
      <c r="BO41" s="128"/>
      <c r="BP41" s="128"/>
      <c r="BQ41" s="128"/>
      <c r="BR41" s="128"/>
      <c r="BS41" s="128"/>
      <c r="BT41" s="128"/>
      <c r="BU41" s="128"/>
      <c r="BV41" s="128"/>
      <c r="BW41" s="128"/>
      <c r="BX41" s="128"/>
      <c r="BY41" s="128"/>
      <c r="BZ41" s="128"/>
      <c r="CA41" s="128"/>
      <c r="CB41" s="128"/>
    </row>
    <row r="42" spans="1:80" ht="15.75" x14ac:dyDescent="0.25">
      <c r="A42" s="428" t="s">
        <v>539</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8"/>
      <c r="AY42" s="428"/>
      <c r="AZ42" s="428"/>
      <c r="BA42" s="428"/>
      <c r="BB42" s="428"/>
      <c r="BC42" s="428"/>
      <c r="BD42" s="428"/>
      <c r="BE42" s="428"/>
      <c r="BF42" s="428"/>
      <c r="BG42" s="428"/>
      <c r="BH42" s="428"/>
      <c r="BI42" s="428"/>
      <c r="BJ42" s="428"/>
      <c r="BK42" s="428"/>
      <c r="BL42" s="428"/>
      <c r="BM42" s="428"/>
      <c r="BN42" s="428"/>
      <c r="BO42" s="428"/>
      <c r="BP42" s="428"/>
      <c r="BQ42" s="428"/>
      <c r="BR42" s="428"/>
      <c r="BS42" s="428"/>
      <c r="BT42" s="428"/>
      <c r="BU42" s="428"/>
      <c r="BV42" s="428"/>
      <c r="BW42" s="428"/>
      <c r="BX42" s="428"/>
      <c r="BY42" s="428"/>
      <c r="BZ42" s="428"/>
      <c r="CA42" s="428"/>
      <c r="CB42" s="428"/>
    </row>
    <row r="43" spans="1:80" x14ac:dyDescent="0.2">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row>
    <row r="44" spans="1:80" ht="15.75" x14ac:dyDescent="0.25">
      <c r="A44" s="7" t="s">
        <v>406</v>
      </c>
      <c r="B44" s="138"/>
      <c r="C44" s="138"/>
      <c r="D44" s="138"/>
      <c r="E44" s="138"/>
      <c r="F44" s="138"/>
      <c r="G44" s="138"/>
      <c r="H44" s="138"/>
      <c r="I44" s="138"/>
      <c r="J44" s="138"/>
      <c r="K44" s="138"/>
      <c r="L44" s="138"/>
      <c r="M44" s="138"/>
      <c r="N44" s="138"/>
      <c r="O44" s="138"/>
      <c r="P44" s="138"/>
      <c r="Q44" s="138"/>
      <c r="R44" s="138"/>
      <c r="S44" s="434" t="s">
        <v>129</v>
      </c>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row>
    <row r="45" spans="1:80" x14ac:dyDescent="0.2">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row>
    <row r="46" spans="1:80" ht="15.75" x14ac:dyDescent="0.25">
      <c r="A46" s="428" t="s">
        <v>541</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ht="15.75" x14ac:dyDescent="0.25">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410" t="s">
        <v>511</v>
      </c>
      <c r="AT47" s="410"/>
      <c r="AU47" s="410"/>
      <c r="AV47" s="410"/>
      <c r="AW47" s="410"/>
      <c r="AX47" s="410"/>
      <c r="AY47" s="410"/>
      <c r="AZ47" s="410"/>
      <c r="BA47" s="410"/>
      <c r="BB47" s="410"/>
      <c r="BC47" s="434" t="s">
        <v>280</v>
      </c>
      <c r="BD47" s="434"/>
      <c r="BE47" s="434"/>
      <c r="BF47" s="434"/>
      <c r="BG47" s="434"/>
      <c r="BH47" s="434"/>
      <c r="BI47" s="434"/>
      <c r="BJ47" s="434"/>
      <c r="BK47" s="434"/>
      <c r="BL47" s="434"/>
      <c r="BM47" s="434"/>
      <c r="BN47" s="434"/>
      <c r="BO47" s="434"/>
      <c r="BP47" s="434"/>
      <c r="BQ47" s="138"/>
      <c r="BR47" s="138"/>
      <c r="BS47" s="138"/>
      <c r="BT47" s="138"/>
      <c r="BU47" s="138"/>
      <c r="BV47" s="138"/>
      <c r="BW47" s="138"/>
      <c r="BX47" s="138"/>
      <c r="BY47" s="138"/>
      <c r="BZ47" s="138"/>
      <c r="CA47" s="138"/>
      <c r="CB47" s="138"/>
    </row>
    <row r="49" spans="1:80" x14ac:dyDescent="0.2">
      <c r="A49" s="157" t="s">
        <v>142</v>
      </c>
      <c r="B49" s="158"/>
      <c r="C49" s="158"/>
      <c r="D49" s="159"/>
      <c r="E49" s="157" t="s">
        <v>422</v>
      </c>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9"/>
      <c r="AN49" s="157" t="s">
        <v>424</v>
      </c>
      <c r="AO49" s="158"/>
      <c r="AP49" s="158"/>
      <c r="AQ49" s="158"/>
      <c r="AR49" s="158"/>
      <c r="AS49" s="158"/>
      <c r="AT49" s="158"/>
      <c r="AU49" s="158"/>
      <c r="AV49" s="159"/>
      <c r="AW49" s="157" t="s">
        <v>482</v>
      </c>
      <c r="AX49" s="158"/>
      <c r="AY49" s="158"/>
      <c r="AZ49" s="158"/>
      <c r="BA49" s="158"/>
      <c r="BB49" s="158"/>
      <c r="BC49" s="158"/>
      <c r="BD49" s="158"/>
      <c r="BE49" s="158"/>
      <c r="BF49" s="158"/>
      <c r="BG49" s="158"/>
      <c r="BH49" s="158"/>
      <c r="BI49" s="159"/>
      <c r="BJ49" s="157" t="s">
        <v>425</v>
      </c>
      <c r="BK49" s="158"/>
      <c r="BL49" s="158"/>
      <c r="BM49" s="158"/>
      <c r="BN49" s="158"/>
      <c r="BO49" s="158"/>
      <c r="BP49" s="158"/>
      <c r="BQ49" s="158"/>
      <c r="BR49" s="158"/>
      <c r="BS49" s="158"/>
      <c r="BT49" s="158"/>
      <c r="BU49" s="158"/>
      <c r="BV49" s="158"/>
      <c r="BW49" s="158"/>
      <c r="BX49" s="158"/>
      <c r="BY49" s="158"/>
      <c r="BZ49" s="158"/>
      <c r="CA49" s="158"/>
      <c r="CB49" s="159"/>
    </row>
    <row r="50" spans="1:80" x14ac:dyDescent="0.2">
      <c r="A50" s="407" t="s">
        <v>143</v>
      </c>
      <c r="B50" s="408"/>
      <c r="C50" s="408"/>
      <c r="D50" s="409"/>
      <c r="E50" s="407"/>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9"/>
      <c r="AN50" s="407" t="s">
        <v>483</v>
      </c>
      <c r="AO50" s="408"/>
      <c r="AP50" s="408"/>
      <c r="AQ50" s="408"/>
      <c r="AR50" s="408"/>
      <c r="AS50" s="408"/>
      <c r="AT50" s="408"/>
      <c r="AU50" s="408"/>
      <c r="AV50" s="409"/>
      <c r="AW50" s="407" t="s">
        <v>484</v>
      </c>
      <c r="AX50" s="408"/>
      <c r="AY50" s="408"/>
      <c r="AZ50" s="408"/>
      <c r="BA50" s="408"/>
      <c r="BB50" s="408"/>
      <c r="BC50" s="408"/>
      <c r="BD50" s="408"/>
      <c r="BE50" s="408"/>
      <c r="BF50" s="408"/>
      <c r="BG50" s="408"/>
      <c r="BH50" s="408"/>
      <c r="BI50" s="409"/>
      <c r="BJ50" s="407" t="s">
        <v>439</v>
      </c>
      <c r="BK50" s="408"/>
      <c r="BL50" s="408"/>
      <c r="BM50" s="408"/>
      <c r="BN50" s="408"/>
      <c r="BO50" s="408"/>
      <c r="BP50" s="408"/>
      <c r="BQ50" s="408"/>
      <c r="BR50" s="408"/>
      <c r="BS50" s="408"/>
      <c r="BT50" s="408"/>
      <c r="BU50" s="408"/>
      <c r="BV50" s="408"/>
      <c r="BW50" s="408"/>
      <c r="BX50" s="408"/>
      <c r="BY50" s="408"/>
      <c r="BZ50" s="408"/>
      <c r="CA50" s="408"/>
      <c r="CB50" s="409"/>
    </row>
    <row r="51" spans="1:80" x14ac:dyDescent="0.2">
      <c r="A51" s="407"/>
      <c r="B51" s="408"/>
      <c r="C51" s="408"/>
      <c r="D51" s="409"/>
      <c r="E51" s="407"/>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c r="AG51" s="408"/>
      <c r="AH51" s="408"/>
      <c r="AI51" s="408"/>
      <c r="AJ51" s="408"/>
      <c r="AK51" s="408"/>
      <c r="AL51" s="408"/>
      <c r="AM51" s="409"/>
      <c r="AN51" s="407" t="s">
        <v>485</v>
      </c>
      <c r="AO51" s="408"/>
      <c r="AP51" s="408"/>
      <c r="AQ51" s="408"/>
      <c r="AR51" s="408"/>
      <c r="AS51" s="408"/>
      <c r="AT51" s="408"/>
      <c r="AU51" s="408"/>
      <c r="AV51" s="409"/>
      <c r="AW51" s="407" t="s">
        <v>432</v>
      </c>
      <c r="AX51" s="408"/>
      <c r="AY51" s="408"/>
      <c r="AZ51" s="408"/>
      <c r="BA51" s="408"/>
      <c r="BB51" s="408"/>
      <c r="BC51" s="408"/>
      <c r="BD51" s="408"/>
      <c r="BE51" s="408"/>
      <c r="BF51" s="408"/>
      <c r="BG51" s="408"/>
      <c r="BH51" s="408"/>
      <c r="BI51" s="409"/>
      <c r="BJ51" s="407"/>
      <c r="BK51" s="408"/>
      <c r="BL51" s="408"/>
      <c r="BM51" s="408"/>
      <c r="BN51" s="408"/>
      <c r="BO51" s="408"/>
      <c r="BP51" s="408"/>
      <c r="BQ51" s="408"/>
      <c r="BR51" s="408"/>
      <c r="BS51" s="408"/>
      <c r="BT51" s="408"/>
      <c r="BU51" s="408"/>
      <c r="BV51" s="408"/>
      <c r="BW51" s="408"/>
      <c r="BX51" s="408"/>
      <c r="BY51" s="408"/>
      <c r="BZ51" s="408"/>
      <c r="CA51" s="408"/>
      <c r="CB51" s="409"/>
    </row>
    <row r="52" spans="1:80" x14ac:dyDescent="0.2">
      <c r="A52" s="400">
        <v>1</v>
      </c>
      <c r="B52" s="401"/>
      <c r="C52" s="401"/>
      <c r="D52" s="402"/>
      <c r="E52" s="400">
        <v>2</v>
      </c>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2"/>
      <c r="AN52" s="400">
        <v>3</v>
      </c>
      <c r="AO52" s="401"/>
      <c r="AP52" s="401"/>
      <c r="AQ52" s="401"/>
      <c r="AR52" s="401"/>
      <c r="AS52" s="401"/>
      <c r="AT52" s="401"/>
      <c r="AU52" s="401"/>
      <c r="AV52" s="402"/>
      <c r="AW52" s="400">
        <v>4</v>
      </c>
      <c r="AX52" s="401"/>
      <c r="AY52" s="401"/>
      <c r="AZ52" s="401"/>
      <c r="BA52" s="401"/>
      <c r="BB52" s="401"/>
      <c r="BC52" s="401"/>
      <c r="BD52" s="401"/>
      <c r="BE52" s="401"/>
      <c r="BF52" s="401"/>
      <c r="BG52" s="401"/>
      <c r="BH52" s="401"/>
      <c r="BI52" s="402"/>
      <c r="BJ52" s="400">
        <v>5</v>
      </c>
      <c r="BK52" s="401"/>
      <c r="BL52" s="401"/>
      <c r="BM52" s="401"/>
      <c r="BN52" s="401"/>
      <c r="BO52" s="401"/>
      <c r="BP52" s="401"/>
      <c r="BQ52" s="401"/>
      <c r="BR52" s="401"/>
      <c r="BS52" s="401"/>
      <c r="BT52" s="401"/>
      <c r="BU52" s="401"/>
      <c r="BV52" s="401"/>
      <c r="BW52" s="401"/>
      <c r="BX52" s="401"/>
      <c r="BY52" s="401"/>
      <c r="BZ52" s="401"/>
      <c r="CA52" s="401"/>
      <c r="CB52" s="402"/>
    </row>
    <row r="53" spans="1:80" ht="22.5" customHeight="1" x14ac:dyDescent="0.2">
      <c r="A53" s="413">
        <v>1</v>
      </c>
      <c r="B53" s="414"/>
      <c r="C53" s="414"/>
      <c r="D53" s="415"/>
      <c r="E53" s="227" t="s">
        <v>729</v>
      </c>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435"/>
      <c r="AN53" s="416">
        <v>50</v>
      </c>
      <c r="AO53" s="417"/>
      <c r="AP53" s="417"/>
      <c r="AQ53" s="417"/>
      <c r="AR53" s="417"/>
      <c r="AS53" s="417"/>
      <c r="AT53" s="417"/>
      <c r="AU53" s="417"/>
      <c r="AV53" s="418"/>
      <c r="AW53" s="392">
        <v>24688</v>
      </c>
      <c r="AX53" s="393"/>
      <c r="AY53" s="393"/>
      <c r="AZ53" s="393"/>
      <c r="BA53" s="393"/>
      <c r="BB53" s="393"/>
      <c r="BC53" s="393"/>
      <c r="BD53" s="393"/>
      <c r="BE53" s="393"/>
      <c r="BF53" s="393"/>
      <c r="BG53" s="393"/>
      <c r="BH53" s="393"/>
      <c r="BI53" s="394"/>
      <c r="BJ53" s="392">
        <f>ROUND(AN53*AW53,2)</f>
        <v>1234400</v>
      </c>
      <c r="BK53" s="393"/>
      <c r="BL53" s="393"/>
      <c r="BM53" s="393"/>
      <c r="BN53" s="393"/>
      <c r="BO53" s="393"/>
      <c r="BP53" s="393"/>
      <c r="BQ53" s="393"/>
      <c r="BR53" s="393"/>
      <c r="BS53" s="393"/>
      <c r="BT53" s="393"/>
      <c r="BU53" s="393"/>
      <c r="BV53" s="393"/>
      <c r="BW53" s="393"/>
      <c r="BX53" s="393"/>
      <c r="BY53" s="393"/>
      <c r="BZ53" s="393"/>
      <c r="CA53" s="393"/>
      <c r="CB53" s="394"/>
    </row>
    <row r="54" spans="1:80" x14ac:dyDescent="0.2">
      <c r="A54" s="377"/>
      <c r="B54" s="378"/>
      <c r="C54" s="378"/>
      <c r="D54" s="379"/>
      <c r="E54" s="380" t="s">
        <v>421</v>
      </c>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2"/>
      <c r="AN54" s="386" t="s">
        <v>52</v>
      </c>
      <c r="AO54" s="387"/>
      <c r="AP54" s="387"/>
      <c r="AQ54" s="387"/>
      <c r="AR54" s="387"/>
      <c r="AS54" s="387"/>
      <c r="AT54" s="387"/>
      <c r="AU54" s="387"/>
      <c r="AV54" s="388"/>
      <c r="AW54" s="386" t="s">
        <v>52</v>
      </c>
      <c r="AX54" s="387"/>
      <c r="AY54" s="387"/>
      <c r="AZ54" s="387"/>
      <c r="BA54" s="387"/>
      <c r="BB54" s="387"/>
      <c r="BC54" s="387"/>
      <c r="BD54" s="387"/>
      <c r="BE54" s="387"/>
      <c r="BF54" s="387"/>
      <c r="BG54" s="387"/>
      <c r="BH54" s="387"/>
      <c r="BI54" s="388"/>
      <c r="BJ54" s="389">
        <f>SUM(BJ53:CB53)</f>
        <v>1234400</v>
      </c>
      <c r="BK54" s="390"/>
      <c r="BL54" s="390"/>
      <c r="BM54" s="390"/>
      <c r="BN54" s="390"/>
      <c r="BO54" s="390"/>
      <c r="BP54" s="390"/>
      <c r="BQ54" s="390"/>
      <c r="BR54" s="390"/>
      <c r="BS54" s="390"/>
      <c r="BT54" s="390"/>
      <c r="BU54" s="390"/>
      <c r="BV54" s="390"/>
      <c r="BW54" s="390"/>
      <c r="BX54" s="390"/>
      <c r="BY54" s="390"/>
      <c r="BZ54" s="390"/>
      <c r="CA54" s="390"/>
      <c r="CB54" s="391"/>
    </row>
    <row r="55" spans="1:80" ht="15.75" customHeight="1" x14ac:dyDescent="0.25">
      <c r="A55" s="7"/>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ht="15.75" x14ac:dyDescent="0.25">
      <c r="A56" s="428" t="s">
        <v>545</v>
      </c>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row>
    <row r="57" spans="1:80" ht="15.75" x14ac:dyDescent="0.25">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410" t="s">
        <v>511</v>
      </c>
      <c r="AT57" s="410"/>
      <c r="AU57" s="410"/>
      <c r="AV57" s="410"/>
      <c r="AW57" s="410"/>
      <c r="AX57" s="410"/>
      <c r="AY57" s="410"/>
      <c r="AZ57" s="410"/>
      <c r="BA57" s="410"/>
      <c r="BB57" s="410"/>
      <c r="BC57" s="434" t="s">
        <v>281</v>
      </c>
      <c r="BD57" s="434"/>
      <c r="BE57" s="434"/>
      <c r="BF57" s="434"/>
      <c r="BG57" s="434"/>
      <c r="BH57" s="434"/>
      <c r="BI57" s="434"/>
      <c r="BJ57" s="434"/>
      <c r="BK57" s="434"/>
      <c r="BL57" s="434"/>
      <c r="BM57" s="434"/>
      <c r="BN57" s="434"/>
      <c r="BO57" s="434"/>
      <c r="BP57" s="434"/>
      <c r="BQ57" s="138"/>
      <c r="BR57" s="138"/>
      <c r="BS57" s="138"/>
      <c r="BT57" s="138"/>
      <c r="BU57" s="138"/>
      <c r="BV57" s="138"/>
      <c r="BW57" s="138"/>
      <c r="BX57" s="138"/>
      <c r="BY57" s="138"/>
      <c r="BZ57" s="138"/>
      <c r="CA57" s="138"/>
      <c r="CB57" s="138"/>
    </row>
    <row r="58" spans="1:80"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row>
    <row r="59" spans="1:80" x14ac:dyDescent="0.2">
      <c r="A59" s="157" t="s">
        <v>142</v>
      </c>
      <c r="B59" s="158"/>
      <c r="C59" s="158"/>
      <c r="D59" s="159"/>
      <c r="E59" s="157" t="s">
        <v>422</v>
      </c>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9"/>
      <c r="BD59" s="157" t="s">
        <v>424</v>
      </c>
      <c r="BE59" s="158"/>
      <c r="BF59" s="158"/>
      <c r="BG59" s="158"/>
      <c r="BH59" s="158"/>
      <c r="BI59" s="158"/>
      <c r="BJ59" s="158"/>
      <c r="BK59" s="158"/>
      <c r="BL59" s="158"/>
      <c r="BM59" s="159"/>
      <c r="BN59" s="157" t="s">
        <v>477</v>
      </c>
      <c r="BO59" s="158"/>
      <c r="BP59" s="158"/>
      <c r="BQ59" s="158"/>
      <c r="BR59" s="158"/>
      <c r="BS59" s="158"/>
      <c r="BT59" s="158"/>
      <c r="BU59" s="158"/>
      <c r="BV59" s="158"/>
      <c r="BW59" s="158"/>
      <c r="BX59" s="158"/>
      <c r="BY59" s="158"/>
      <c r="BZ59" s="158"/>
      <c r="CA59" s="158"/>
      <c r="CB59" s="159"/>
    </row>
    <row r="60" spans="1:80" x14ac:dyDescent="0.2">
      <c r="A60" s="407" t="s">
        <v>143</v>
      </c>
      <c r="B60" s="408"/>
      <c r="C60" s="408"/>
      <c r="D60" s="409"/>
      <c r="E60" s="407"/>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8"/>
      <c r="AS60" s="408"/>
      <c r="AT60" s="408"/>
      <c r="AU60" s="408"/>
      <c r="AV60" s="408"/>
      <c r="AW60" s="408"/>
      <c r="AX60" s="408"/>
      <c r="AY60" s="408"/>
      <c r="AZ60" s="408"/>
      <c r="BA60" s="408"/>
      <c r="BB60" s="408"/>
      <c r="BC60" s="409"/>
      <c r="BD60" s="407" t="s">
        <v>503</v>
      </c>
      <c r="BE60" s="408"/>
      <c r="BF60" s="408"/>
      <c r="BG60" s="408"/>
      <c r="BH60" s="408"/>
      <c r="BI60" s="408"/>
      <c r="BJ60" s="408"/>
      <c r="BK60" s="408"/>
      <c r="BL60" s="408"/>
      <c r="BM60" s="409"/>
      <c r="BN60" s="407" t="s">
        <v>504</v>
      </c>
      <c r="BO60" s="408"/>
      <c r="BP60" s="408"/>
      <c r="BQ60" s="408"/>
      <c r="BR60" s="408"/>
      <c r="BS60" s="408"/>
      <c r="BT60" s="408"/>
      <c r="BU60" s="408"/>
      <c r="BV60" s="408"/>
      <c r="BW60" s="408"/>
      <c r="BX60" s="408"/>
      <c r="BY60" s="408"/>
      <c r="BZ60" s="408"/>
      <c r="CA60" s="408"/>
      <c r="CB60" s="409"/>
    </row>
    <row r="61" spans="1:80" x14ac:dyDescent="0.2">
      <c r="A61" s="400">
        <v>1</v>
      </c>
      <c r="B61" s="401"/>
      <c r="C61" s="401"/>
      <c r="D61" s="402"/>
      <c r="E61" s="400">
        <v>2</v>
      </c>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2"/>
      <c r="BD61" s="400">
        <v>3</v>
      </c>
      <c r="BE61" s="401"/>
      <c r="BF61" s="401"/>
      <c r="BG61" s="401"/>
      <c r="BH61" s="401"/>
      <c r="BI61" s="401"/>
      <c r="BJ61" s="401"/>
      <c r="BK61" s="401"/>
      <c r="BL61" s="401"/>
      <c r="BM61" s="402"/>
      <c r="BN61" s="400">
        <v>4</v>
      </c>
      <c r="BO61" s="401"/>
      <c r="BP61" s="401"/>
      <c r="BQ61" s="401"/>
      <c r="BR61" s="401"/>
      <c r="BS61" s="401"/>
      <c r="BT61" s="401"/>
      <c r="BU61" s="401"/>
      <c r="BV61" s="401"/>
      <c r="BW61" s="401"/>
      <c r="BX61" s="401"/>
      <c r="BY61" s="401"/>
      <c r="BZ61" s="401"/>
      <c r="CA61" s="401"/>
      <c r="CB61" s="402"/>
    </row>
    <row r="62" spans="1:80" x14ac:dyDescent="0.2">
      <c r="A62" s="395" t="s">
        <v>155</v>
      </c>
      <c r="B62" s="151"/>
      <c r="C62" s="151"/>
      <c r="D62" s="396"/>
      <c r="E62" s="361" t="s">
        <v>740</v>
      </c>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3"/>
      <c r="BD62" s="364">
        <v>2</v>
      </c>
      <c r="BE62" s="365"/>
      <c r="BF62" s="365"/>
      <c r="BG62" s="365"/>
      <c r="BH62" s="365"/>
      <c r="BI62" s="365"/>
      <c r="BJ62" s="365"/>
      <c r="BK62" s="365"/>
      <c r="BL62" s="365"/>
      <c r="BM62" s="366"/>
      <c r="BN62" s="364">
        <v>1345000</v>
      </c>
      <c r="BO62" s="365"/>
      <c r="BP62" s="365"/>
      <c r="BQ62" s="365"/>
      <c r="BR62" s="365"/>
      <c r="BS62" s="365"/>
      <c r="BT62" s="365"/>
      <c r="BU62" s="365"/>
      <c r="BV62" s="365"/>
      <c r="BW62" s="365"/>
      <c r="BX62" s="365"/>
      <c r="BY62" s="365"/>
      <c r="BZ62" s="365"/>
      <c r="CA62" s="365"/>
      <c r="CB62" s="366"/>
    </row>
    <row r="63" spans="1:80" x14ac:dyDescent="0.2">
      <c r="A63" s="395" t="s">
        <v>583</v>
      </c>
      <c r="B63" s="151"/>
      <c r="C63" s="151"/>
      <c r="D63" s="396"/>
      <c r="E63" s="361" t="s">
        <v>741</v>
      </c>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3"/>
      <c r="BD63" s="364">
        <v>2</v>
      </c>
      <c r="BE63" s="365"/>
      <c r="BF63" s="365"/>
      <c r="BG63" s="365"/>
      <c r="BH63" s="365"/>
      <c r="BI63" s="365"/>
      <c r="BJ63" s="365"/>
      <c r="BK63" s="365"/>
      <c r="BL63" s="365"/>
      <c r="BM63" s="366"/>
      <c r="BN63" s="364">
        <v>1241000</v>
      </c>
      <c r="BO63" s="365"/>
      <c r="BP63" s="365"/>
      <c r="BQ63" s="365"/>
      <c r="BR63" s="365"/>
      <c r="BS63" s="365"/>
      <c r="BT63" s="365"/>
      <c r="BU63" s="365"/>
      <c r="BV63" s="365"/>
      <c r="BW63" s="365"/>
      <c r="BX63" s="365"/>
      <c r="BY63" s="365"/>
      <c r="BZ63" s="365"/>
      <c r="CA63" s="365"/>
      <c r="CB63" s="366"/>
    </row>
    <row r="64" spans="1:80" hidden="1" x14ac:dyDescent="0.2">
      <c r="A64" s="395"/>
      <c r="B64" s="151"/>
      <c r="C64" s="151"/>
      <c r="D64" s="396"/>
      <c r="E64" s="361"/>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3"/>
      <c r="BD64" s="364"/>
      <c r="BE64" s="365"/>
      <c r="BF64" s="365"/>
      <c r="BG64" s="365"/>
      <c r="BH64" s="365"/>
      <c r="BI64" s="365"/>
      <c r="BJ64" s="365"/>
      <c r="BK64" s="365"/>
      <c r="BL64" s="365"/>
      <c r="BM64" s="366"/>
      <c r="BN64" s="442"/>
      <c r="BO64" s="443"/>
      <c r="BP64" s="443"/>
      <c r="BQ64" s="443"/>
      <c r="BR64" s="443"/>
      <c r="BS64" s="443"/>
      <c r="BT64" s="443"/>
      <c r="BU64" s="443"/>
      <c r="BV64" s="443"/>
      <c r="BW64" s="443"/>
      <c r="BX64" s="443"/>
      <c r="BY64" s="443"/>
      <c r="BZ64" s="443"/>
      <c r="CA64" s="443"/>
      <c r="CB64" s="444"/>
    </row>
    <row r="65" spans="1:80" hidden="1" x14ac:dyDescent="0.2">
      <c r="A65" s="439"/>
      <c r="B65" s="440"/>
      <c r="C65" s="440"/>
      <c r="D65" s="441"/>
      <c r="E65" s="361"/>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3"/>
      <c r="BD65" s="364"/>
      <c r="BE65" s="365"/>
      <c r="BF65" s="365"/>
      <c r="BG65" s="365"/>
      <c r="BH65" s="365"/>
      <c r="BI65" s="365"/>
      <c r="BJ65" s="365"/>
      <c r="BK65" s="365"/>
      <c r="BL65" s="365"/>
      <c r="BM65" s="366"/>
      <c r="BN65" s="442"/>
      <c r="BO65" s="443"/>
      <c r="BP65" s="443"/>
      <c r="BQ65" s="443"/>
      <c r="BR65" s="443"/>
      <c r="BS65" s="443"/>
      <c r="BT65" s="443"/>
      <c r="BU65" s="443"/>
      <c r="BV65" s="443"/>
      <c r="BW65" s="443"/>
      <c r="BX65" s="443"/>
      <c r="BY65" s="443"/>
      <c r="BZ65" s="443"/>
      <c r="CA65" s="443"/>
      <c r="CB65" s="444"/>
    </row>
    <row r="66" spans="1:80" hidden="1" x14ac:dyDescent="0.2">
      <c r="A66" s="439"/>
      <c r="B66" s="440"/>
      <c r="C66" s="440"/>
      <c r="D66" s="441"/>
      <c r="E66" s="361"/>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3"/>
      <c r="BD66" s="364"/>
      <c r="BE66" s="365"/>
      <c r="BF66" s="365"/>
      <c r="BG66" s="365"/>
      <c r="BH66" s="365"/>
      <c r="BI66" s="365"/>
      <c r="BJ66" s="365"/>
      <c r="BK66" s="365"/>
      <c r="BL66" s="365"/>
      <c r="BM66" s="366"/>
      <c r="BN66" s="442"/>
      <c r="BO66" s="443"/>
      <c r="BP66" s="443"/>
      <c r="BQ66" s="443"/>
      <c r="BR66" s="443"/>
      <c r="BS66" s="443"/>
      <c r="BT66" s="443"/>
      <c r="BU66" s="443"/>
      <c r="BV66" s="443"/>
      <c r="BW66" s="443"/>
      <c r="BX66" s="443"/>
      <c r="BY66" s="443"/>
      <c r="BZ66" s="443"/>
      <c r="CA66" s="443"/>
      <c r="CB66" s="444"/>
    </row>
    <row r="67" spans="1:80" hidden="1" x14ac:dyDescent="0.2">
      <c r="A67" s="439"/>
      <c r="B67" s="440"/>
      <c r="C67" s="440"/>
      <c r="D67" s="441"/>
      <c r="E67" s="397"/>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398"/>
      <c r="AM67" s="398"/>
      <c r="AN67" s="398"/>
      <c r="AO67" s="398"/>
      <c r="AP67" s="398"/>
      <c r="AQ67" s="398"/>
      <c r="AR67" s="398"/>
      <c r="AS67" s="398"/>
      <c r="AT67" s="398"/>
      <c r="AU67" s="398"/>
      <c r="AV67" s="398"/>
      <c r="AW67" s="398"/>
      <c r="AX67" s="398"/>
      <c r="AY67" s="398"/>
      <c r="AZ67" s="398"/>
      <c r="BA67" s="398"/>
      <c r="BB67" s="398"/>
      <c r="BC67" s="399"/>
      <c r="BD67" s="442"/>
      <c r="BE67" s="443"/>
      <c r="BF67" s="443"/>
      <c r="BG67" s="443"/>
      <c r="BH67" s="443"/>
      <c r="BI67" s="443"/>
      <c r="BJ67" s="443"/>
      <c r="BK67" s="443"/>
      <c r="BL67" s="443"/>
      <c r="BM67" s="444"/>
      <c r="BN67" s="442"/>
      <c r="BO67" s="443"/>
      <c r="BP67" s="443"/>
      <c r="BQ67" s="443"/>
      <c r="BR67" s="443"/>
      <c r="BS67" s="443"/>
      <c r="BT67" s="443"/>
      <c r="BU67" s="443"/>
      <c r="BV67" s="443"/>
      <c r="BW67" s="443"/>
      <c r="BX67" s="443"/>
      <c r="BY67" s="443"/>
      <c r="BZ67" s="443"/>
      <c r="CA67" s="443"/>
      <c r="CB67" s="444"/>
    </row>
    <row r="68" spans="1:80" hidden="1" x14ac:dyDescent="0.2">
      <c r="A68" s="439"/>
      <c r="B68" s="440"/>
      <c r="C68" s="440"/>
      <c r="D68" s="441"/>
      <c r="E68" s="397"/>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398"/>
      <c r="AN68" s="398"/>
      <c r="AO68" s="398"/>
      <c r="AP68" s="398"/>
      <c r="AQ68" s="398"/>
      <c r="AR68" s="398"/>
      <c r="AS68" s="398"/>
      <c r="AT68" s="398"/>
      <c r="AU68" s="398"/>
      <c r="AV68" s="398"/>
      <c r="AW68" s="398"/>
      <c r="AX68" s="398"/>
      <c r="AY68" s="398"/>
      <c r="AZ68" s="398"/>
      <c r="BA68" s="398"/>
      <c r="BB68" s="398"/>
      <c r="BC68" s="399"/>
      <c r="BD68" s="442"/>
      <c r="BE68" s="443"/>
      <c r="BF68" s="443"/>
      <c r="BG68" s="443"/>
      <c r="BH68" s="443"/>
      <c r="BI68" s="443"/>
      <c r="BJ68" s="443"/>
      <c r="BK68" s="443"/>
      <c r="BL68" s="443"/>
      <c r="BM68" s="444"/>
      <c r="BN68" s="442"/>
      <c r="BO68" s="443"/>
      <c r="BP68" s="443"/>
      <c r="BQ68" s="443"/>
      <c r="BR68" s="443"/>
      <c r="BS68" s="443"/>
      <c r="BT68" s="443"/>
      <c r="BU68" s="443"/>
      <c r="BV68" s="443"/>
      <c r="BW68" s="443"/>
      <c r="BX68" s="443"/>
      <c r="BY68" s="443"/>
      <c r="BZ68" s="443"/>
      <c r="CA68" s="443"/>
      <c r="CB68" s="444"/>
    </row>
    <row r="69" spans="1:80" hidden="1" x14ac:dyDescent="0.2">
      <c r="A69" s="439"/>
      <c r="B69" s="440"/>
      <c r="C69" s="440"/>
      <c r="D69" s="441"/>
      <c r="E69" s="397"/>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c r="AS69" s="398"/>
      <c r="AT69" s="398"/>
      <c r="AU69" s="398"/>
      <c r="AV69" s="398"/>
      <c r="AW69" s="398"/>
      <c r="AX69" s="398"/>
      <c r="AY69" s="398"/>
      <c r="AZ69" s="398"/>
      <c r="BA69" s="398"/>
      <c r="BB69" s="398"/>
      <c r="BC69" s="399"/>
      <c r="BD69" s="442"/>
      <c r="BE69" s="443"/>
      <c r="BF69" s="443"/>
      <c r="BG69" s="443"/>
      <c r="BH69" s="443"/>
      <c r="BI69" s="443"/>
      <c r="BJ69" s="443"/>
      <c r="BK69" s="443"/>
      <c r="BL69" s="443"/>
      <c r="BM69" s="444"/>
      <c r="BN69" s="442"/>
      <c r="BO69" s="443"/>
      <c r="BP69" s="443"/>
      <c r="BQ69" s="443"/>
      <c r="BR69" s="443"/>
      <c r="BS69" s="443"/>
      <c r="BT69" s="443"/>
      <c r="BU69" s="443"/>
      <c r="BV69" s="443"/>
      <c r="BW69" s="443"/>
      <c r="BX69" s="443"/>
      <c r="BY69" s="443"/>
      <c r="BZ69" s="443"/>
      <c r="CA69" s="443"/>
      <c r="CB69" s="444"/>
    </row>
    <row r="70" spans="1:80" hidden="1" x14ac:dyDescent="0.2">
      <c r="A70" s="439"/>
      <c r="B70" s="440"/>
      <c r="C70" s="440"/>
      <c r="D70" s="441"/>
      <c r="E70" s="397"/>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9"/>
      <c r="BD70" s="442"/>
      <c r="BE70" s="443"/>
      <c r="BF70" s="443"/>
      <c r="BG70" s="443"/>
      <c r="BH70" s="443"/>
      <c r="BI70" s="443"/>
      <c r="BJ70" s="443"/>
      <c r="BK70" s="443"/>
      <c r="BL70" s="443"/>
      <c r="BM70" s="444"/>
      <c r="BN70" s="442"/>
      <c r="BO70" s="443"/>
      <c r="BP70" s="443"/>
      <c r="BQ70" s="443"/>
      <c r="BR70" s="443"/>
      <c r="BS70" s="443"/>
      <c r="BT70" s="443"/>
      <c r="BU70" s="443"/>
      <c r="BV70" s="443"/>
      <c r="BW70" s="443"/>
      <c r="BX70" s="443"/>
      <c r="BY70" s="443"/>
      <c r="BZ70" s="443"/>
      <c r="CA70" s="443"/>
      <c r="CB70" s="444"/>
    </row>
    <row r="71" spans="1:80" hidden="1" x14ac:dyDescent="0.2">
      <c r="A71" s="395"/>
      <c r="B71" s="151"/>
      <c r="C71" s="151"/>
      <c r="D71" s="396"/>
      <c r="E71" s="397"/>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9"/>
      <c r="BD71" s="442"/>
      <c r="BE71" s="443"/>
      <c r="BF71" s="443"/>
      <c r="BG71" s="443"/>
      <c r="BH71" s="443"/>
      <c r="BI71" s="443"/>
      <c r="BJ71" s="443"/>
      <c r="BK71" s="443"/>
      <c r="BL71" s="443"/>
      <c r="BM71" s="444"/>
      <c r="BN71" s="442"/>
      <c r="BO71" s="443"/>
      <c r="BP71" s="443"/>
      <c r="BQ71" s="443"/>
      <c r="BR71" s="443"/>
      <c r="BS71" s="443"/>
      <c r="BT71" s="443"/>
      <c r="BU71" s="443"/>
      <c r="BV71" s="443"/>
      <c r="BW71" s="443"/>
      <c r="BX71" s="443"/>
      <c r="BY71" s="443"/>
      <c r="BZ71" s="443"/>
      <c r="CA71" s="443"/>
      <c r="CB71" s="444"/>
    </row>
    <row r="72" spans="1:80" x14ac:dyDescent="0.2">
      <c r="A72" s="395" t="s">
        <v>605</v>
      </c>
      <c r="B72" s="151"/>
      <c r="C72" s="151"/>
      <c r="D72" s="396"/>
      <c r="E72" s="361" t="s">
        <v>774</v>
      </c>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3"/>
      <c r="BD72" s="364">
        <v>1</v>
      </c>
      <c r="BE72" s="365"/>
      <c r="BF72" s="365"/>
      <c r="BG72" s="365"/>
      <c r="BH72" s="365"/>
      <c r="BI72" s="365"/>
      <c r="BJ72" s="365"/>
      <c r="BK72" s="365"/>
      <c r="BL72" s="365"/>
      <c r="BM72" s="366"/>
      <c r="BN72" s="364">
        <v>100000</v>
      </c>
      <c r="BO72" s="365"/>
      <c r="BP72" s="365"/>
      <c r="BQ72" s="365"/>
      <c r="BR72" s="365"/>
      <c r="BS72" s="365"/>
      <c r="BT72" s="365"/>
      <c r="BU72" s="365"/>
      <c r="BV72" s="365"/>
      <c r="BW72" s="365"/>
      <c r="BX72" s="365"/>
      <c r="BY72" s="365"/>
      <c r="BZ72" s="365"/>
      <c r="CA72" s="365"/>
      <c r="CB72" s="366"/>
    </row>
    <row r="73" spans="1:80" x14ac:dyDescent="0.2">
      <c r="A73" s="395"/>
      <c r="B73" s="151"/>
      <c r="C73" s="151"/>
      <c r="D73" s="396"/>
      <c r="E73" s="380" t="s">
        <v>421</v>
      </c>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c r="AM73" s="381"/>
      <c r="AN73" s="381"/>
      <c r="AO73" s="381"/>
      <c r="AP73" s="381"/>
      <c r="AQ73" s="381"/>
      <c r="AR73" s="381"/>
      <c r="AS73" s="381"/>
      <c r="AT73" s="381"/>
      <c r="AU73" s="381"/>
      <c r="AV73" s="381"/>
      <c r="AW73" s="381"/>
      <c r="AX73" s="381"/>
      <c r="AY73" s="381"/>
      <c r="AZ73" s="381"/>
      <c r="BA73" s="381"/>
      <c r="BB73" s="381"/>
      <c r="BC73" s="382"/>
      <c r="BD73" s="386" t="s">
        <v>52</v>
      </c>
      <c r="BE73" s="387"/>
      <c r="BF73" s="387"/>
      <c r="BG73" s="387"/>
      <c r="BH73" s="387"/>
      <c r="BI73" s="387"/>
      <c r="BJ73" s="387"/>
      <c r="BK73" s="387"/>
      <c r="BL73" s="387"/>
      <c r="BM73" s="388"/>
      <c r="BN73" s="445">
        <f>SUM(BN62:BN72)</f>
        <v>2686000</v>
      </c>
      <c r="BO73" s="446"/>
      <c r="BP73" s="446"/>
      <c r="BQ73" s="446"/>
      <c r="BR73" s="446"/>
      <c r="BS73" s="446"/>
      <c r="BT73" s="446"/>
      <c r="BU73" s="446"/>
      <c r="BV73" s="446"/>
      <c r="BW73" s="446"/>
      <c r="BX73" s="446"/>
      <c r="BY73" s="446"/>
      <c r="BZ73" s="446"/>
      <c r="CA73" s="446"/>
      <c r="CB73" s="447"/>
    </row>
    <row r="74" spans="1:80" ht="12.75" customHeight="1" x14ac:dyDescent="0.25">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row>
    <row r="75" spans="1:80" ht="14.25" customHeight="1" x14ac:dyDescent="0.25">
      <c r="A75" s="428" t="s">
        <v>546</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K75" s="428"/>
      <c r="AL75" s="428"/>
      <c r="AM75" s="428"/>
      <c r="AN75" s="428"/>
      <c r="AO75" s="428"/>
      <c r="AP75" s="428"/>
      <c r="AQ75" s="428"/>
      <c r="AR75" s="428"/>
      <c r="AS75" s="428"/>
      <c r="AT75" s="428"/>
      <c r="AU75" s="428"/>
      <c r="AV75" s="428"/>
      <c r="AW75" s="428"/>
      <c r="AX75" s="428"/>
      <c r="AY75" s="428"/>
      <c r="AZ75" s="428"/>
      <c r="BA75" s="428"/>
      <c r="BB75" s="428"/>
      <c r="BC75" s="428"/>
      <c r="BD75" s="428"/>
      <c r="BE75" s="428"/>
      <c r="BF75" s="428"/>
      <c r="BG75" s="428"/>
      <c r="BH75" s="428"/>
      <c r="BI75" s="428"/>
      <c r="BJ75" s="428"/>
      <c r="BK75" s="428"/>
      <c r="BL75" s="428"/>
      <c r="BM75" s="428"/>
      <c r="BN75" s="428"/>
      <c r="BO75" s="428"/>
      <c r="BP75" s="428"/>
      <c r="BQ75" s="428"/>
      <c r="BR75" s="428"/>
      <c r="BS75" s="428"/>
      <c r="BT75" s="428"/>
      <c r="BU75" s="428"/>
      <c r="BV75" s="428"/>
      <c r="BW75" s="428"/>
      <c r="BX75" s="428"/>
      <c r="BY75" s="428"/>
      <c r="BZ75" s="428"/>
      <c r="CA75" s="428"/>
      <c r="CB75" s="428"/>
    </row>
    <row r="76" spans="1:80" ht="12.75" customHeight="1" x14ac:dyDescent="0.25">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410" t="s">
        <v>511</v>
      </c>
      <c r="AT76" s="410"/>
      <c r="AU76" s="410"/>
      <c r="AV76" s="410"/>
      <c r="AW76" s="410"/>
      <c r="AX76" s="410"/>
      <c r="AY76" s="410"/>
      <c r="AZ76" s="410"/>
      <c r="BA76" s="410"/>
      <c r="BB76" s="410"/>
      <c r="BC76" s="434" t="s">
        <v>334</v>
      </c>
      <c r="BD76" s="434"/>
      <c r="BE76" s="434"/>
      <c r="BF76" s="434"/>
      <c r="BG76" s="434"/>
      <c r="BH76" s="434"/>
      <c r="BI76" s="434"/>
      <c r="BJ76" s="434"/>
      <c r="BK76" s="434"/>
      <c r="BL76" s="434"/>
      <c r="BM76" s="434"/>
      <c r="BN76" s="434"/>
      <c r="BO76" s="434"/>
      <c r="BP76" s="434"/>
      <c r="BQ76" s="138"/>
      <c r="BR76" s="138"/>
      <c r="BS76" s="138"/>
      <c r="BT76" s="138"/>
      <c r="BU76" s="138"/>
      <c r="BV76" s="138"/>
      <c r="BW76" s="138"/>
      <c r="BX76" s="138"/>
      <c r="BY76" s="138"/>
      <c r="BZ76" s="138"/>
      <c r="CA76" s="138"/>
      <c r="CB76" s="138"/>
    </row>
    <row r="77" spans="1:80" ht="12.75" customHeight="1" x14ac:dyDescent="0.2">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row>
    <row r="78" spans="1:80" ht="12.75" customHeight="1" x14ac:dyDescent="0.2">
      <c r="A78" s="157" t="s">
        <v>142</v>
      </c>
      <c r="B78" s="158"/>
      <c r="C78" s="158"/>
      <c r="D78" s="159"/>
      <c r="E78" s="157" t="s">
        <v>422</v>
      </c>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9"/>
      <c r="BD78" s="157" t="s">
        <v>424</v>
      </c>
      <c r="BE78" s="158"/>
      <c r="BF78" s="158"/>
      <c r="BG78" s="158"/>
      <c r="BH78" s="158"/>
      <c r="BI78" s="158"/>
      <c r="BJ78" s="158"/>
      <c r="BK78" s="158"/>
      <c r="BL78" s="158"/>
      <c r="BM78" s="159"/>
      <c r="BN78" s="157" t="s">
        <v>477</v>
      </c>
      <c r="BO78" s="158"/>
      <c r="BP78" s="158"/>
      <c r="BQ78" s="158"/>
      <c r="BR78" s="158"/>
      <c r="BS78" s="158"/>
      <c r="BT78" s="158"/>
      <c r="BU78" s="158"/>
      <c r="BV78" s="158"/>
      <c r="BW78" s="158"/>
      <c r="BX78" s="158"/>
      <c r="BY78" s="158"/>
      <c r="BZ78" s="158"/>
      <c r="CA78" s="158"/>
      <c r="CB78" s="159"/>
    </row>
    <row r="79" spans="1:80" ht="12.75" customHeight="1" x14ac:dyDescent="0.2">
      <c r="A79" s="407" t="s">
        <v>143</v>
      </c>
      <c r="B79" s="408"/>
      <c r="C79" s="408"/>
      <c r="D79" s="409"/>
      <c r="E79" s="407"/>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408"/>
      <c r="AE79" s="408"/>
      <c r="AF79" s="408"/>
      <c r="AG79" s="408"/>
      <c r="AH79" s="408"/>
      <c r="AI79" s="408"/>
      <c r="AJ79" s="408"/>
      <c r="AK79" s="408"/>
      <c r="AL79" s="408"/>
      <c r="AM79" s="408"/>
      <c r="AN79" s="408"/>
      <c r="AO79" s="408"/>
      <c r="AP79" s="408"/>
      <c r="AQ79" s="408"/>
      <c r="AR79" s="408"/>
      <c r="AS79" s="408"/>
      <c r="AT79" s="408"/>
      <c r="AU79" s="408"/>
      <c r="AV79" s="408"/>
      <c r="AW79" s="408"/>
      <c r="AX79" s="408"/>
      <c r="AY79" s="408"/>
      <c r="AZ79" s="408"/>
      <c r="BA79" s="408"/>
      <c r="BB79" s="408"/>
      <c r="BC79" s="409"/>
      <c r="BD79" s="407" t="s">
        <v>503</v>
      </c>
      <c r="BE79" s="408"/>
      <c r="BF79" s="408"/>
      <c r="BG79" s="408"/>
      <c r="BH79" s="408"/>
      <c r="BI79" s="408"/>
      <c r="BJ79" s="408"/>
      <c r="BK79" s="408"/>
      <c r="BL79" s="408"/>
      <c r="BM79" s="409"/>
      <c r="BN79" s="407" t="s">
        <v>504</v>
      </c>
      <c r="BO79" s="408"/>
      <c r="BP79" s="408"/>
      <c r="BQ79" s="408"/>
      <c r="BR79" s="408"/>
      <c r="BS79" s="408"/>
      <c r="BT79" s="408"/>
      <c r="BU79" s="408"/>
      <c r="BV79" s="408"/>
      <c r="BW79" s="408"/>
      <c r="BX79" s="408"/>
      <c r="BY79" s="408"/>
      <c r="BZ79" s="408"/>
      <c r="CA79" s="408"/>
      <c r="CB79" s="409"/>
    </row>
    <row r="80" spans="1:80" ht="12.75" customHeight="1" x14ac:dyDescent="0.2">
      <c r="A80" s="400">
        <v>1</v>
      </c>
      <c r="B80" s="401"/>
      <c r="C80" s="401"/>
      <c r="D80" s="402"/>
      <c r="E80" s="400">
        <v>2</v>
      </c>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2"/>
      <c r="BD80" s="400">
        <v>3</v>
      </c>
      <c r="BE80" s="401"/>
      <c r="BF80" s="401"/>
      <c r="BG80" s="401"/>
      <c r="BH80" s="401"/>
      <c r="BI80" s="401"/>
      <c r="BJ80" s="401"/>
      <c r="BK80" s="401"/>
      <c r="BL80" s="401"/>
      <c r="BM80" s="402"/>
      <c r="BN80" s="400">
        <v>4</v>
      </c>
      <c r="BO80" s="401"/>
      <c r="BP80" s="401"/>
      <c r="BQ80" s="401"/>
      <c r="BR80" s="401"/>
      <c r="BS80" s="401"/>
      <c r="BT80" s="401"/>
      <c r="BU80" s="401"/>
      <c r="BV80" s="401"/>
      <c r="BW80" s="401"/>
      <c r="BX80" s="401"/>
      <c r="BY80" s="401"/>
      <c r="BZ80" s="401"/>
      <c r="CA80" s="401"/>
      <c r="CB80" s="402"/>
    </row>
    <row r="81" spans="1:80" ht="12.75" customHeight="1" x14ac:dyDescent="0.2">
      <c r="A81" s="395" t="s">
        <v>155</v>
      </c>
      <c r="B81" s="151"/>
      <c r="C81" s="151"/>
      <c r="D81" s="396"/>
      <c r="E81" s="361" t="s">
        <v>733</v>
      </c>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3"/>
      <c r="BD81" s="416">
        <v>2</v>
      </c>
      <c r="BE81" s="417"/>
      <c r="BF81" s="417"/>
      <c r="BG81" s="417"/>
      <c r="BH81" s="417"/>
      <c r="BI81" s="417"/>
      <c r="BJ81" s="417"/>
      <c r="BK81" s="417"/>
      <c r="BL81" s="417"/>
      <c r="BM81" s="418"/>
      <c r="BN81" s="392">
        <v>16500</v>
      </c>
      <c r="BO81" s="393"/>
      <c r="BP81" s="393"/>
      <c r="BQ81" s="393"/>
      <c r="BR81" s="393"/>
      <c r="BS81" s="393"/>
      <c r="BT81" s="393"/>
      <c r="BU81" s="393"/>
      <c r="BV81" s="393"/>
      <c r="BW81" s="393"/>
      <c r="BX81" s="393"/>
      <c r="BY81" s="393"/>
      <c r="BZ81" s="393"/>
      <c r="CA81" s="393"/>
      <c r="CB81" s="394"/>
    </row>
    <row r="82" spans="1:80" ht="12.75" customHeight="1" x14ac:dyDescent="0.2">
      <c r="A82" s="395"/>
      <c r="B82" s="151"/>
      <c r="C82" s="151"/>
      <c r="D82" s="396"/>
      <c r="E82" s="380" t="s">
        <v>421</v>
      </c>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c r="AG82" s="381"/>
      <c r="AH82" s="381"/>
      <c r="AI82" s="381"/>
      <c r="AJ82" s="381"/>
      <c r="AK82" s="381"/>
      <c r="AL82" s="381"/>
      <c r="AM82" s="381"/>
      <c r="AN82" s="381"/>
      <c r="AO82" s="381"/>
      <c r="AP82" s="381"/>
      <c r="AQ82" s="381"/>
      <c r="AR82" s="381"/>
      <c r="AS82" s="381"/>
      <c r="AT82" s="381"/>
      <c r="AU82" s="381"/>
      <c r="AV82" s="381"/>
      <c r="AW82" s="381"/>
      <c r="AX82" s="381"/>
      <c r="AY82" s="381"/>
      <c r="AZ82" s="381"/>
      <c r="BA82" s="381"/>
      <c r="BB82" s="381"/>
      <c r="BC82" s="382"/>
      <c r="BD82" s="386" t="s">
        <v>52</v>
      </c>
      <c r="BE82" s="387"/>
      <c r="BF82" s="387"/>
      <c r="BG82" s="387"/>
      <c r="BH82" s="387"/>
      <c r="BI82" s="387"/>
      <c r="BJ82" s="387"/>
      <c r="BK82" s="387"/>
      <c r="BL82" s="387"/>
      <c r="BM82" s="388"/>
      <c r="BN82" s="445">
        <f>SUM(BN81:CB81)</f>
        <v>16500</v>
      </c>
      <c r="BO82" s="446"/>
      <c r="BP82" s="446"/>
      <c r="BQ82" s="446"/>
      <c r="BR82" s="446"/>
      <c r="BS82" s="446"/>
      <c r="BT82" s="446"/>
      <c r="BU82" s="446"/>
      <c r="BV82" s="446"/>
      <c r="BW82" s="446"/>
      <c r="BX82" s="446"/>
      <c r="BY82" s="446"/>
      <c r="BZ82" s="446"/>
      <c r="CA82" s="446"/>
      <c r="CB82" s="447"/>
    </row>
    <row r="83" spans="1:80" ht="12.75" customHeight="1" x14ac:dyDescent="0.2"/>
    <row r="84" spans="1:80" ht="15.75" x14ac:dyDescent="0.25">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410" t="s">
        <v>511</v>
      </c>
      <c r="AT84" s="410"/>
      <c r="AU84" s="410"/>
      <c r="AV84" s="410"/>
      <c r="AW84" s="410"/>
      <c r="AX84" s="410"/>
      <c r="AY84" s="410"/>
      <c r="AZ84" s="410"/>
      <c r="BA84" s="410"/>
      <c r="BB84" s="410"/>
      <c r="BC84" s="411" t="s">
        <v>349</v>
      </c>
      <c r="BD84" s="411"/>
      <c r="BE84" s="411"/>
      <c r="BF84" s="411"/>
      <c r="BG84" s="411"/>
      <c r="BH84" s="411"/>
      <c r="BI84" s="411"/>
      <c r="BJ84" s="411"/>
      <c r="BK84" s="411"/>
      <c r="BL84" s="411"/>
      <c r="BM84" s="411"/>
      <c r="BN84" s="411"/>
      <c r="BO84" s="411"/>
      <c r="BP84" s="411"/>
      <c r="BQ84" s="138"/>
      <c r="BR84" s="138"/>
      <c r="BS84" s="138"/>
      <c r="BT84" s="138"/>
      <c r="BU84" s="138"/>
      <c r="BV84" s="138"/>
      <c r="BW84" s="138"/>
      <c r="BX84" s="138"/>
      <c r="BY84" s="138"/>
      <c r="BZ84" s="138"/>
      <c r="CA84" s="138"/>
      <c r="CB84" s="138"/>
    </row>
    <row r="85" spans="1:80" ht="15.75" x14ac:dyDescent="0.25">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7"/>
      <c r="AT85" s="137"/>
      <c r="AU85" s="137"/>
      <c r="AV85" s="137"/>
      <c r="AW85" s="137"/>
      <c r="AX85" s="137"/>
      <c r="AY85" s="137"/>
      <c r="AZ85" s="137"/>
      <c r="BA85" s="137"/>
      <c r="BB85" s="137"/>
      <c r="BC85" s="86"/>
      <c r="BD85" s="86"/>
      <c r="BE85" s="86"/>
      <c r="BF85" s="86"/>
      <c r="BG85" s="86"/>
      <c r="BH85" s="86"/>
      <c r="BI85" s="86"/>
      <c r="BJ85" s="86"/>
      <c r="BK85" s="86"/>
      <c r="BL85" s="86"/>
      <c r="BM85" s="86"/>
      <c r="BN85" s="86"/>
      <c r="BO85" s="86"/>
      <c r="BP85" s="86"/>
      <c r="BQ85" s="138"/>
      <c r="BR85" s="138"/>
      <c r="BS85" s="138"/>
      <c r="BT85" s="138"/>
      <c r="BU85" s="138"/>
      <c r="BV85" s="138"/>
      <c r="BW85" s="138"/>
      <c r="BX85" s="138"/>
      <c r="BY85" s="138"/>
      <c r="BZ85" s="138"/>
      <c r="CA85" s="138"/>
      <c r="CB85" s="138"/>
    </row>
    <row r="86" spans="1:80" x14ac:dyDescent="0.2">
      <c r="A86" s="157" t="s">
        <v>142</v>
      </c>
      <c r="B86" s="158"/>
      <c r="C86" s="158"/>
      <c r="D86" s="159"/>
      <c r="E86" s="157" t="s">
        <v>422</v>
      </c>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9"/>
      <c r="AS86" s="157" t="s">
        <v>424</v>
      </c>
      <c r="AT86" s="158"/>
      <c r="AU86" s="158"/>
      <c r="AV86" s="158"/>
      <c r="AW86" s="158"/>
      <c r="AX86" s="158"/>
      <c r="AY86" s="158"/>
      <c r="AZ86" s="158"/>
      <c r="BA86" s="158"/>
      <c r="BB86" s="159"/>
      <c r="BC86" s="157" t="s">
        <v>505</v>
      </c>
      <c r="BD86" s="158"/>
      <c r="BE86" s="158"/>
      <c r="BF86" s="158"/>
      <c r="BG86" s="158"/>
      <c r="BH86" s="158"/>
      <c r="BI86" s="158"/>
      <c r="BJ86" s="158"/>
      <c r="BK86" s="158"/>
      <c r="BL86" s="158"/>
      <c r="BM86" s="159"/>
      <c r="BN86" s="157" t="s">
        <v>425</v>
      </c>
      <c r="BO86" s="158"/>
      <c r="BP86" s="158"/>
      <c r="BQ86" s="158"/>
      <c r="BR86" s="158"/>
      <c r="BS86" s="158"/>
      <c r="BT86" s="158"/>
      <c r="BU86" s="158"/>
      <c r="BV86" s="158"/>
      <c r="BW86" s="158"/>
      <c r="BX86" s="158"/>
      <c r="BY86" s="158"/>
      <c r="BZ86" s="158"/>
      <c r="CA86" s="158"/>
      <c r="CB86" s="159"/>
    </row>
    <row r="87" spans="1:80" x14ac:dyDescent="0.2">
      <c r="A87" s="407" t="s">
        <v>143</v>
      </c>
      <c r="B87" s="408"/>
      <c r="C87" s="408"/>
      <c r="D87" s="409"/>
      <c r="E87" s="407"/>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408"/>
      <c r="AE87" s="408"/>
      <c r="AF87" s="408"/>
      <c r="AG87" s="408"/>
      <c r="AH87" s="408"/>
      <c r="AI87" s="408"/>
      <c r="AJ87" s="408"/>
      <c r="AK87" s="408"/>
      <c r="AL87" s="408"/>
      <c r="AM87" s="408"/>
      <c r="AN87" s="408"/>
      <c r="AO87" s="408"/>
      <c r="AP87" s="408"/>
      <c r="AQ87" s="408"/>
      <c r="AR87" s="409"/>
      <c r="AS87" s="407"/>
      <c r="AT87" s="408"/>
      <c r="AU87" s="408"/>
      <c r="AV87" s="408"/>
      <c r="AW87" s="408"/>
      <c r="AX87" s="408"/>
      <c r="AY87" s="408"/>
      <c r="AZ87" s="408"/>
      <c r="BA87" s="408"/>
      <c r="BB87" s="409"/>
      <c r="BC87" s="407" t="s">
        <v>506</v>
      </c>
      <c r="BD87" s="408"/>
      <c r="BE87" s="408"/>
      <c r="BF87" s="408"/>
      <c r="BG87" s="408"/>
      <c r="BH87" s="408"/>
      <c r="BI87" s="408"/>
      <c r="BJ87" s="408"/>
      <c r="BK87" s="408"/>
      <c r="BL87" s="408"/>
      <c r="BM87" s="409"/>
      <c r="BN87" s="407" t="s">
        <v>439</v>
      </c>
      <c r="BO87" s="408"/>
      <c r="BP87" s="408"/>
      <c r="BQ87" s="408"/>
      <c r="BR87" s="408"/>
      <c r="BS87" s="408"/>
      <c r="BT87" s="408"/>
      <c r="BU87" s="408"/>
      <c r="BV87" s="408"/>
      <c r="BW87" s="408"/>
      <c r="BX87" s="408"/>
      <c r="BY87" s="408"/>
      <c r="BZ87" s="408"/>
      <c r="CA87" s="408"/>
      <c r="CB87" s="409"/>
    </row>
    <row r="88" spans="1:80" x14ac:dyDescent="0.2">
      <c r="A88" s="407"/>
      <c r="B88" s="408"/>
      <c r="C88" s="408"/>
      <c r="D88" s="409"/>
      <c r="E88" s="407"/>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08"/>
      <c r="AG88" s="408"/>
      <c r="AH88" s="408"/>
      <c r="AI88" s="408"/>
      <c r="AJ88" s="408"/>
      <c r="AK88" s="408"/>
      <c r="AL88" s="408"/>
      <c r="AM88" s="408"/>
      <c r="AN88" s="408"/>
      <c r="AO88" s="408"/>
      <c r="AP88" s="408"/>
      <c r="AQ88" s="408"/>
      <c r="AR88" s="409"/>
      <c r="AS88" s="407"/>
      <c r="AT88" s="408"/>
      <c r="AU88" s="408"/>
      <c r="AV88" s="408"/>
      <c r="AW88" s="408"/>
      <c r="AX88" s="408"/>
      <c r="AY88" s="408"/>
      <c r="AZ88" s="408"/>
      <c r="BA88" s="408"/>
      <c r="BB88" s="409"/>
      <c r="BC88" s="407" t="s">
        <v>432</v>
      </c>
      <c r="BD88" s="408"/>
      <c r="BE88" s="408"/>
      <c r="BF88" s="408"/>
      <c r="BG88" s="408"/>
      <c r="BH88" s="408"/>
      <c r="BI88" s="408"/>
      <c r="BJ88" s="408"/>
      <c r="BK88" s="408"/>
      <c r="BL88" s="408"/>
      <c r="BM88" s="409"/>
      <c r="BN88" s="407"/>
      <c r="BO88" s="408"/>
      <c r="BP88" s="408"/>
      <c r="BQ88" s="408"/>
      <c r="BR88" s="408"/>
      <c r="BS88" s="408"/>
      <c r="BT88" s="408"/>
      <c r="BU88" s="408"/>
      <c r="BV88" s="408"/>
      <c r="BW88" s="408"/>
      <c r="BX88" s="408"/>
      <c r="BY88" s="408"/>
      <c r="BZ88" s="408"/>
      <c r="CA88" s="408"/>
      <c r="CB88" s="409"/>
    </row>
    <row r="89" spans="1:80" x14ac:dyDescent="0.2">
      <c r="A89" s="400">
        <v>1</v>
      </c>
      <c r="B89" s="401"/>
      <c r="C89" s="401"/>
      <c r="D89" s="402"/>
      <c r="E89" s="400">
        <v>2</v>
      </c>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2"/>
      <c r="AS89" s="400">
        <v>3</v>
      </c>
      <c r="AT89" s="401"/>
      <c r="AU89" s="401"/>
      <c r="AV89" s="401"/>
      <c r="AW89" s="401"/>
      <c r="AX89" s="401"/>
      <c r="AY89" s="401"/>
      <c r="AZ89" s="401"/>
      <c r="BA89" s="401"/>
      <c r="BB89" s="402"/>
      <c r="BC89" s="400">
        <v>4</v>
      </c>
      <c r="BD89" s="401"/>
      <c r="BE89" s="401"/>
      <c r="BF89" s="401"/>
      <c r="BG89" s="401"/>
      <c r="BH89" s="401"/>
      <c r="BI89" s="401"/>
      <c r="BJ89" s="401"/>
      <c r="BK89" s="401"/>
      <c r="BL89" s="401"/>
      <c r="BM89" s="402"/>
      <c r="BN89" s="400">
        <v>5</v>
      </c>
      <c r="BO89" s="401"/>
      <c r="BP89" s="401"/>
      <c r="BQ89" s="401"/>
      <c r="BR89" s="401"/>
      <c r="BS89" s="401"/>
      <c r="BT89" s="401"/>
      <c r="BU89" s="401"/>
      <c r="BV89" s="401"/>
      <c r="BW89" s="401"/>
      <c r="BX89" s="401"/>
      <c r="BY89" s="401"/>
      <c r="BZ89" s="401"/>
      <c r="CA89" s="401"/>
      <c r="CB89" s="402"/>
    </row>
    <row r="90" spans="1:80" ht="48" customHeight="1" x14ac:dyDescent="0.2">
      <c r="A90" s="400">
        <v>1</v>
      </c>
      <c r="B90" s="401"/>
      <c r="C90" s="401"/>
      <c r="D90" s="402"/>
      <c r="E90" s="604" t="s">
        <v>744</v>
      </c>
      <c r="F90" s="605"/>
      <c r="G90" s="605"/>
      <c r="H90" s="605"/>
      <c r="I90" s="605"/>
      <c r="J90" s="605"/>
      <c r="K90" s="605"/>
      <c r="L90" s="605"/>
      <c r="M90" s="605"/>
      <c r="N90" s="605"/>
      <c r="O90" s="605"/>
      <c r="P90" s="605"/>
      <c r="Q90" s="605"/>
      <c r="R90" s="605"/>
      <c r="S90" s="605"/>
      <c r="T90" s="605"/>
      <c r="U90" s="605"/>
      <c r="V90" s="605"/>
      <c r="W90" s="605"/>
      <c r="X90" s="605"/>
      <c r="Y90" s="605"/>
      <c r="Z90" s="605"/>
      <c r="AA90" s="605"/>
      <c r="AB90" s="605"/>
      <c r="AC90" s="605"/>
      <c r="AD90" s="605"/>
      <c r="AE90" s="605"/>
      <c r="AF90" s="605"/>
      <c r="AG90" s="605"/>
      <c r="AH90" s="605"/>
      <c r="AI90" s="605"/>
      <c r="AJ90" s="605"/>
      <c r="AK90" s="605"/>
      <c r="AL90" s="605"/>
      <c r="AM90" s="605"/>
      <c r="AN90" s="605"/>
      <c r="AO90" s="605"/>
      <c r="AP90" s="605"/>
      <c r="AQ90" s="605"/>
      <c r="AR90" s="606"/>
      <c r="AS90" s="364">
        <v>1</v>
      </c>
      <c r="AT90" s="365"/>
      <c r="AU90" s="365"/>
      <c r="AV90" s="365"/>
      <c r="AW90" s="365"/>
      <c r="AX90" s="365"/>
      <c r="AY90" s="365"/>
      <c r="AZ90" s="365"/>
      <c r="BA90" s="365"/>
      <c r="BB90" s="366"/>
      <c r="BC90" s="364">
        <v>9530</v>
      </c>
      <c r="BD90" s="365"/>
      <c r="BE90" s="365"/>
      <c r="BF90" s="365"/>
      <c r="BG90" s="365"/>
      <c r="BH90" s="365"/>
      <c r="BI90" s="365"/>
      <c r="BJ90" s="365"/>
      <c r="BK90" s="365"/>
      <c r="BL90" s="365"/>
      <c r="BM90" s="366"/>
      <c r="BN90" s="364">
        <f>ROUND(AS90*BC90,2)</f>
        <v>9530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361"/>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3"/>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364">
        <f t="shared" ref="BN91:BN123" si="0">ROUND(AS91*BC91,2)</f>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361"/>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3"/>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364">
        <f t="shared" si="0"/>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361"/>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3"/>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364">
        <f t="shared" si="0"/>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361"/>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3"/>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364">
        <f t="shared" si="0"/>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422"/>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4"/>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364">
        <f t="shared" si="0"/>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422"/>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c r="AI96" s="423"/>
      <c r="AJ96" s="423"/>
      <c r="AK96" s="423"/>
      <c r="AL96" s="423"/>
      <c r="AM96" s="423"/>
      <c r="AN96" s="423"/>
      <c r="AO96" s="423"/>
      <c r="AP96" s="423"/>
      <c r="AQ96" s="423"/>
      <c r="AR96" s="424"/>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364">
        <f t="shared" si="0"/>
        <v>0</v>
      </c>
      <c r="BO96" s="365"/>
      <c r="BP96" s="365"/>
      <c r="BQ96" s="365"/>
      <c r="BR96" s="365"/>
      <c r="BS96" s="365"/>
      <c r="BT96" s="365"/>
      <c r="BU96" s="365"/>
      <c r="BV96" s="365"/>
      <c r="BW96" s="365"/>
      <c r="BX96" s="365"/>
      <c r="BY96" s="365"/>
      <c r="BZ96" s="365"/>
      <c r="CA96" s="365"/>
      <c r="CB96" s="366"/>
    </row>
    <row r="97" spans="1:80" hidden="1" x14ac:dyDescent="0.2">
      <c r="A97" s="400"/>
      <c r="B97" s="401"/>
      <c r="C97" s="401"/>
      <c r="D97" s="402"/>
      <c r="E97" s="422"/>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3"/>
      <c r="AR97" s="424"/>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364">
        <f t="shared" si="0"/>
        <v>0</v>
      </c>
      <c r="BO97" s="365"/>
      <c r="BP97" s="365"/>
      <c r="BQ97" s="365"/>
      <c r="BR97" s="365"/>
      <c r="BS97" s="365"/>
      <c r="BT97" s="365"/>
      <c r="BU97" s="365"/>
      <c r="BV97" s="365"/>
      <c r="BW97" s="365"/>
      <c r="BX97" s="365"/>
      <c r="BY97" s="365"/>
      <c r="BZ97" s="365"/>
      <c r="CA97" s="365"/>
      <c r="CB97" s="366"/>
    </row>
    <row r="98" spans="1:80" hidden="1" x14ac:dyDescent="0.2">
      <c r="A98" s="400"/>
      <c r="B98" s="401"/>
      <c r="C98" s="401"/>
      <c r="D98" s="402"/>
      <c r="E98" s="422"/>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c r="AJ98" s="423"/>
      <c r="AK98" s="423"/>
      <c r="AL98" s="423"/>
      <c r="AM98" s="423"/>
      <c r="AN98" s="423"/>
      <c r="AO98" s="423"/>
      <c r="AP98" s="423"/>
      <c r="AQ98" s="423"/>
      <c r="AR98" s="424"/>
      <c r="AS98" s="364"/>
      <c r="AT98" s="365"/>
      <c r="AU98" s="365"/>
      <c r="AV98" s="365"/>
      <c r="AW98" s="365"/>
      <c r="AX98" s="365"/>
      <c r="AY98" s="365"/>
      <c r="AZ98" s="365"/>
      <c r="BA98" s="365"/>
      <c r="BB98" s="366"/>
      <c r="BC98" s="364"/>
      <c r="BD98" s="365"/>
      <c r="BE98" s="365"/>
      <c r="BF98" s="365"/>
      <c r="BG98" s="365"/>
      <c r="BH98" s="365"/>
      <c r="BI98" s="365"/>
      <c r="BJ98" s="365"/>
      <c r="BK98" s="365"/>
      <c r="BL98" s="365"/>
      <c r="BM98" s="366"/>
      <c r="BN98" s="364">
        <f t="shared" si="0"/>
        <v>0</v>
      </c>
      <c r="BO98" s="365"/>
      <c r="BP98" s="365"/>
      <c r="BQ98" s="365"/>
      <c r="BR98" s="365"/>
      <c r="BS98" s="365"/>
      <c r="BT98" s="365"/>
      <c r="BU98" s="365"/>
      <c r="BV98" s="365"/>
      <c r="BW98" s="365"/>
      <c r="BX98" s="365"/>
      <c r="BY98" s="365"/>
      <c r="BZ98" s="365"/>
      <c r="CA98" s="365"/>
      <c r="CB98" s="366"/>
    </row>
    <row r="99" spans="1:80" hidden="1" x14ac:dyDescent="0.2">
      <c r="A99" s="400"/>
      <c r="B99" s="401"/>
      <c r="C99" s="401"/>
      <c r="D99" s="402"/>
      <c r="E99" s="422"/>
      <c r="F99" s="423"/>
      <c r="G99" s="423"/>
      <c r="H99" s="423"/>
      <c r="I99" s="423"/>
      <c r="J99" s="423"/>
      <c r="K99" s="423"/>
      <c r="L99" s="423"/>
      <c r="M99" s="423"/>
      <c r="N99" s="423"/>
      <c r="O99" s="423"/>
      <c r="P99" s="423"/>
      <c r="Q99" s="423"/>
      <c r="R99" s="423"/>
      <c r="S99" s="423"/>
      <c r="T99" s="423"/>
      <c r="U99" s="423"/>
      <c r="V99" s="423"/>
      <c r="W99" s="423"/>
      <c r="X99" s="423"/>
      <c r="Y99" s="423"/>
      <c r="Z99" s="423"/>
      <c r="AA99" s="423"/>
      <c r="AB99" s="423"/>
      <c r="AC99" s="423"/>
      <c r="AD99" s="423"/>
      <c r="AE99" s="423"/>
      <c r="AF99" s="423"/>
      <c r="AG99" s="423"/>
      <c r="AH99" s="423"/>
      <c r="AI99" s="423"/>
      <c r="AJ99" s="423"/>
      <c r="AK99" s="423"/>
      <c r="AL99" s="423"/>
      <c r="AM99" s="423"/>
      <c r="AN99" s="423"/>
      <c r="AO99" s="423"/>
      <c r="AP99" s="423"/>
      <c r="AQ99" s="423"/>
      <c r="AR99" s="424"/>
      <c r="AS99" s="364"/>
      <c r="AT99" s="365"/>
      <c r="AU99" s="365"/>
      <c r="AV99" s="365"/>
      <c r="AW99" s="365"/>
      <c r="AX99" s="365"/>
      <c r="AY99" s="365"/>
      <c r="AZ99" s="365"/>
      <c r="BA99" s="365"/>
      <c r="BB99" s="366"/>
      <c r="BC99" s="364"/>
      <c r="BD99" s="365"/>
      <c r="BE99" s="365"/>
      <c r="BF99" s="365"/>
      <c r="BG99" s="365"/>
      <c r="BH99" s="365"/>
      <c r="BI99" s="365"/>
      <c r="BJ99" s="365"/>
      <c r="BK99" s="365"/>
      <c r="BL99" s="365"/>
      <c r="BM99" s="366"/>
      <c r="BN99" s="364">
        <f t="shared" si="0"/>
        <v>0</v>
      </c>
      <c r="BO99" s="365"/>
      <c r="BP99" s="365"/>
      <c r="BQ99" s="365"/>
      <c r="BR99" s="365"/>
      <c r="BS99" s="365"/>
      <c r="BT99" s="365"/>
      <c r="BU99" s="365"/>
      <c r="BV99" s="365"/>
      <c r="BW99" s="365"/>
      <c r="BX99" s="365"/>
      <c r="BY99" s="365"/>
      <c r="BZ99" s="365"/>
      <c r="CA99" s="365"/>
      <c r="CB99" s="366"/>
    </row>
    <row r="100" spans="1:80" hidden="1" x14ac:dyDescent="0.2">
      <c r="A100" s="400"/>
      <c r="B100" s="401"/>
      <c r="C100" s="401"/>
      <c r="D100" s="402"/>
      <c r="E100" s="361"/>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3"/>
      <c r="AS100" s="364"/>
      <c r="AT100" s="365"/>
      <c r="AU100" s="365"/>
      <c r="AV100" s="365"/>
      <c r="AW100" s="365"/>
      <c r="AX100" s="365"/>
      <c r="AY100" s="365"/>
      <c r="AZ100" s="365"/>
      <c r="BA100" s="365"/>
      <c r="BB100" s="366"/>
      <c r="BC100" s="364"/>
      <c r="BD100" s="365"/>
      <c r="BE100" s="365"/>
      <c r="BF100" s="365"/>
      <c r="BG100" s="365"/>
      <c r="BH100" s="365"/>
      <c r="BI100" s="365"/>
      <c r="BJ100" s="365"/>
      <c r="BK100" s="365"/>
      <c r="BL100" s="365"/>
      <c r="BM100" s="366"/>
      <c r="BN100" s="364">
        <f t="shared" si="0"/>
        <v>0</v>
      </c>
      <c r="BO100" s="365"/>
      <c r="BP100" s="365"/>
      <c r="BQ100" s="365"/>
      <c r="BR100" s="365"/>
      <c r="BS100" s="365"/>
      <c r="BT100" s="365"/>
      <c r="BU100" s="365"/>
      <c r="BV100" s="365"/>
      <c r="BW100" s="365"/>
      <c r="BX100" s="365"/>
      <c r="BY100" s="365"/>
      <c r="BZ100" s="365"/>
      <c r="CA100" s="365"/>
      <c r="CB100" s="366"/>
    </row>
    <row r="101" spans="1:80" hidden="1" x14ac:dyDescent="0.2">
      <c r="A101" s="400"/>
      <c r="B101" s="401"/>
      <c r="C101" s="401"/>
      <c r="D101" s="402"/>
      <c r="E101" s="422"/>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c r="AF101" s="423"/>
      <c r="AG101" s="423"/>
      <c r="AH101" s="423"/>
      <c r="AI101" s="423"/>
      <c r="AJ101" s="423"/>
      <c r="AK101" s="423"/>
      <c r="AL101" s="423"/>
      <c r="AM101" s="423"/>
      <c r="AN101" s="423"/>
      <c r="AO101" s="423"/>
      <c r="AP101" s="423"/>
      <c r="AQ101" s="423"/>
      <c r="AR101" s="424"/>
      <c r="AS101" s="364"/>
      <c r="AT101" s="365"/>
      <c r="AU101" s="365"/>
      <c r="AV101" s="365"/>
      <c r="AW101" s="365"/>
      <c r="AX101" s="365"/>
      <c r="AY101" s="365"/>
      <c r="AZ101" s="365"/>
      <c r="BA101" s="365"/>
      <c r="BB101" s="366"/>
      <c r="BC101" s="364"/>
      <c r="BD101" s="365"/>
      <c r="BE101" s="365"/>
      <c r="BF101" s="365"/>
      <c r="BG101" s="365"/>
      <c r="BH101" s="365"/>
      <c r="BI101" s="365"/>
      <c r="BJ101" s="365"/>
      <c r="BK101" s="365"/>
      <c r="BL101" s="365"/>
      <c r="BM101" s="366"/>
      <c r="BN101" s="364">
        <f t="shared" si="0"/>
        <v>0</v>
      </c>
      <c r="BO101" s="365"/>
      <c r="BP101" s="365"/>
      <c r="BQ101" s="365"/>
      <c r="BR101" s="365"/>
      <c r="BS101" s="365"/>
      <c r="BT101" s="365"/>
      <c r="BU101" s="365"/>
      <c r="BV101" s="365"/>
      <c r="BW101" s="365"/>
      <c r="BX101" s="365"/>
      <c r="BY101" s="365"/>
      <c r="BZ101" s="365"/>
      <c r="CA101" s="365"/>
      <c r="CB101" s="366"/>
    </row>
    <row r="102" spans="1:80" hidden="1" x14ac:dyDescent="0.2">
      <c r="A102" s="400"/>
      <c r="B102" s="401"/>
      <c r="C102" s="401"/>
      <c r="D102" s="402"/>
      <c r="E102" s="422"/>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c r="AF102" s="423"/>
      <c r="AG102" s="423"/>
      <c r="AH102" s="423"/>
      <c r="AI102" s="423"/>
      <c r="AJ102" s="423"/>
      <c r="AK102" s="423"/>
      <c r="AL102" s="423"/>
      <c r="AM102" s="423"/>
      <c r="AN102" s="423"/>
      <c r="AO102" s="423"/>
      <c r="AP102" s="423"/>
      <c r="AQ102" s="423"/>
      <c r="AR102" s="424"/>
      <c r="AS102" s="364"/>
      <c r="AT102" s="365"/>
      <c r="AU102" s="365"/>
      <c r="AV102" s="365"/>
      <c r="AW102" s="365"/>
      <c r="AX102" s="365"/>
      <c r="AY102" s="365"/>
      <c r="AZ102" s="365"/>
      <c r="BA102" s="365"/>
      <c r="BB102" s="366"/>
      <c r="BC102" s="364"/>
      <c r="BD102" s="365"/>
      <c r="BE102" s="365"/>
      <c r="BF102" s="365"/>
      <c r="BG102" s="365"/>
      <c r="BH102" s="365"/>
      <c r="BI102" s="365"/>
      <c r="BJ102" s="365"/>
      <c r="BK102" s="365"/>
      <c r="BL102" s="365"/>
      <c r="BM102" s="366"/>
      <c r="BN102" s="364">
        <f t="shared" si="0"/>
        <v>0</v>
      </c>
      <c r="BO102" s="365"/>
      <c r="BP102" s="365"/>
      <c r="BQ102" s="365"/>
      <c r="BR102" s="365"/>
      <c r="BS102" s="365"/>
      <c r="BT102" s="365"/>
      <c r="BU102" s="365"/>
      <c r="BV102" s="365"/>
      <c r="BW102" s="365"/>
      <c r="BX102" s="365"/>
      <c r="BY102" s="365"/>
      <c r="BZ102" s="365"/>
      <c r="CA102" s="365"/>
      <c r="CB102" s="366"/>
    </row>
    <row r="103" spans="1:80" hidden="1" x14ac:dyDescent="0.2">
      <c r="A103" s="400"/>
      <c r="B103" s="401"/>
      <c r="C103" s="401"/>
      <c r="D103" s="402"/>
      <c r="E103" s="361"/>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3"/>
      <c r="AS103" s="364"/>
      <c r="AT103" s="365"/>
      <c r="AU103" s="365"/>
      <c r="AV103" s="365"/>
      <c r="AW103" s="365"/>
      <c r="AX103" s="365"/>
      <c r="AY103" s="365"/>
      <c r="AZ103" s="365"/>
      <c r="BA103" s="365"/>
      <c r="BB103" s="366"/>
      <c r="BC103" s="364"/>
      <c r="BD103" s="365"/>
      <c r="BE103" s="365"/>
      <c r="BF103" s="365"/>
      <c r="BG103" s="365"/>
      <c r="BH103" s="365"/>
      <c r="BI103" s="365"/>
      <c r="BJ103" s="365"/>
      <c r="BK103" s="365"/>
      <c r="BL103" s="365"/>
      <c r="BM103" s="366"/>
      <c r="BN103" s="364">
        <f t="shared" si="0"/>
        <v>0</v>
      </c>
      <c r="BO103" s="365"/>
      <c r="BP103" s="365"/>
      <c r="BQ103" s="365"/>
      <c r="BR103" s="365"/>
      <c r="BS103" s="365"/>
      <c r="BT103" s="365"/>
      <c r="BU103" s="365"/>
      <c r="BV103" s="365"/>
      <c r="BW103" s="365"/>
      <c r="BX103" s="365"/>
      <c r="BY103" s="365"/>
      <c r="BZ103" s="365"/>
      <c r="CA103" s="365"/>
      <c r="CB103" s="366"/>
    </row>
    <row r="104" spans="1:80" hidden="1" x14ac:dyDescent="0.2">
      <c r="A104" s="400"/>
      <c r="B104" s="401"/>
      <c r="C104" s="401"/>
      <c r="D104" s="402"/>
      <c r="E104" s="361"/>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3"/>
      <c r="AS104" s="364"/>
      <c r="AT104" s="365"/>
      <c r="AU104" s="365"/>
      <c r="AV104" s="365"/>
      <c r="AW104" s="365"/>
      <c r="AX104" s="365"/>
      <c r="AY104" s="365"/>
      <c r="AZ104" s="365"/>
      <c r="BA104" s="365"/>
      <c r="BB104" s="366"/>
      <c r="BC104" s="364"/>
      <c r="BD104" s="365"/>
      <c r="BE104" s="365"/>
      <c r="BF104" s="365"/>
      <c r="BG104" s="365"/>
      <c r="BH104" s="365"/>
      <c r="BI104" s="365"/>
      <c r="BJ104" s="365"/>
      <c r="BK104" s="365"/>
      <c r="BL104" s="365"/>
      <c r="BM104" s="366"/>
      <c r="BN104" s="364">
        <f t="shared" si="0"/>
        <v>0</v>
      </c>
      <c r="BO104" s="365"/>
      <c r="BP104" s="365"/>
      <c r="BQ104" s="365"/>
      <c r="BR104" s="365"/>
      <c r="BS104" s="365"/>
      <c r="BT104" s="365"/>
      <c r="BU104" s="365"/>
      <c r="BV104" s="365"/>
      <c r="BW104" s="365"/>
      <c r="BX104" s="365"/>
      <c r="BY104" s="365"/>
      <c r="BZ104" s="365"/>
      <c r="CA104" s="365"/>
      <c r="CB104" s="366"/>
    </row>
    <row r="105" spans="1:80" hidden="1" x14ac:dyDescent="0.2">
      <c r="A105" s="400"/>
      <c r="B105" s="401"/>
      <c r="C105" s="401"/>
      <c r="D105" s="402"/>
      <c r="E105" s="361"/>
      <c r="F105" s="362"/>
      <c r="G105" s="362"/>
      <c r="H105" s="362"/>
      <c r="I105" s="362"/>
      <c r="J105" s="362"/>
      <c r="K105" s="362"/>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3"/>
      <c r="AS105" s="364"/>
      <c r="AT105" s="365"/>
      <c r="AU105" s="365"/>
      <c r="AV105" s="365"/>
      <c r="AW105" s="365"/>
      <c r="AX105" s="365"/>
      <c r="AY105" s="365"/>
      <c r="AZ105" s="365"/>
      <c r="BA105" s="365"/>
      <c r="BB105" s="366"/>
      <c r="BC105" s="364"/>
      <c r="BD105" s="365"/>
      <c r="BE105" s="365"/>
      <c r="BF105" s="365"/>
      <c r="BG105" s="365"/>
      <c r="BH105" s="365"/>
      <c r="BI105" s="365"/>
      <c r="BJ105" s="365"/>
      <c r="BK105" s="365"/>
      <c r="BL105" s="365"/>
      <c r="BM105" s="366"/>
      <c r="BN105" s="364">
        <f t="shared" si="0"/>
        <v>0</v>
      </c>
      <c r="BO105" s="365"/>
      <c r="BP105" s="365"/>
      <c r="BQ105" s="365"/>
      <c r="BR105" s="365"/>
      <c r="BS105" s="365"/>
      <c r="BT105" s="365"/>
      <c r="BU105" s="365"/>
      <c r="BV105" s="365"/>
      <c r="BW105" s="365"/>
      <c r="BX105" s="365"/>
      <c r="BY105" s="365"/>
      <c r="BZ105" s="365"/>
      <c r="CA105" s="365"/>
      <c r="CB105" s="366"/>
    </row>
    <row r="106" spans="1:80" hidden="1" x14ac:dyDescent="0.2">
      <c r="A106" s="400"/>
      <c r="B106" s="401"/>
      <c r="C106" s="401"/>
      <c r="D106" s="402"/>
      <c r="E106" s="361"/>
      <c r="F106" s="362"/>
      <c r="G106" s="362"/>
      <c r="H106" s="362"/>
      <c r="I106" s="362"/>
      <c r="J106" s="362"/>
      <c r="K106" s="362"/>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3"/>
      <c r="AS106" s="364"/>
      <c r="AT106" s="365"/>
      <c r="AU106" s="365"/>
      <c r="AV106" s="365"/>
      <c r="AW106" s="365"/>
      <c r="AX106" s="365"/>
      <c r="AY106" s="365"/>
      <c r="AZ106" s="365"/>
      <c r="BA106" s="365"/>
      <c r="BB106" s="366"/>
      <c r="BC106" s="364"/>
      <c r="BD106" s="365"/>
      <c r="BE106" s="365"/>
      <c r="BF106" s="365"/>
      <c r="BG106" s="365"/>
      <c r="BH106" s="365"/>
      <c r="BI106" s="365"/>
      <c r="BJ106" s="365"/>
      <c r="BK106" s="365"/>
      <c r="BL106" s="365"/>
      <c r="BM106" s="366"/>
      <c r="BN106" s="364">
        <f t="shared" si="0"/>
        <v>0</v>
      </c>
      <c r="BO106" s="365"/>
      <c r="BP106" s="365"/>
      <c r="BQ106" s="365"/>
      <c r="BR106" s="365"/>
      <c r="BS106" s="365"/>
      <c r="BT106" s="365"/>
      <c r="BU106" s="365"/>
      <c r="BV106" s="365"/>
      <c r="BW106" s="365"/>
      <c r="BX106" s="365"/>
      <c r="BY106" s="365"/>
      <c r="BZ106" s="365"/>
      <c r="CA106" s="365"/>
      <c r="CB106" s="366"/>
    </row>
    <row r="107" spans="1:80" hidden="1" x14ac:dyDescent="0.2">
      <c r="A107" s="400"/>
      <c r="B107" s="401"/>
      <c r="C107" s="401"/>
      <c r="D107" s="402"/>
      <c r="E107" s="361"/>
      <c r="F107" s="362"/>
      <c r="G107" s="362"/>
      <c r="H107" s="362"/>
      <c r="I107" s="362"/>
      <c r="J107" s="362"/>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3"/>
      <c r="AS107" s="364"/>
      <c r="AT107" s="365"/>
      <c r="AU107" s="365"/>
      <c r="AV107" s="365"/>
      <c r="AW107" s="365"/>
      <c r="AX107" s="365"/>
      <c r="AY107" s="365"/>
      <c r="AZ107" s="365"/>
      <c r="BA107" s="365"/>
      <c r="BB107" s="366"/>
      <c r="BC107" s="364"/>
      <c r="BD107" s="365"/>
      <c r="BE107" s="365"/>
      <c r="BF107" s="365"/>
      <c r="BG107" s="365"/>
      <c r="BH107" s="365"/>
      <c r="BI107" s="365"/>
      <c r="BJ107" s="365"/>
      <c r="BK107" s="365"/>
      <c r="BL107" s="365"/>
      <c r="BM107" s="366"/>
      <c r="BN107" s="364">
        <f t="shared" si="0"/>
        <v>0</v>
      </c>
      <c r="BO107" s="365"/>
      <c r="BP107" s="365"/>
      <c r="BQ107" s="365"/>
      <c r="BR107" s="365"/>
      <c r="BS107" s="365"/>
      <c r="BT107" s="365"/>
      <c r="BU107" s="365"/>
      <c r="BV107" s="365"/>
      <c r="BW107" s="365"/>
      <c r="BX107" s="365"/>
      <c r="BY107" s="365"/>
      <c r="BZ107" s="365"/>
      <c r="CA107" s="365"/>
      <c r="CB107" s="366"/>
    </row>
    <row r="108" spans="1:80" hidden="1" x14ac:dyDescent="0.2">
      <c r="A108" s="400"/>
      <c r="B108" s="401"/>
      <c r="C108" s="401"/>
      <c r="D108" s="402"/>
      <c r="E108" s="361"/>
      <c r="F108" s="362"/>
      <c r="G108" s="362"/>
      <c r="H108" s="362"/>
      <c r="I108" s="362"/>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3"/>
      <c r="AS108" s="364"/>
      <c r="AT108" s="365"/>
      <c r="AU108" s="365"/>
      <c r="AV108" s="365"/>
      <c r="AW108" s="365"/>
      <c r="AX108" s="365"/>
      <c r="AY108" s="365"/>
      <c r="AZ108" s="365"/>
      <c r="BA108" s="365"/>
      <c r="BB108" s="366"/>
      <c r="BC108" s="364"/>
      <c r="BD108" s="365"/>
      <c r="BE108" s="365"/>
      <c r="BF108" s="365"/>
      <c r="BG108" s="365"/>
      <c r="BH108" s="365"/>
      <c r="BI108" s="365"/>
      <c r="BJ108" s="365"/>
      <c r="BK108" s="365"/>
      <c r="BL108" s="365"/>
      <c r="BM108" s="366"/>
      <c r="BN108" s="364">
        <f t="shared" si="0"/>
        <v>0</v>
      </c>
      <c r="BO108" s="365"/>
      <c r="BP108" s="365"/>
      <c r="BQ108" s="365"/>
      <c r="BR108" s="365"/>
      <c r="BS108" s="365"/>
      <c r="BT108" s="365"/>
      <c r="BU108" s="365"/>
      <c r="BV108" s="365"/>
      <c r="BW108" s="365"/>
      <c r="BX108" s="365"/>
      <c r="BY108" s="365"/>
      <c r="BZ108" s="365"/>
      <c r="CA108" s="365"/>
      <c r="CB108" s="366"/>
    </row>
    <row r="109" spans="1:80" hidden="1" x14ac:dyDescent="0.2">
      <c r="A109" s="400"/>
      <c r="B109" s="401"/>
      <c r="C109" s="401"/>
      <c r="D109" s="402"/>
      <c r="E109" s="361"/>
      <c r="F109" s="362"/>
      <c r="G109" s="362"/>
      <c r="H109" s="362"/>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3"/>
      <c r="AS109" s="364"/>
      <c r="AT109" s="365"/>
      <c r="AU109" s="365"/>
      <c r="AV109" s="365"/>
      <c r="AW109" s="365"/>
      <c r="AX109" s="365"/>
      <c r="AY109" s="365"/>
      <c r="AZ109" s="365"/>
      <c r="BA109" s="365"/>
      <c r="BB109" s="366"/>
      <c r="BC109" s="364"/>
      <c r="BD109" s="365"/>
      <c r="BE109" s="365"/>
      <c r="BF109" s="365"/>
      <c r="BG109" s="365"/>
      <c r="BH109" s="365"/>
      <c r="BI109" s="365"/>
      <c r="BJ109" s="365"/>
      <c r="BK109" s="365"/>
      <c r="BL109" s="365"/>
      <c r="BM109" s="366"/>
      <c r="BN109" s="364">
        <f t="shared" si="0"/>
        <v>0</v>
      </c>
      <c r="BO109" s="365"/>
      <c r="BP109" s="365"/>
      <c r="BQ109" s="365"/>
      <c r="BR109" s="365"/>
      <c r="BS109" s="365"/>
      <c r="BT109" s="365"/>
      <c r="BU109" s="365"/>
      <c r="BV109" s="365"/>
      <c r="BW109" s="365"/>
      <c r="BX109" s="365"/>
      <c r="BY109" s="365"/>
      <c r="BZ109" s="365"/>
      <c r="CA109" s="365"/>
      <c r="CB109" s="366"/>
    </row>
    <row r="110" spans="1:80" hidden="1" x14ac:dyDescent="0.2">
      <c r="A110" s="400"/>
      <c r="B110" s="401"/>
      <c r="C110" s="401"/>
      <c r="D110" s="402"/>
      <c r="E110" s="422"/>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3"/>
      <c r="AD110" s="423"/>
      <c r="AE110" s="423"/>
      <c r="AF110" s="423"/>
      <c r="AG110" s="423"/>
      <c r="AH110" s="423"/>
      <c r="AI110" s="423"/>
      <c r="AJ110" s="423"/>
      <c r="AK110" s="423"/>
      <c r="AL110" s="423"/>
      <c r="AM110" s="423"/>
      <c r="AN110" s="423"/>
      <c r="AO110" s="423"/>
      <c r="AP110" s="423"/>
      <c r="AQ110" s="423"/>
      <c r="AR110" s="424"/>
      <c r="AS110" s="364"/>
      <c r="AT110" s="365"/>
      <c r="AU110" s="365"/>
      <c r="AV110" s="365"/>
      <c r="AW110" s="365"/>
      <c r="AX110" s="365"/>
      <c r="AY110" s="365"/>
      <c r="AZ110" s="365"/>
      <c r="BA110" s="365"/>
      <c r="BB110" s="366"/>
      <c r="BC110" s="364"/>
      <c r="BD110" s="365"/>
      <c r="BE110" s="365"/>
      <c r="BF110" s="365"/>
      <c r="BG110" s="365"/>
      <c r="BH110" s="365"/>
      <c r="BI110" s="365"/>
      <c r="BJ110" s="365"/>
      <c r="BK110" s="365"/>
      <c r="BL110" s="365"/>
      <c r="BM110" s="366"/>
      <c r="BN110" s="364">
        <f t="shared" si="0"/>
        <v>0</v>
      </c>
      <c r="BO110" s="365"/>
      <c r="BP110" s="365"/>
      <c r="BQ110" s="365"/>
      <c r="BR110" s="365"/>
      <c r="BS110" s="365"/>
      <c r="BT110" s="365"/>
      <c r="BU110" s="365"/>
      <c r="BV110" s="365"/>
      <c r="BW110" s="365"/>
      <c r="BX110" s="365"/>
      <c r="BY110" s="365"/>
      <c r="BZ110" s="365"/>
      <c r="CA110" s="365"/>
      <c r="CB110" s="366"/>
    </row>
    <row r="111" spans="1:80" hidden="1" x14ac:dyDescent="0.2">
      <c r="A111" s="400"/>
      <c r="B111" s="401"/>
      <c r="C111" s="401"/>
      <c r="D111" s="402"/>
      <c r="E111" s="422"/>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3"/>
      <c r="AE111" s="423"/>
      <c r="AF111" s="423"/>
      <c r="AG111" s="423"/>
      <c r="AH111" s="423"/>
      <c r="AI111" s="423"/>
      <c r="AJ111" s="423"/>
      <c r="AK111" s="423"/>
      <c r="AL111" s="423"/>
      <c r="AM111" s="423"/>
      <c r="AN111" s="423"/>
      <c r="AO111" s="423"/>
      <c r="AP111" s="423"/>
      <c r="AQ111" s="423"/>
      <c r="AR111" s="424"/>
      <c r="AS111" s="364"/>
      <c r="AT111" s="365"/>
      <c r="AU111" s="365"/>
      <c r="AV111" s="365"/>
      <c r="AW111" s="365"/>
      <c r="AX111" s="365"/>
      <c r="AY111" s="365"/>
      <c r="AZ111" s="365"/>
      <c r="BA111" s="365"/>
      <c r="BB111" s="366"/>
      <c r="BC111" s="364"/>
      <c r="BD111" s="365"/>
      <c r="BE111" s="365"/>
      <c r="BF111" s="365"/>
      <c r="BG111" s="365"/>
      <c r="BH111" s="365"/>
      <c r="BI111" s="365"/>
      <c r="BJ111" s="365"/>
      <c r="BK111" s="365"/>
      <c r="BL111" s="365"/>
      <c r="BM111" s="366"/>
      <c r="BN111" s="364">
        <f t="shared" si="0"/>
        <v>0</v>
      </c>
      <c r="BO111" s="365"/>
      <c r="BP111" s="365"/>
      <c r="BQ111" s="365"/>
      <c r="BR111" s="365"/>
      <c r="BS111" s="365"/>
      <c r="BT111" s="365"/>
      <c r="BU111" s="365"/>
      <c r="BV111" s="365"/>
      <c r="BW111" s="365"/>
      <c r="BX111" s="365"/>
      <c r="BY111" s="365"/>
      <c r="BZ111" s="365"/>
      <c r="CA111" s="365"/>
      <c r="CB111" s="366"/>
    </row>
    <row r="112" spans="1:80" hidden="1" x14ac:dyDescent="0.2">
      <c r="A112" s="400"/>
      <c r="B112" s="401"/>
      <c r="C112" s="401"/>
      <c r="D112" s="402"/>
      <c r="E112" s="422"/>
      <c r="F112" s="423"/>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3"/>
      <c r="AE112" s="423"/>
      <c r="AF112" s="423"/>
      <c r="AG112" s="423"/>
      <c r="AH112" s="423"/>
      <c r="AI112" s="423"/>
      <c r="AJ112" s="423"/>
      <c r="AK112" s="423"/>
      <c r="AL112" s="423"/>
      <c r="AM112" s="423"/>
      <c r="AN112" s="423"/>
      <c r="AO112" s="423"/>
      <c r="AP112" s="423"/>
      <c r="AQ112" s="423"/>
      <c r="AR112" s="424"/>
      <c r="AS112" s="364"/>
      <c r="AT112" s="365"/>
      <c r="AU112" s="365"/>
      <c r="AV112" s="365"/>
      <c r="AW112" s="365"/>
      <c r="AX112" s="365"/>
      <c r="AY112" s="365"/>
      <c r="AZ112" s="365"/>
      <c r="BA112" s="365"/>
      <c r="BB112" s="366"/>
      <c r="BC112" s="364"/>
      <c r="BD112" s="365"/>
      <c r="BE112" s="365"/>
      <c r="BF112" s="365"/>
      <c r="BG112" s="365"/>
      <c r="BH112" s="365"/>
      <c r="BI112" s="365"/>
      <c r="BJ112" s="365"/>
      <c r="BK112" s="365"/>
      <c r="BL112" s="365"/>
      <c r="BM112" s="366"/>
      <c r="BN112" s="364">
        <f t="shared" si="0"/>
        <v>0</v>
      </c>
      <c r="BO112" s="365"/>
      <c r="BP112" s="365"/>
      <c r="BQ112" s="365"/>
      <c r="BR112" s="365"/>
      <c r="BS112" s="365"/>
      <c r="BT112" s="365"/>
      <c r="BU112" s="365"/>
      <c r="BV112" s="365"/>
      <c r="BW112" s="365"/>
      <c r="BX112" s="365"/>
      <c r="BY112" s="365"/>
      <c r="BZ112" s="365"/>
      <c r="CA112" s="365"/>
      <c r="CB112" s="366"/>
    </row>
    <row r="113" spans="1:89" hidden="1" x14ac:dyDescent="0.2">
      <c r="A113" s="400"/>
      <c r="B113" s="401"/>
      <c r="C113" s="401"/>
      <c r="D113" s="402"/>
      <c r="E113" s="397"/>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c r="AI113" s="398"/>
      <c r="AJ113" s="398"/>
      <c r="AK113" s="398"/>
      <c r="AL113" s="398"/>
      <c r="AM113" s="398"/>
      <c r="AN113" s="398"/>
      <c r="AO113" s="398"/>
      <c r="AP113" s="398"/>
      <c r="AQ113" s="398"/>
      <c r="AR113" s="399"/>
      <c r="AS113" s="419"/>
      <c r="AT113" s="420"/>
      <c r="AU113" s="420"/>
      <c r="AV113" s="420"/>
      <c r="AW113" s="420"/>
      <c r="AX113" s="420"/>
      <c r="AY113" s="420"/>
      <c r="AZ113" s="420"/>
      <c r="BA113" s="420"/>
      <c r="BB113" s="421"/>
      <c r="BC113" s="419"/>
      <c r="BD113" s="420"/>
      <c r="BE113" s="420"/>
      <c r="BF113" s="420"/>
      <c r="BG113" s="420"/>
      <c r="BH113" s="420"/>
      <c r="BI113" s="420"/>
      <c r="BJ113" s="420"/>
      <c r="BK113" s="420"/>
      <c r="BL113" s="420"/>
      <c r="BM113" s="421"/>
      <c r="BN113" s="364">
        <f t="shared" si="0"/>
        <v>0</v>
      </c>
      <c r="BO113" s="365"/>
      <c r="BP113" s="365"/>
      <c r="BQ113" s="365"/>
      <c r="BR113" s="365"/>
      <c r="BS113" s="365"/>
      <c r="BT113" s="365"/>
      <c r="BU113" s="365"/>
      <c r="BV113" s="365"/>
      <c r="BW113" s="365"/>
      <c r="BX113" s="365"/>
      <c r="BY113" s="365"/>
      <c r="BZ113" s="365"/>
      <c r="CA113" s="365"/>
      <c r="CB113" s="366"/>
    </row>
    <row r="114" spans="1:89" hidden="1" x14ac:dyDescent="0.2">
      <c r="A114" s="400"/>
      <c r="B114" s="401"/>
      <c r="C114" s="401"/>
      <c r="D114" s="402"/>
      <c r="E114" s="397"/>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c r="AI114" s="398"/>
      <c r="AJ114" s="398"/>
      <c r="AK114" s="398"/>
      <c r="AL114" s="398"/>
      <c r="AM114" s="398"/>
      <c r="AN114" s="398"/>
      <c r="AO114" s="398"/>
      <c r="AP114" s="398"/>
      <c r="AQ114" s="398"/>
      <c r="AR114" s="399"/>
      <c r="AS114" s="419"/>
      <c r="AT114" s="420"/>
      <c r="AU114" s="420"/>
      <c r="AV114" s="420"/>
      <c r="AW114" s="420"/>
      <c r="AX114" s="420"/>
      <c r="AY114" s="420"/>
      <c r="AZ114" s="420"/>
      <c r="BA114" s="420"/>
      <c r="BB114" s="421"/>
      <c r="BC114" s="419"/>
      <c r="BD114" s="420"/>
      <c r="BE114" s="420"/>
      <c r="BF114" s="420"/>
      <c r="BG114" s="420"/>
      <c r="BH114" s="420"/>
      <c r="BI114" s="420"/>
      <c r="BJ114" s="420"/>
      <c r="BK114" s="420"/>
      <c r="BL114" s="420"/>
      <c r="BM114" s="421"/>
      <c r="BN114" s="364">
        <f t="shared" si="0"/>
        <v>0</v>
      </c>
      <c r="BO114" s="365"/>
      <c r="BP114" s="365"/>
      <c r="BQ114" s="365"/>
      <c r="BR114" s="365"/>
      <c r="BS114" s="365"/>
      <c r="BT114" s="365"/>
      <c r="BU114" s="365"/>
      <c r="BV114" s="365"/>
      <c r="BW114" s="365"/>
      <c r="BX114" s="365"/>
      <c r="BY114" s="365"/>
      <c r="BZ114" s="365"/>
      <c r="CA114" s="365"/>
      <c r="CB114" s="366"/>
    </row>
    <row r="115" spans="1:89" hidden="1" x14ac:dyDescent="0.2">
      <c r="A115" s="400"/>
      <c r="B115" s="401"/>
      <c r="C115" s="401"/>
      <c r="D115" s="402"/>
      <c r="E115" s="397"/>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9"/>
      <c r="AS115" s="419"/>
      <c r="AT115" s="420"/>
      <c r="AU115" s="420"/>
      <c r="AV115" s="420"/>
      <c r="AW115" s="420"/>
      <c r="AX115" s="420"/>
      <c r="AY115" s="420"/>
      <c r="AZ115" s="420"/>
      <c r="BA115" s="420"/>
      <c r="BB115" s="421"/>
      <c r="BC115" s="419"/>
      <c r="BD115" s="420"/>
      <c r="BE115" s="420"/>
      <c r="BF115" s="420"/>
      <c r="BG115" s="420"/>
      <c r="BH115" s="420"/>
      <c r="BI115" s="420"/>
      <c r="BJ115" s="420"/>
      <c r="BK115" s="420"/>
      <c r="BL115" s="420"/>
      <c r="BM115" s="421"/>
      <c r="BN115" s="364">
        <f t="shared" si="0"/>
        <v>0</v>
      </c>
      <c r="BO115" s="365"/>
      <c r="BP115" s="365"/>
      <c r="BQ115" s="365"/>
      <c r="BR115" s="365"/>
      <c r="BS115" s="365"/>
      <c r="BT115" s="365"/>
      <c r="BU115" s="365"/>
      <c r="BV115" s="365"/>
      <c r="BW115" s="365"/>
      <c r="BX115" s="365"/>
      <c r="BY115" s="365"/>
      <c r="BZ115" s="365"/>
      <c r="CA115" s="365"/>
      <c r="CB115" s="366"/>
    </row>
    <row r="116" spans="1:89" hidden="1" x14ac:dyDescent="0.2">
      <c r="A116" s="400"/>
      <c r="B116" s="401"/>
      <c r="C116" s="401"/>
      <c r="D116" s="402"/>
      <c r="E116" s="397"/>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8"/>
      <c r="AM116" s="398"/>
      <c r="AN116" s="398"/>
      <c r="AO116" s="398"/>
      <c r="AP116" s="398"/>
      <c r="AQ116" s="398"/>
      <c r="AR116" s="399"/>
      <c r="AS116" s="419"/>
      <c r="AT116" s="420"/>
      <c r="AU116" s="420"/>
      <c r="AV116" s="420"/>
      <c r="AW116" s="420"/>
      <c r="AX116" s="420"/>
      <c r="AY116" s="420"/>
      <c r="AZ116" s="420"/>
      <c r="BA116" s="420"/>
      <c r="BB116" s="421"/>
      <c r="BC116" s="419"/>
      <c r="BD116" s="420"/>
      <c r="BE116" s="420"/>
      <c r="BF116" s="420"/>
      <c r="BG116" s="420"/>
      <c r="BH116" s="420"/>
      <c r="BI116" s="420"/>
      <c r="BJ116" s="420"/>
      <c r="BK116" s="420"/>
      <c r="BL116" s="420"/>
      <c r="BM116" s="421"/>
      <c r="BN116" s="364">
        <f t="shared" si="0"/>
        <v>0</v>
      </c>
      <c r="BO116" s="365"/>
      <c r="BP116" s="365"/>
      <c r="BQ116" s="365"/>
      <c r="BR116" s="365"/>
      <c r="BS116" s="365"/>
      <c r="BT116" s="365"/>
      <c r="BU116" s="365"/>
      <c r="BV116" s="365"/>
      <c r="BW116" s="365"/>
      <c r="BX116" s="365"/>
      <c r="BY116" s="365"/>
      <c r="BZ116" s="365"/>
      <c r="CA116" s="365"/>
      <c r="CB116" s="366"/>
    </row>
    <row r="117" spans="1:89" hidden="1" x14ac:dyDescent="0.2">
      <c r="A117" s="400"/>
      <c r="B117" s="401"/>
      <c r="C117" s="401"/>
      <c r="D117" s="402"/>
      <c r="E117" s="397"/>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c r="AH117" s="398"/>
      <c r="AI117" s="398"/>
      <c r="AJ117" s="398"/>
      <c r="AK117" s="398"/>
      <c r="AL117" s="398"/>
      <c r="AM117" s="398"/>
      <c r="AN117" s="398"/>
      <c r="AO117" s="398"/>
      <c r="AP117" s="398"/>
      <c r="AQ117" s="398"/>
      <c r="AR117" s="399"/>
      <c r="AS117" s="419"/>
      <c r="AT117" s="420"/>
      <c r="AU117" s="420"/>
      <c r="AV117" s="420"/>
      <c r="AW117" s="420"/>
      <c r="AX117" s="420"/>
      <c r="AY117" s="420"/>
      <c r="AZ117" s="420"/>
      <c r="BA117" s="420"/>
      <c r="BB117" s="421"/>
      <c r="BC117" s="419"/>
      <c r="BD117" s="420"/>
      <c r="BE117" s="420"/>
      <c r="BF117" s="420"/>
      <c r="BG117" s="420"/>
      <c r="BH117" s="420"/>
      <c r="BI117" s="420"/>
      <c r="BJ117" s="420"/>
      <c r="BK117" s="420"/>
      <c r="BL117" s="420"/>
      <c r="BM117" s="421"/>
      <c r="BN117" s="364">
        <f t="shared" si="0"/>
        <v>0</v>
      </c>
      <c r="BO117" s="365"/>
      <c r="BP117" s="365"/>
      <c r="BQ117" s="365"/>
      <c r="BR117" s="365"/>
      <c r="BS117" s="365"/>
      <c r="BT117" s="365"/>
      <c r="BU117" s="365"/>
      <c r="BV117" s="365"/>
      <c r="BW117" s="365"/>
      <c r="BX117" s="365"/>
      <c r="BY117" s="365"/>
      <c r="BZ117" s="365"/>
      <c r="CA117" s="365"/>
      <c r="CB117" s="366"/>
    </row>
    <row r="118" spans="1:89" hidden="1" x14ac:dyDescent="0.2">
      <c r="A118" s="400"/>
      <c r="B118" s="401"/>
      <c r="C118" s="401"/>
      <c r="D118" s="402"/>
      <c r="E118" s="397"/>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c r="AH118" s="398"/>
      <c r="AI118" s="398"/>
      <c r="AJ118" s="398"/>
      <c r="AK118" s="398"/>
      <c r="AL118" s="398"/>
      <c r="AM118" s="398"/>
      <c r="AN118" s="398"/>
      <c r="AO118" s="398"/>
      <c r="AP118" s="398"/>
      <c r="AQ118" s="398"/>
      <c r="AR118" s="399"/>
      <c r="AS118" s="419"/>
      <c r="AT118" s="420"/>
      <c r="AU118" s="420"/>
      <c r="AV118" s="420"/>
      <c r="AW118" s="420"/>
      <c r="AX118" s="420"/>
      <c r="AY118" s="420"/>
      <c r="AZ118" s="420"/>
      <c r="BA118" s="420"/>
      <c r="BB118" s="421"/>
      <c r="BC118" s="419"/>
      <c r="BD118" s="420"/>
      <c r="BE118" s="420"/>
      <c r="BF118" s="420"/>
      <c r="BG118" s="420"/>
      <c r="BH118" s="420"/>
      <c r="BI118" s="420"/>
      <c r="BJ118" s="420"/>
      <c r="BK118" s="420"/>
      <c r="BL118" s="420"/>
      <c r="BM118" s="421"/>
      <c r="BN118" s="364">
        <f t="shared" si="0"/>
        <v>0</v>
      </c>
      <c r="BO118" s="365"/>
      <c r="BP118" s="365"/>
      <c r="BQ118" s="365"/>
      <c r="BR118" s="365"/>
      <c r="BS118" s="365"/>
      <c r="BT118" s="365"/>
      <c r="BU118" s="365"/>
      <c r="BV118" s="365"/>
      <c r="BW118" s="365"/>
      <c r="BX118" s="365"/>
      <c r="BY118" s="365"/>
      <c r="BZ118" s="365"/>
      <c r="CA118" s="365"/>
      <c r="CB118" s="366"/>
    </row>
    <row r="119" spans="1:89" hidden="1" x14ac:dyDescent="0.2">
      <c r="A119" s="400"/>
      <c r="B119" s="401"/>
      <c r="C119" s="401"/>
      <c r="D119" s="402"/>
      <c r="E119" s="397"/>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398"/>
      <c r="AK119" s="398"/>
      <c r="AL119" s="398"/>
      <c r="AM119" s="398"/>
      <c r="AN119" s="398"/>
      <c r="AO119" s="398"/>
      <c r="AP119" s="398"/>
      <c r="AQ119" s="398"/>
      <c r="AR119" s="399"/>
      <c r="AS119" s="419"/>
      <c r="AT119" s="420"/>
      <c r="AU119" s="420"/>
      <c r="AV119" s="420"/>
      <c r="AW119" s="420"/>
      <c r="AX119" s="420"/>
      <c r="AY119" s="420"/>
      <c r="AZ119" s="420"/>
      <c r="BA119" s="420"/>
      <c r="BB119" s="421"/>
      <c r="BC119" s="419"/>
      <c r="BD119" s="420"/>
      <c r="BE119" s="420"/>
      <c r="BF119" s="420"/>
      <c r="BG119" s="420"/>
      <c r="BH119" s="420"/>
      <c r="BI119" s="420"/>
      <c r="BJ119" s="420"/>
      <c r="BK119" s="420"/>
      <c r="BL119" s="420"/>
      <c r="BM119" s="421"/>
      <c r="BN119" s="364">
        <f t="shared" si="0"/>
        <v>0</v>
      </c>
      <c r="BO119" s="365"/>
      <c r="BP119" s="365"/>
      <c r="BQ119" s="365"/>
      <c r="BR119" s="365"/>
      <c r="BS119" s="365"/>
      <c r="BT119" s="365"/>
      <c r="BU119" s="365"/>
      <c r="BV119" s="365"/>
      <c r="BW119" s="365"/>
      <c r="BX119" s="365"/>
      <c r="BY119" s="365"/>
      <c r="BZ119" s="365"/>
      <c r="CA119" s="365"/>
      <c r="CB119" s="366"/>
    </row>
    <row r="120" spans="1:89" hidden="1" x14ac:dyDescent="0.2">
      <c r="A120" s="400"/>
      <c r="B120" s="401"/>
      <c r="C120" s="401"/>
      <c r="D120" s="402"/>
      <c r="E120" s="397"/>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c r="AH120" s="398"/>
      <c r="AI120" s="398"/>
      <c r="AJ120" s="398"/>
      <c r="AK120" s="398"/>
      <c r="AL120" s="398"/>
      <c r="AM120" s="398"/>
      <c r="AN120" s="398"/>
      <c r="AO120" s="398"/>
      <c r="AP120" s="398"/>
      <c r="AQ120" s="398"/>
      <c r="AR120" s="399"/>
      <c r="AS120" s="419"/>
      <c r="AT120" s="420"/>
      <c r="AU120" s="420"/>
      <c r="AV120" s="420"/>
      <c r="AW120" s="420"/>
      <c r="AX120" s="420"/>
      <c r="AY120" s="420"/>
      <c r="AZ120" s="420"/>
      <c r="BA120" s="420"/>
      <c r="BB120" s="421"/>
      <c r="BC120" s="419"/>
      <c r="BD120" s="420"/>
      <c r="BE120" s="420"/>
      <c r="BF120" s="420"/>
      <c r="BG120" s="420"/>
      <c r="BH120" s="420"/>
      <c r="BI120" s="420"/>
      <c r="BJ120" s="420"/>
      <c r="BK120" s="420"/>
      <c r="BL120" s="420"/>
      <c r="BM120" s="421"/>
      <c r="BN120" s="364">
        <f t="shared" si="0"/>
        <v>0</v>
      </c>
      <c r="BO120" s="365"/>
      <c r="BP120" s="365"/>
      <c r="BQ120" s="365"/>
      <c r="BR120" s="365"/>
      <c r="BS120" s="365"/>
      <c r="BT120" s="365"/>
      <c r="BU120" s="365"/>
      <c r="BV120" s="365"/>
      <c r="BW120" s="365"/>
      <c r="BX120" s="365"/>
      <c r="BY120" s="365"/>
      <c r="BZ120" s="365"/>
      <c r="CA120" s="365"/>
      <c r="CB120" s="366"/>
    </row>
    <row r="121" spans="1:89" hidden="1" x14ac:dyDescent="0.2">
      <c r="A121" s="400"/>
      <c r="B121" s="401"/>
      <c r="C121" s="401"/>
      <c r="D121" s="402"/>
      <c r="E121" s="397"/>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c r="AH121" s="398"/>
      <c r="AI121" s="398"/>
      <c r="AJ121" s="398"/>
      <c r="AK121" s="398"/>
      <c r="AL121" s="398"/>
      <c r="AM121" s="398"/>
      <c r="AN121" s="398"/>
      <c r="AO121" s="398"/>
      <c r="AP121" s="398"/>
      <c r="AQ121" s="398"/>
      <c r="AR121" s="399"/>
      <c r="AS121" s="419"/>
      <c r="AT121" s="420"/>
      <c r="AU121" s="420"/>
      <c r="AV121" s="420"/>
      <c r="AW121" s="420"/>
      <c r="AX121" s="420"/>
      <c r="AY121" s="420"/>
      <c r="AZ121" s="420"/>
      <c r="BA121" s="420"/>
      <c r="BB121" s="421"/>
      <c r="BC121" s="419"/>
      <c r="BD121" s="420"/>
      <c r="BE121" s="420"/>
      <c r="BF121" s="420"/>
      <c r="BG121" s="420"/>
      <c r="BH121" s="420"/>
      <c r="BI121" s="420"/>
      <c r="BJ121" s="420"/>
      <c r="BK121" s="420"/>
      <c r="BL121" s="420"/>
      <c r="BM121" s="421"/>
      <c r="BN121" s="364">
        <f t="shared" si="0"/>
        <v>0</v>
      </c>
      <c r="BO121" s="365"/>
      <c r="BP121" s="365"/>
      <c r="BQ121" s="365"/>
      <c r="BR121" s="365"/>
      <c r="BS121" s="365"/>
      <c r="BT121" s="365"/>
      <c r="BU121" s="365"/>
      <c r="BV121" s="365"/>
      <c r="BW121" s="365"/>
      <c r="BX121" s="365"/>
      <c r="BY121" s="365"/>
      <c r="BZ121" s="365"/>
      <c r="CA121" s="365"/>
      <c r="CB121" s="366"/>
    </row>
    <row r="122" spans="1:89" hidden="1" x14ac:dyDescent="0.2">
      <c r="A122" s="233"/>
      <c r="B122" s="231"/>
      <c r="C122" s="231"/>
      <c r="D122" s="232"/>
      <c r="E122" s="413"/>
      <c r="F122" s="414"/>
      <c r="G122" s="414"/>
      <c r="H122" s="414"/>
      <c r="I122" s="414"/>
      <c r="J122" s="414"/>
      <c r="K122" s="414"/>
      <c r="L122" s="414"/>
      <c r="M122" s="414"/>
      <c r="N122" s="414"/>
      <c r="O122" s="414"/>
      <c r="P122" s="414"/>
      <c r="Q122" s="414"/>
      <c r="R122" s="414"/>
      <c r="S122" s="414"/>
      <c r="T122" s="414"/>
      <c r="U122" s="414"/>
      <c r="V122" s="414"/>
      <c r="W122" s="414"/>
      <c r="X122" s="414"/>
      <c r="Y122" s="414"/>
      <c r="Z122" s="414"/>
      <c r="AA122" s="414"/>
      <c r="AB122" s="414"/>
      <c r="AC122" s="414"/>
      <c r="AD122" s="414"/>
      <c r="AE122" s="414"/>
      <c r="AF122" s="414"/>
      <c r="AG122" s="414"/>
      <c r="AH122" s="414"/>
      <c r="AI122" s="414"/>
      <c r="AJ122" s="414"/>
      <c r="AK122" s="414"/>
      <c r="AL122" s="414"/>
      <c r="AM122" s="414"/>
      <c r="AN122" s="414"/>
      <c r="AO122" s="414"/>
      <c r="AP122" s="414"/>
      <c r="AQ122" s="414"/>
      <c r="AR122" s="415"/>
      <c r="AS122" s="400"/>
      <c r="AT122" s="401"/>
      <c r="AU122" s="401"/>
      <c r="AV122" s="401"/>
      <c r="AW122" s="401"/>
      <c r="AX122" s="401"/>
      <c r="AY122" s="401"/>
      <c r="AZ122" s="401"/>
      <c r="BA122" s="401"/>
      <c r="BB122" s="402"/>
      <c r="BC122" s="416"/>
      <c r="BD122" s="417"/>
      <c r="BE122" s="417"/>
      <c r="BF122" s="417"/>
      <c r="BG122" s="417"/>
      <c r="BH122" s="417"/>
      <c r="BI122" s="417"/>
      <c r="BJ122" s="417"/>
      <c r="BK122" s="417"/>
      <c r="BL122" s="417"/>
      <c r="BM122" s="418"/>
      <c r="BN122" s="364">
        <f t="shared" si="0"/>
        <v>0</v>
      </c>
      <c r="BO122" s="365"/>
      <c r="BP122" s="365"/>
      <c r="BQ122" s="365"/>
      <c r="BR122" s="365"/>
      <c r="BS122" s="365"/>
      <c r="BT122" s="365"/>
      <c r="BU122" s="365"/>
      <c r="BV122" s="365"/>
      <c r="BW122" s="365"/>
      <c r="BX122" s="365"/>
      <c r="BY122" s="365"/>
      <c r="BZ122" s="365"/>
      <c r="CA122" s="365"/>
      <c r="CB122" s="366"/>
    </row>
    <row r="123" spans="1:89" hidden="1" x14ac:dyDescent="0.2">
      <c r="A123" s="233"/>
      <c r="B123" s="231"/>
      <c r="C123" s="231"/>
      <c r="D123" s="232"/>
      <c r="E123" s="413"/>
      <c r="F123" s="414"/>
      <c r="G123" s="414"/>
      <c r="H123" s="414"/>
      <c r="I123" s="414"/>
      <c r="J123" s="414"/>
      <c r="K123" s="414"/>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c r="AL123" s="414"/>
      <c r="AM123" s="414"/>
      <c r="AN123" s="414"/>
      <c r="AO123" s="414"/>
      <c r="AP123" s="414"/>
      <c r="AQ123" s="414"/>
      <c r="AR123" s="415"/>
      <c r="AS123" s="400"/>
      <c r="AT123" s="401"/>
      <c r="AU123" s="401"/>
      <c r="AV123" s="401"/>
      <c r="AW123" s="401"/>
      <c r="AX123" s="401"/>
      <c r="AY123" s="401"/>
      <c r="AZ123" s="401"/>
      <c r="BA123" s="401"/>
      <c r="BB123" s="402"/>
      <c r="BC123" s="416"/>
      <c r="BD123" s="417"/>
      <c r="BE123" s="417"/>
      <c r="BF123" s="417"/>
      <c r="BG123" s="417"/>
      <c r="BH123" s="417"/>
      <c r="BI123" s="417"/>
      <c r="BJ123" s="417"/>
      <c r="BK123" s="417"/>
      <c r="BL123" s="417"/>
      <c r="BM123" s="418"/>
      <c r="BN123" s="364">
        <f t="shared" si="0"/>
        <v>0</v>
      </c>
      <c r="BO123" s="365"/>
      <c r="BP123" s="365"/>
      <c r="BQ123" s="365"/>
      <c r="BR123" s="365"/>
      <c r="BS123" s="365"/>
      <c r="BT123" s="365"/>
      <c r="BU123" s="365"/>
      <c r="BV123" s="365"/>
      <c r="BW123" s="365"/>
      <c r="BX123" s="365"/>
      <c r="BY123" s="365"/>
      <c r="BZ123" s="365"/>
      <c r="CA123" s="365"/>
      <c r="CB123" s="366"/>
    </row>
    <row r="124" spans="1:89" x14ac:dyDescent="0.2">
      <c r="A124" s="377"/>
      <c r="B124" s="378"/>
      <c r="C124" s="378"/>
      <c r="D124" s="379"/>
      <c r="E124" s="380" t="s">
        <v>421</v>
      </c>
      <c r="F124" s="381"/>
      <c r="G124" s="381"/>
      <c r="H124" s="381"/>
      <c r="I124" s="381"/>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c r="AG124" s="381"/>
      <c r="AH124" s="381"/>
      <c r="AI124" s="381"/>
      <c r="AJ124" s="381"/>
      <c r="AK124" s="381"/>
      <c r="AL124" s="381"/>
      <c r="AM124" s="381"/>
      <c r="AN124" s="381"/>
      <c r="AO124" s="381"/>
      <c r="AP124" s="381"/>
      <c r="AQ124" s="381"/>
      <c r="AR124" s="382"/>
      <c r="AS124" s="383" t="s">
        <v>52</v>
      </c>
      <c r="AT124" s="384"/>
      <c r="AU124" s="384"/>
      <c r="AV124" s="384"/>
      <c r="AW124" s="384"/>
      <c r="AX124" s="384"/>
      <c r="AY124" s="384"/>
      <c r="AZ124" s="384"/>
      <c r="BA124" s="384"/>
      <c r="BB124" s="385"/>
      <c r="BC124" s="386" t="s">
        <v>52</v>
      </c>
      <c r="BD124" s="387"/>
      <c r="BE124" s="387"/>
      <c r="BF124" s="387"/>
      <c r="BG124" s="387"/>
      <c r="BH124" s="387"/>
      <c r="BI124" s="387"/>
      <c r="BJ124" s="387"/>
      <c r="BK124" s="387"/>
      <c r="BL124" s="387"/>
      <c r="BM124" s="388"/>
      <c r="BN124" s="389">
        <f>SUM(BN90:CB123)</f>
        <v>9530</v>
      </c>
      <c r="BO124" s="390"/>
      <c r="BP124" s="390"/>
      <c r="BQ124" s="390"/>
      <c r="BR124" s="390"/>
      <c r="BS124" s="390"/>
      <c r="BT124" s="390"/>
      <c r="BU124" s="390"/>
      <c r="BV124" s="390"/>
      <c r="BW124" s="390"/>
      <c r="BX124" s="390"/>
      <c r="BY124" s="390"/>
      <c r="BZ124" s="390"/>
      <c r="CA124" s="390"/>
      <c r="CB124" s="391"/>
      <c r="CC124" s="412"/>
      <c r="CD124" s="153"/>
      <c r="CE124" s="153"/>
      <c r="CF124" s="153"/>
      <c r="CG124" s="153"/>
      <c r="CH124" s="153"/>
      <c r="CI124" s="153"/>
      <c r="CJ124" s="153"/>
      <c r="CK124" s="153"/>
    </row>
    <row r="125" spans="1:89" ht="15.75" x14ac:dyDescent="0.25">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7"/>
      <c r="AT125" s="137"/>
      <c r="AU125" s="137"/>
      <c r="AV125" s="137"/>
      <c r="AW125" s="137"/>
      <c r="AX125" s="137"/>
      <c r="AY125" s="137"/>
      <c r="AZ125" s="137"/>
      <c r="BA125" s="137"/>
      <c r="BB125" s="137"/>
      <c r="BC125" s="86"/>
      <c r="BD125" s="86"/>
      <c r="BE125" s="86"/>
      <c r="BF125" s="86"/>
      <c r="BG125" s="86"/>
      <c r="BH125" s="86"/>
      <c r="BI125" s="86"/>
      <c r="BJ125" s="86"/>
      <c r="BK125" s="86"/>
      <c r="BL125" s="86"/>
      <c r="BM125" s="86"/>
      <c r="BN125" s="86"/>
      <c r="BO125" s="86"/>
      <c r="BP125" s="86"/>
      <c r="BQ125" s="138"/>
      <c r="BR125" s="138"/>
      <c r="BS125" s="138"/>
      <c r="BT125" s="138"/>
      <c r="BU125" s="138"/>
      <c r="BV125" s="138"/>
      <c r="BW125" s="138"/>
      <c r="BX125" s="138"/>
      <c r="BY125" s="138"/>
      <c r="BZ125" s="138"/>
      <c r="CA125" s="138"/>
      <c r="CB125" s="138"/>
    </row>
    <row r="126" spans="1:89" x14ac:dyDescent="0.2">
      <c r="CK126" s="80"/>
    </row>
    <row r="127" spans="1:89" ht="15.75" x14ac:dyDescent="0.25">
      <c r="A127" s="72" t="s">
        <v>419</v>
      </c>
      <c r="B127" s="135"/>
      <c r="C127" s="135"/>
      <c r="D127" s="135"/>
      <c r="E127" s="135"/>
      <c r="F127" s="135"/>
      <c r="G127" s="135"/>
      <c r="H127" s="135"/>
      <c r="I127" s="135"/>
      <c r="J127" s="135"/>
      <c r="X127" s="87"/>
      <c r="Y127" s="376"/>
      <c r="Z127" s="376"/>
      <c r="AA127" s="376"/>
      <c r="AB127" s="376"/>
      <c r="AC127" s="376"/>
      <c r="AD127" s="376"/>
      <c r="AE127" s="376"/>
      <c r="AF127" s="376"/>
      <c r="AG127" s="376"/>
      <c r="AH127" s="376"/>
      <c r="AI127" s="376"/>
      <c r="AJ127" s="376"/>
      <c r="AK127" s="87"/>
      <c r="AL127" s="369" t="s">
        <v>554</v>
      </c>
      <c r="AM127" s="369"/>
      <c r="AN127" s="369"/>
      <c r="AO127" s="369"/>
      <c r="AP127" s="369"/>
      <c r="AQ127" s="369"/>
      <c r="AR127" s="369"/>
      <c r="AS127" s="369"/>
      <c r="AT127" s="369"/>
      <c r="AU127" s="369"/>
      <c r="AV127" s="369"/>
      <c r="AW127" s="369"/>
      <c r="AX127" s="369"/>
      <c r="AY127" s="369"/>
      <c r="AZ127" s="369"/>
      <c r="BA127" s="369"/>
      <c r="BB127" s="369"/>
      <c r="BC127" s="369"/>
      <c r="BD127" s="369"/>
      <c r="BE127" s="369"/>
      <c r="BF127" s="369"/>
      <c r="BG127" s="369"/>
      <c r="BH127" s="369"/>
      <c r="BI127" s="369"/>
      <c r="BJ127" s="369"/>
      <c r="BK127" s="369"/>
      <c r="BL127" s="369"/>
      <c r="BM127" s="369"/>
      <c r="BN127" s="87"/>
      <c r="BO127" s="87"/>
      <c r="BP127" s="87"/>
      <c r="BQ127" s="87"/>
      <c r="BR127" s="87"/>
      <c r="BS127" s="87"/>
      <c r="CK127" s="80"/>
    </row>
    <row r="128" spans="1:89" x14ac:dyDescent="0.2">
      <c r="A128" s="88"/>
      <c r="B128" s="88"/>
      <c r="C128" s="88"/>
      <c r="D128" s="88"/>
      <c r="E128" s="88"/>
      <c r="F128" s="88"/>
      <c r="G128" s="88"/>
      <c r="H128" s="88"/>
      <c r="I128" s="88"/>
      <c r="J128" s="88"/>
      <c r="X128" s="88"/>
      <c r="Y128" s="375" t="s">
        <v>10</v>
      </c>
      <c r="Z128" s="375"/>
      <c r="AA128" s="375"/>
      <c r="AB128" s="375"/>
      <c r="AC128" s="375"/>
      <c r="AD128" s="375"/>
      <c r="AE128" s="375"/>
      <c r="AF128" s="375"/>
      <c r="AG128" s="375"/>
      <c r="AH128" s="375"/>
      <c r="AI128" s="375"/>
      <c r="AJ128" s="375"/>
      <c r="AK128" s="88"/>
      <c r="AL128" s="375" t="s">
        <v>11</v>
      </c>
      <c r="AM128" s="375"/>
      <c r="AN128" s="375"/>
      <c r="AO128" s="375"/>
      <c r="AP128" s="375"/>
      <c r="AQ128" s="375"/>
      <c r="AR128" s="375"/>
      <c r="AS128" s="375"/>
      <c r="AT128" s="375"/>
      <c r="AU128" s="375"/>
      <c r="AV128" s="375"/>
      <c r="AW128" s="375"/>
      <c r="AX128" s="375"/>
      <c r="AY128" s="375"/>
      <c r="AZ128" s="375"/>
      <c r="BA128" s="375"/>
      <c r="BB128" s="375"/>
      <c r="BC128" s="375"/>
      <c r="BD128" s="375"/>
      <c r="BE128" s="375"/>
      <c r="BF128" s="375"/>
      <c r="BG128" s="375"/>
      <c r="BH128" s="375"/>
      <c r="BI128" s="375"/>
      <c r="BJ128" s="375"/>
      <c r="BK128" s="375"/>
      <c r="BL128" s="375"/>
      <c r="BM128" s="375"/>
      <c r="BN128" s="87"/>
      <c r="BO128" s="87"/>
      <c r="BP128" s="87"/>
      <c r="BQ128" s="87"/>
      <c r="BR128" s="87"/>
      <c r="BS128" s="87"/>
      <c r="CK128" s="89"/>
    </row>
    <row r="129" spans="1:80" x14ac:dyDescent="0.2">
      <c r="A129" s="1"/>
      <c r="B129" s="87"/>
      <c r="C129" s="87"/>
      <c r="D129" s="87"/>
      <c r="E129" s="87"/>
      <c r="F129" s="87"/>
      <c r="G129" s="87"/>
      <c r="H129" s="87"/>
      <c r="I129" s="87"/>
      <c r="J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c r="BG129" s="87"/>
      <c r="BH129" s="87"/>
      <c r="BI129" s="87"/>
      <c r="BJ129" s="87"/>
      <c r="BK129" s="87"/>
      <c r="BL129" s="87"/>
      <c r="BM129" s="87"/>
      <c r="BN129" s="88"/>
      <c r="BO129" s="88"/>
      <c r="BP129" s="88"/>
      <c r="BQ129" s="88"/>
      <c r="BR129" s="88"/>
      <c r="BS129" s="88"/>
    </row>
    <row r="130" spans="1:80" ht="15.75" x14ac:dyDescent="0.25">
      <c r="A130" s="72" t="s">
        <v>420</v>
      </c>
      <c r="B130" s="135"/>
      <c r="C130" s="135"/>
      <c r="D130" s="135"/>
      <c r="E130" s="135"/>
      <c r="F130" s="135"/>
      <c r="G130" s="135"/>
      <c r="H130" s="135"/>
      <c r="I130" s="135"/>
      <c r="J130" s="135"/>
      <c r="X130" s="87"/>
      <c r="Y130" s="376"/>
      <c r="Z130" s="376"/>
      <c r="AA130" s="376"/>
      <c r="AB130" s="376"/>
      <c r="AC130" s="376"/>
      <c r="AD130" s="376"/>
      <c r="AE130" s="376"/>
      <c r="AF130" s="376"/>
      <c r="AG130" s="376"/>
      <c r="AH130" s="376"/>
      <c r="AI130" s="376"/>
      <c r="AJ130" s="376"/>
      <c r="AK130" s="87"/>
      <c r="AL130" s="369" t="s">
        <v>568</v>
      </c>
      <c r="AM130" s="369"/>
      <c r="AN130" s="369"/>
      <c r="AO130" s="369"/>
      <c r="AP130" s="369"/>
      <c r="AQ130" s="369"/>
      <c r="AR130" s="369"/>
      <c r="AS130" s="369"/>
      <c r="AT130" s="369"/>
      <c r="AU130" s="369"/>
      <c r="AV130" s="369"/>
      <c r="AW130" s="369"/>
      <c r="AX130" s="369"/>
      <c r="AY130" s="369"/>
      <c r="AZ130" s="369"/>
      <c r="BA130" s="369"/>
      <c r="BB130" s="369"/>
      <c r="BC130" s="369"/>
      <c r="BD130" s="369"/>
      <c r="BE130" s="369"/>
      <c r="BF130" s="369"/>
      <c r="BG130" s="369"/>
      <c r="BH130" s="369"/>
      <c r="BI130" s="369"/>
      <c r="BJ130" s="369"/>
      <c r="BK130" s="369"/>
      <c r="BL130" s="369"/>
      <c r="BM130" s="369"/>
      <c r="BN130" s="87"/>
      <c r="BO130" s="87"/>
      <c r="BP130" s="87"/>
      <c r="BQ130" s="87"/>
      <c r="BR130" s="87"/>
      <c r="BS130" s="87"/>
    </row>
    <row r="131" spans="1:80" x14ac:dyDescent="0.2">
      <c r="A131" s="87"/>
      <c r="B131" s="87"/>
      <c r="C131" s="87"/>
      <c r="D131" s="87"/>
      <c r="E131" s="87"/>
      <c r="F131" s="87"/>
      <c r="G131" s="87"/>
      <c r="H131" s="87"/>
      <c r="I131" s="87"/>
      <c r="J131" s="87"/>
      <c r="X131" s="87"/>
      <c r="Y131" s="148" t="s">
        <v>10</v>
      </c>
      <c r="Z131" s="148"/>
      <c r="AA131" s="148"/>
      <c r="AB131" s="148"/>
      <c r="AC131" s="148"/>
      <c r="AD131" s="148"/>
      <c r="AE131" s="148"/>
      <c r="AF131" s="148"/>
      <c r="AG131" s="148"/>
      <c r="AH131" s="148"/>
      <c r="AI131" s="148"/>
      <c r="AJ131" s="148"/>
      <c r="AK131" s="88"/>
      <c r="AL131" s="148" t="s">
        <v>11</v>
      </c>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87"/>
      <c r="BO131" s="87"/>
      <c r="BP131" s="87"/>
      <c r="BQ131" s="87"/>
      <c r="BR131" s="87"/>
      <c r="BS131" s="87"/>
    </row>
    <row r="132" spans="1:80" ht="15.6" customHeight="1" x14ac:dyDescent="0.25">
      <c r="A132" s="72" t="s">
        <v>507</v>
      </c>
      <c r="B132" s="90"/>
      <c r="C132" s="135"/>
      <c r="D132" s="135"/>
      <c r="E132" s="135"/>
      <c r="F132" s="135"/>
      <c r="G132" s="135"/>
      <c r="H132" s="135"/>
      <c r="I132" s="135"/>
      <c r="J132" s="135"/>
      <c r="O132" s="155" t="s">
        <v>567</v>
      </c>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Q132" s="136"/>
      <c r="AR132" s="136"/>
      <c r="AS132" s="136"/>
      <c r="AT132" s="136"/>
      <c r="AU132" s="136"/>
      <c r="AV132" s="136"/>
      <c r="AW132" s="136"/>
      <c r="AX132" s="136"/>
      <c r="AY132" s="136"/>
      <c r="AZ132" s="87"/>
      <c r="BA132" s="369" t="s">
        <v>568</v>
      </c>
      <c r="BB132" s="369"/>
      <c r="BC132" s="369"/>
      <c r="BD132" s="369"/>
      <c r="BE132" s="369"/>
      <c r="BF132" s="369"/>
      <c r="BG132" s="369"/>
      <c r="BH132" s="369"/>
      <c r="BI132" s="369"/>
      <c r="BJ132" s="369"/>
      <c r="BK132" s="369"/>
      <c r="BL132" s="369"/>
      <c r="BM132" s="369"/>
      <c r="BN132" s="369"/>
      <c r="BO132" s="369"/>
      <c r="BP132" s="369"/>
      <c r="BQ132" s="369"/>
      <c r="BR132" s="369"/>
      <c r="BS132" s="369"/>
      <c r="BT132" s="369"/>
      <c r="BU132" s="369"/>
      <c r="BV132" s="369"/>
      <c r="BZ132" s="5"/>
      <c r="CA132" s="92"/>
      <c r="CB132" s="5"/>
    </row>
    <row r="133" spans="1:80" ht="15.75" x14ac:dyDescent="0.25">
      <c r="A133" s="72" t="s">
        <v>508</v>
      </c>
      <c r="B133" s="90"/>
      <c r="C133" s="135"/>
      <c r="D133" s="135"/>
      <c r="E133" s="135"/>
      <c r="F133" s="135"/>
      <c r="G133" s="135"/>
      <c r="H133" s="135"/>
      <c r="I133" s="135"/>
      <c r="J133" s="135"/>
      <c r="O133" s="148" t="s">
        <v>12</v>
      </c>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Q133" s="148" t="s">
        <v>10</v>
      </c>
      <c r="AR133" s="148"/>
      <c r="AS133" s="148"/>
      <c r="AT133" s="148"/>
      <c r="AU133" s="148"/>
      <c r="AV133" s="148"/>
      <c r="AW133" s="148"/>
      <c r="AX133" s="148"/>
      <c r="AY133" s="148"/>
      <c r="AZ133" s="88"/>
      <c r="BA133" s="148" t="s">
        <v>11</v>
      </c>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Z133" s="5"/>
      <c r="CA133" s="93"/>
      <c r="CB133" s="5"/>
    </row>
    <row r="134" spans="1:80" s="72" customFormat="1" ht="15.75" x14ac:dyDescent="0.25">
      <c r="A134" s="370" t="s">
        <v>9</v>
      </c>
      <c r="B134" s="370"/>
      <c r="C134" s="371" t="s">
        <v>555</v>
      </c>
      <c r="D134" s="371"/>
      <c r="E134" s="371"/>
      <c r="F134" s="372" t="s">
        <v>5</v>
      </c>
      <c r="G134" s="372"/>
      <c r="H134" s="373" t="s">
        <v>556</v>
      </c>
      <c r="I134" s="373"/>
      <c r="J134" s="373"/>
      <c r="K134" s="373"/>
      <c r="L134" s="373"/>
      <c r="M134" s="373"/>
      <c r="N134" s="373"/>
      <c r="O134" s="373"/>
      <c r="P134" s="373"/>
      <c r="Q134" s="373"/>
      <c r="R134" s="373"/>
      <c r="S134" s="373"/>
      <c r="T134" s="373"/>
      <c r="U134" s="373"/>
      <c r="V134" s="373"/>
      <c r="W134" s="373"/>
      <c r="X134" s="373"/>
      <c r="Y134" s="374">
        <v>20</v>
      </c>
      <c r="Z134" s="374"/>
      <c r="AA134" s="374"/>
      <c r="AB134" s="367" t="s">
        <v>557</v>
      </c>
      <c r="AC134" s="367"/>
      <c r="AD134" s="367"/>
      <c r="AE134" s="90"/>
      <c r="AF134" s="72" t="s">
        <v>509</v>
      </c>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row>
  </sheetData>
  <mergeCells count="436">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31:D31"/>
    <mergeCell ref="E31:AM31"/>
    <mergeCell ref="AN31:BA31"/>
    <mergeCell ref="BB31:BM31"/>
    <mergeCell ref="BN31:CB31"/>
    <mergeCell ref="T33:AJ33"/>
    <mergeCell ref="AS33:BB33"/>
    <mergeCell ref="BC33:BP33"/>
    <mergeCell ref="A29:D29"/>
    <mergeCell ref="E29:AM29"/>
    <mergeCell ref="AN29:BA29"/>
    <mergeCell ref="BB29:BM29"/>
    <mergeCell ref="BN29:CB29"/>
    <mergeCell ref="A30:D30"/>
    <mergeCell ref="E30:AM30"/>
    <mergeCell ref="AN30:BA30"/>
    <mergeCell ref="BB30:BM30"/>
    <mergeCell ref="BN30:CB30"/>
    <mergeCell ref="A35:D35"/>
    <mergeCell ref="E35:AM35"/>
    <mergeCell ref="AN35:BA35"/>
    <mergeCell ref="BB35:BM35"/>
    <mergeCell ref="BN35:CB35"/>
    <mergeCell ref="A36:D36"/>
    <mergeCell ref="E36:AM36"/>
    <mergeCell ref="AN36:BA36"/>
    <mergeCell ref="BB36:BM36"/>
    <mergeCell ref="BN36:CB36"/>
    <mergeCell ref="A37:D37"/>
    <mergeCell ref="E37:AM37"/>
    <mergeCell ref="AN37:BA37"/>
    <mergeCell ref="BB37:BM37"/>
    <mergeCell ref="BN37:CB37"/>
    <mergeCell ref="A38:D38"/>
    <mergeCell ref="E38:AM38"/>
    <mergeCell ref="AN38:BA38"/>
    <mergeCell ref="BB38:BM38"/>
    <mergeCell ref="BN38:CB38"/>
    <mergeCell ref="A40:D40"/>
    <mergeCell ref="E40:AM40"/>
    <mergeCell ref="AN40:BA40"/>
    <mergeCell ref="BB40:BM40"/>
    <mergeCell ref="BN40:CB40"/>
    <mergeCell ref="A39:D39"/>
    <mergeCell ref="E39:AM39"/>
    <mergeCell ref="AN39:BA39"/>
    <mergeCell ref="BB39:BM39"/>
    <mergeCell ref="BN39:CB39"/>
    <mergeCell ref="A42:CB42"/>
    <mergeCell ref="S44:CB44"/>
    <mergeCell ref="A46:CB46"/>
    <mergeCell ref="AS47:BB47"/>
    <mergeCell ref="BC47:BP47"/>
    <mergeCell ref="A49:D49"/>
    <mergeCell ref="E49:AM49"/>
    <mergeCell ref="AN49:AV49"/>
    <mergeCell ref="AW49:BI49"/>
    <mergeCell ref="BJ49:CB49"/>
    <mergeCell ref="A50:D50"/>
    <mergeCell ref="E50:AM50"/>
    <mergeCell ref="AN50:AV50"/>
    <mergeCell ref="AW50:BI50"/>
    <mergeCell ref="BJ50:CB50"/>
    <mergeCell ref="A51:D51"/>
    <mergeCell ref="E51:AM51"/>
    <mergeCell ref="AN51:AV51"/>
    <mergeCell ref="AW51:BI51"/>
    <mergeCell ref="BJ51:CB51"/>
    <mergeCell ref="A54:D54"/>
    <mergeCell ref="E54:AM54"/>
    <mergeCell ref="AN54:AV54"/>
    <mergeCell ref="AW54:BI54"/>
    <mergeCell ref="BJ54:CB54"/>
    <mergeCell ref="A56:CB56"/>
    <mergeCell ref="A52:D52"/>
    <mergeCell ref="E52:AM52"/>
    <mergeCell ref="AN52:AV52"/>
    <mergeCell ref="AW52:BI52"/>
    <mergeCell ref="BJ52:CB52"/>
    <mergeCell ref="A53:D53"/>
    <mergeCell ref="E53:AM53"/>
    <mergeCell ref="AN53:AV53"/>
    <mergeCell ref="AW53:BI53"/>
    <mergeCell ref="BJ53:CB53"/>
    <mergeCell ref="A60:D60"/>
    <mergeCell ref="E60:BC60"/>
    <mergeCell ref="BD60:BM60"/>
    <mergeCell ref="BN60:CB60"/>
    <mergeCell ref="A61:D61"/>
    <mergeCell ref="E61:BC61"/>
    <mergeCell ref="BD61:BM61"/>
    <mergeCell ref="BN61:CB61"/>
    <mergeCell ref="AS57:BB57"/>
    <mergeCell ref="BC57:BP57"/>
    <mergeCell ref="A59:D59"/>
    <mergeCell ref="E59:BC59"/>
    <mergeCell ref="BD59:BM59"/>
    <mergeCell ref="BN59:CB59"/>
    <mergeCell ref="A63:D63"/>
    <mergeCell ref="E63:BC63"/>
    <mergeCell ref="BD63:BM63"/>
    <mergeCell ref="BN63:CB63"/>
    <mergeCell ref="A64:D64"/>
    <mergeCell ref="E64:BC64"/>
    <mergeCell ref="BD64:BM64"/>
    <mergeCell ref="BN64:CB64"/>
    <mergeCell ref="E62:BC62"/>
    <mergeCell ref="A62:D62"/>
    <mergeCell ref="BD62:BM62"/>
    <mergeCell ref="BN62:CB62"/>
    <mergeCell ref="A67:D67"/>
    <mergeCell ref="E67:BC67"/>
    <mergeCell ref="BD67:BM67"/>
    <mergeCell ref="BN67:CB67"/>
    <mergeCell ref="A68:D68"/>
    <mergeCell ref="E68:BC68"/>
    <mergeCell ref="BD68:BM68"/>
    <mergeCell ref="BN68:CB68"/>
    <mergeCell ref="A65:D65"/>
    <mergeCell ref="E65:BC65"/>
    <mergeCell ref="BD65:BM65"/>
    <mergeCell ref="BN65:CB65"/>
    <mergeCell ref="A66:D66"/>
    <mergeCell ref="E66:BC66"/>
    <mergeCell ref="BD66:BM66"/>
    <mergeCell ref="BN66:CB66"/>
    <mergeCell ref="A71:D71"/>
    <mergeCell ref="E71:BC71"/>
    <mergeCell ref="BD71:BM71"/>
    <mergeCell ref="BN71:CB71"/>
    <mergeCell ref="A72:D72"/>
    <mergeCell ref="E72:BC72"/>
    <mergeCell ref="BD72:BM72"/>
    <mergeCell ref="BN72:CB72"/>
    <mergeCell ref="A69:D69"/>
    <mergeCell ref="E69:BC69"/>
    <mergeCell ref="BD69:BM69"/>
    <mergeCell ref="BN69:CB69"/>
    <mergeCell ref="A70:D70"/>
    <mergeCell ref="E70:BC70"/>
    <mergeCell ref="BD70:BM70"/>
    <mergeCell ref="BN70:CB70"/>
    <mergeCell ref="A78:D78"/>
    <mergeCell ref="E78:BC78"/>
    <mergeCell ref="BD78:BM78"/>
    <mergeCell ref="BN78:CB78"/>
    <mergeCell ref="A79:D79"/>
    <mergeCell ref="E79:BC79"/>
    <mergeCell ref="BD79:BM79"/>
    <mergeCell ref="BN79:CB79"/>
    <mergeCell ref="A73:D73"/>
    <mergeCell ref="E73:BC73"/>
    <mergeCell ref="BD73:BM73"/>
    <mergeCell ref="BN73:CB73"/>
    <mergeCell ref="A75:CB75"/>
    <mergeCell ref="AS76:BB76"/>
    <mergeCell ref="BC76:BP76"/>
    <mergeCell ref="A82:D82"/>
    <mergeCell ref="E82:BC82"/>
    <mergeCell ref="BD82:BM82"/>
    <mergeCell ref="BN82:CB82"/>
    <mergeCell ref="AS84:BB84"/>
    <mergeCell ref="BC84:BP84"/>
    <mergeCell ref="A80:D80"/>
    <mergeCell ref="E80:BC80"/>
    <mergeCell ref="BD80:BM80"/>
    <mergeCell ref="BN80:CB80"/>
    <mergeCell ref="A81:D81"/>
    <mergeCell ref="E81:BC81"/>
    <mergeCell ref="BD81:BM81"/>
    <mergeCell ref="BN81:CB81"/>
    <mergeCell ref="A86:D86"/>
    <mergeCell ref="E86:AR86"/>
    <mergeCell ref="AS86:BB86"/>
    <mergeCell ref="BC86:BM86"/>
    <mergeCell ref="BN86:CB86"/>
    <mergeCell ref="A87:D87"/>
    <mergeCell ref="E87:AR87"/>
    <mergeCell ref="AS87:BB87"/>
    <mergeCell ref="BC87:BM87"/>
    <mergeCell ref="BN87:CB87"/>
    <mergeCell ref="A90:D90"/>
    <mergeCell ref="E90:AR90"/>
    <mergeCell ref="AS90:BB90"/>
    <mergeCell ref="BC90:BM90"/>
    <mergeCell ref="BN90:CB90"/>
    <mergeCell ref="A88:D88"/>
    <mergeCell ref="E88:AR88"/>
    <mergeCell ref="AS88:BB88"/>
    <mergeCell ref="BC88:BM88"/>
    <mergeCell ref="BN88:CB88"/>
    <mergeCell ref="A89:D89"/>
    <mergeCell ref="E89:AR89"/>
    <mergeCell ref="AS89:BB89"/>
    <mergeCell ref="BC89:BM89"/>
    <mergeCell ref="BN89:CB89"/>
    <mergeCell ref="A91:D91"/>
    <mergeCell ref="E91:AR91"/>
    <mergeCell ref="AS91:BB91"/>
    <mergeCell ref="BC91:BM91"/>
    <mergeCell ref="BN91:CB91"/>
    <mergeCell ref="A92:D92"/>
    <mergeCell ref="E92:AR92"/>
    <mergeCell ref="AS92:BB92"/>
    <mergeCell ref="BC92:BM92"/>
    <mergeCell ref="BN92:CB92"/>
    <mergeCell ref="A93:D93"/>
    <mergeCell ref="E93:AR93"/>
    <mergeCell ref="AS93:BB93"/>
    <mergeCell ref="BC93:BM93"/>
    <mergeCell ref="BN93:CB93"/>
    <mergeCell ref="A94:D94"/>
    <mergeCell ref="E94:AR94"/>
    <mergeCell ref="AS94:BB94"/>
    <mergeCell ref="BC94:BM94"/>
    <mergeCell ref="BN94:CB94"/>
    <mergeCell ref="A95:D95"/>
    <mergeCell ref="E95:AR95"/>
    <mergeCell ref="AS95:BB95"/>
    <mergeCell ref="BC95:BM95"/>
    <mergeCell ref="BN95:CB95"/>
    <mergeCell ref="A96:D96"/>
    <mergeCell ref="E96:AR96"/>
    <mergeCell ref="AS96:BB96"/>
    <mergeCell ref="BC96:BM96"/>
    <mergeCell ref="BN96:CB96"/>
    <mergeCell ref="A97:D97"/>
    <mergeCell ref="E97:AR97"/>
    <mergeCell ref="AS97:BB97"/>
    <mergeCell ref="BC97:BM97"/>
    <mergeCell ref="BN97:CB97"/>
    <mergeCell ref="A98:D98"/>
    <mergeCell ref="E98:AR98"/>
    <mergeCell ref="AS98:BB98"/>
    <mergeCell ref="BC98:BM98"/>
    <mergeCell ref="BN98:CB98"/>
    <mergeCell ref="A99:D99"/>
    <mergeCell ref="E99:AR99"/>
    <mergeCell ref="AS99:BB99"/>
    <mergeCell ref="BC99:BM99"/>
    <mergeCell ref="BN99:CB99"/>
    <mergeCell ref="A100:D100"/>
    <mergeCell ref="E100:AR100"/>
    <mergeCell ref="AS100:BB100"/>
    <mergeCell ref="BC100:BM100"/>
    <mergeCell ref="BN100:CB100"/>
    <mergeCell ref="A101:D101"/>
    <mergeCell ref="E101:AR101"/>
    <mergeCell ref="AS101:BB101"/>
    <mergeCell ref="BC101:BM101"/>
    <mergeCell ref="BN101:CB101"/>
    <mergeCell ref="A102:D102"/>
    <mergeCell ref="E102:AR102"/>
    <mergeCell ref="AS102:BB102"/>
    <mergeCell ref="BC102:BM102"/>
    <mergeCell ref="BN102:CB102"/>
    <mergeCell ref="A103:D103"/>
    <mergeCell ref="E103:AR103"/>
    <mergeCell ref="AS103:BB103"/>
    <mergeCell ref="BC103:BM103"/>
    <mergeCell ref="BN103:CB103"/>
    <mergeCell ref="A104:D104"/>
    <mergeCell ref="E104:AR104"/>
    <mergeCell ref="AS104:BB104"/>
    <mergeCell ref="BC104:BM104"/>
    <mergeCell ref="BN104:CB104"/>
    <mergeCell ref="A105:D105"/>
    <mergeCell ref="E105:AR105"/>
    <mergeCell ref="AS105:BB105"/>
    <mergeCell ref="BC105:BM105"/>
    <mergeCell ref="BN105:CB105"/>
    <mergeCell ref="A106:D106"/>
    <mergeCell ref="E106:AR106"/>
    <mergeCell ref="AS106:BB106"/>
    <mergeCell ref="BC106:BM106"/>
    <mergeCell ref="BN106:CB106"/>
    <mergeCell ref="A107:D107"/>
    <mergeCell ref="E107:AR107"/>
    <mergeCell ref="AS107:BB107"/>
    <mergeCell ref="BC107:BM107"/>
    <mergeCell ref="BN107:CB107"/>
    <mergeCell ref="A108:D108"/>
    <mergeCell ref="E108:AR108"/>
    <mergeCell ref="AS108:BB108"/>
    <mergeCell ref="BC108:BM108"/>
    <mergeCell ref="BN108:CB108"/>
    <mergeCell ref="A109:D109"/>
    <mergeCell ref="E109:AR109"/>
    <mergeCell ref="AS109:BB109"/>
    <mergeCell ref="BC109:BM109"/>
    <mergeCell ref="BN109:CB109"/>
    <mergeCell ref="A110:D110"/>
    <mergeCell ref="E110:AR110"/>
    <mergeCell ref="AS110:BB110"/>
    <mergeCell ref="BC110:BM110"/>
    <mergeCell ref="BN110:CB110"/>
    <mergeCell ref="A111:D111"/>
    <mergeCell ref="E111:AR111"/>
    <mergeCell ref="AS111:BB111"/>
    <mergeCell ref="BC111:BM111"/>
    <mergeCell ref="BN111:CB111"/>
    <mergeCell ref="A112:D112"/>
    <mergeCell ref="E112:AR112"/>
    <mergeCell ref="AS112:BB112"/>
    <mergeCell ref="BC112:BM112"/>
    <mergeCell ref="BN112:CB112"/>
    <mergeCell ref="A113:D113"/>
    <mergeCell ref="E113:AR113"/>
    <mergeCell ref="AS113:BB113"/>
    <mergeCell ref="BC113:BM113"/>
    <mergeCell ref="BN113:CB113"/>
    <mergeCell ref="A114:D114"/>
    <mergeCell ref="E114:AR114"/>
    <mergeCell ref="AS114:BB114"/>
    <mergeCell ref="BC114:BM114"/>
    <mergeCell ref="BN114:CB114"/>
    <mergeCell ref="A115:D115"/>
    <mergeCell ref="E115:AR115"/>
    <mergeCell ref="AS115:BB115"/>
    <mergeCell ref="BC115:BM115"/>
    <mergeCell ref="BN115:CB115"/>
    <mergeCell ref="A116:D116"/>
    <mergeCell ref="E116:AR116"/>
    <mergeCell ref="AS116:BB116"/>
    <mergeCell ref="BC116:BM116"/>
    <mergeCell ref="BN116:CB116"/>
    <mergeCell ref="A117:D117"/>
    <mergeCell ref="E117:AR117"/>
    <mergeCell ref="AS117:BB117"/>
    <mergeCell ref="BC117:BM117"/>
    <mergeCell ref="BN117:CB117"/>
    <mergeCell ref="A118:D118"/>
    <mergeCell ref="E118:AR118"/>
    <mergeCell ref="AS118:BB118"/>
    <mergeCell ref="BC118:BM118"/>
    <mergeCell ref="BN118:CB118"/>
    <mergeCell ref="A119:D119"/>
    <mergeCell ref="E119:AR119"/>
    <mergeCell ref="AS119:BB119"/>
    <mergeCell ref="BC119:BM119"/>
    <mergeCell ref="BN119:CB119"/>
    <mergeCell ref="A120:D120"/>
    <mergeCell ref="E120:AR120"/>
    <mergeCell ref="AS120:BB120"/>
    <mergeCell ref="BC120:BM120"/>
    <mergeCell ref="BN120:CB120"/>
    <mergeCell ref="BN124:CB124"/>
    <mergeCell ref="CC124:CK124"/>
    <mergeCell ref="A123:D123"/>
    <mergeCell ref="E123:AR123"/>
    <mergeCell ref="AS123:BB123"/>
    <mergeCell ref="BC123:BM123"/>
    <mergeCell ref="BN123:CB123"/>
    <mergeCell ref="A121:D121"/>
    <mergeCell ref="E121:AR121"/>
    <mergeCell ref="AS121:BB121"/>
    <mergeCell ref="BC121:BM121"/>
    <mergeCell ref="BN121:CB121"/>
    <mergeCell ref="A122:D122"/>
    <mergeCell ref="E122:AR122"/>
    <mergeCell ref="AS122:BB122"/>
    <mergeCell ref="BC122:BM122"/>
    <mergeCell ref="BN122:CB122"/>
    <mergeCell ref="Y128:AJ128"/>
    <mergeCell ref="AL128:BM128"/>
    <mergeCell ref="Y130:AJ130"/>
    <mergeCell ref="AL130:BM130"/>
    <mergeCell ref="Y131:AJ131"/>
    <mergeCell ref="AL131:BM131"/>
    <mergeCell ref="Y127:AJ127"/>
    <mergeCell ref="AL127:BM127"/>
    <mergeCell ref="A124:D124"/>
    <mergeCell ref="E124:AR124"/>
    <mergeCell ref="AS124:BB124"/>
    <mergeCell ref="BC124:BM124"/>
    <mergeCell ref="AB134:AD134"/>
    <mergeCell ref="O132:AN132"/>
    <mergeCell ref="BA132:BV132"/>
    <mergeCell ref="O133:AN133"/>
    <mergeCell ref="AQ133:AY133"/>
    <mergeCell ref="BA133:BV133"/>
    <mergeCell ref="A134:B134"/>
    <mergeCell ref="C134:E134"/>
    <mergeCell ref="F134:G134"/>
    <mergeCell ref="H134:X134"/>
    <mergeCell ref="Y134:AA134"/>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129"/>
  <sheetViews>
    <sheetView view="pageBreakPreview" topLeftCell="A55" zoomScaleSheetLayoutView="100" workbookViewId="0">
      <selection activeCell="BD64" sqref="BD64:BM64"/>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32.25" customHeight="1" x14ac:dyDescent="0.2">
      <c r="A11" s="614" t="s">
        <v>405</v>
      </c>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8" t="s">
        <v>775</v>
      </c>
      <c r="AI11" s="618"/>
      <c r="AJ11" s="618"/>
      <c r="AK11" s="618"/>
      <c r="AL11" s="618"/>
      <c r="AM11" s="618"/>
      <c r="AN11" s="618"/>
      <c r="AO11" s="618"/>
      <c r="AP11" s="618"/>
      <c r="AQ11" s="618"/>
      <c r="AR11" s="618"/>
      <c r="AS11" s="618"/>
      <c r="AT11" s="618"/>
      <c r="AU11" s="618"/>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69.75" customHeight="1" x14ac:dyDescent="0.2">
      <c r="A19" s="413">
        <v>1</v>
      </c>
      <c r="B19" s="414"/>
      <c r="C19" s="414"/>
      <c r="D19" s="415"/>
      <c r="E19" s="589" t="s">
        <v>776</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917205</v>
      </c>
      <c r="BC19" s="612"/>
      <c r="BD19" s="612"/>
      <c r="BE19" s="612"/>
      <c r="BF19" s="612"/>
      <c r="BG19" s="612"/>
      <c r="BH19" s="612"/>
      <c r="BI19" s="612"/>
      <c r="BJ19" s="612"/>
      <c r="BK19" s="612"/>
      <c r="BL19" s="612"/>
      <c r="BM19" s="613"/>
      <c r="BN19" s="237">
        <v>800000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800000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BN33</f>
        <v>44300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BN42</f>
        <v>12000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BJ56+BN77+BN119</f>
        <v>743700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800000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4250</v>
      </c>
      <c r="AO30" s="417"/>
      <c r="AP30" s="417"/>
      <c r="AQ30" s="417"/>
      <c r="AR30" s="417"/>
      <c r="AS30" s="417"/>
      <c r="AT30" s="417"/>
      <c r="AU30" s="417"/>
      <c r="AV30" s="417"/>
      <c r="AW30" s="417"/>
      <c r="AX30" s="417"/>
      <c r="AY30" s="417"/>
      <c r="AZ30" s="417"/>
      <c r="BA30" s="418"/>
      <c r="BB30" s="416">
        <v>4</v>
      </c>
      <c r="BC30" s="417"/>
      <c r="BD30" s="417"/>
      <c r="BE30" s="417"/>
      <c r="BF30" s="417"/>
      <c r="BG30" s="417"/>
      <c r="BH30" s="417"/>
      <c r="BI30" s="417"/>
      <c r="BJ30" s="417"/>
      <c r="BK30" s="417"/>
      <c r="BL30" s="417"/>
      <c r="BM30" s="418"/>
      <c r="BN30" s="416">
        <f>ROUND(AN30*BB30,2)</f>
        <v>17000</v>
      </c>
      <c r="BO30" s="417"/>
      <c r="BP30" s="417"/>
      <c r="BQ30" s="417"/>
      <c r="BR30" s="417"/>
      <c r="BS30" s="417"/>
      <c r="BT30" s="417"/>
      <c r="BU30" s="417"/>
      <c r="BV30" s="417"/>
      <c r="BW30" s="417"/>
      <c r="BX30" s="417"/>
      <c r="BY30" s="417"/>
      <c r="BZ30" s="417"/>
      <c r="CA30" s="417"/>
      <c r="CB30" s="418"/>
    </row>
    <row r="31" spans="1:96" s="72" customFormat="1" ht="1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3000</v>
      </c>
      <c r="AO31" s="417"/>
      <c r="AP31" s="417"/>
      <c r="AQ31" s="417"/>
      <c r="AR31" s="417"/>
      <c r="AS31" s="417"/>
      <c r="AT31" s="417"/>
      <c r="AU31" s="417"/>
      <c r="AV31" s="417"/>
      <c r="AW31" s="417"/>
      <c r="AX31" s="417"/>
      <c r="AY31" s="417"/>
      <c r="AZ31" s="417"/>
      <c r="BA31" s="418"/>
      <c r="BB31" s="416">
        <v>7</v>
      </c>
      <c r="BC31" s="417"/>
      <c r="BD31" s="417"/>
      <c r="BE31" s="417"/>
      <c r="BF31" s="417"/>
      <c r="BG31" s="417"/>
      <c r="BH31" s="417"/>
      <c r="BI31" s="417"/>
      <c r="BJ31" s="417"/>
      <c r="BK31" s="417"/>
      <c r="BL31" s="417"/>
      <c r="BM31" s="418"/>
      <c r="BN31" s="416">
        <f t="shared" ref="BN31:BN32" si="0">ROUND(AN31*BB31,2)</f>
        <v>21000</v>
      </c>
      <c r="BO31" s="417"/>
      <c r="BP31" s="417"/>
      <c r="BQ31" s="417"/>
      <c r="BR31" s="417"/>
      <c r="BS31" s="417"/>
      <c r="BT31" s="417"/>
      <c r="BU31" s="417"/>
      <c r="BV31" s="417"/>
      <c r="BW31" s="417"/>
      <c r="BX31" s="417"/>
      <c r="BY31" s="417"/>
      <c r="BZ31" s="417"/>
      <c r="CA31" s="417"/>
      <c r="CB31" s="418"/>
    </row>
    <row r="32" spans="1:96" s="72" customFormat="1" ht="13.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7</v>
      </c>
      <c r="BC32" s="417"/>
      <c r="BD32" s="417"/>
      <c r="BE32" s="417"/>
      <c r="BF32" s="417"/>
      <c r="BG32" s="417"/>
      <c r="BH32" s="417"/>
      <c r="BI32" s="417"/>
      <c r="BJ32" s="417"/>
      <c r="BK32" s="417"/>
      <c r="BL32" s="417"/>
      <c r="BM32" s="418"/>
      <c r="BN32" s="416">
        <f t="shared" si="0"/>
        <v>6300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SUM(BN30:BN32)</f>
        <v>44300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777</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2000</v>
      </c>
      <c r="AO41" s="417"/>
      <c r="AP41" s="417"/>
      <c r="AQ41" s="417"/>
      <c r="AR41" s="417"/>
      <c r="AS41" s="417"/>
      <c r="AT41" s="417"/>
      <c r="AU41" s="417"/>
      <c r="AV41" s="417"/>
      <c r="AW41" s="417"/>
      <c r="AX41" s="417"/>
      <c r="AY41" s="417"/>
      <c r="AZ41" s="417"/>
      <c r="BA41" s="418"/>
      <c r="BB41" s="416">
        <v>6</v>
      </c>
      <c r="BC41" s="417"/>
      <c r="BD41" s="417"/>
      <c r="BE41" s="417"/>
      <c r="BF41" s="417"/>
      <c r="BG41" s="417"/>
      <c r="BH41" s="417"/>
      <c r="BI41" s="417"/>
      <c r="BJ41" s="417"/>
      <c r="BK41" s="417"/>
      <c r="BL41" s="417"/>
      <c r="BM41" s="418"/>
      <c r="BN41" s="416">
        <f>ROUND(AN41*BB41,2)</f>
        <v>12000</v>
      </c>
      <c r="BO41" s="417"/>
      <c r="BP41" s="417"/>
      <c r="BQ41" s="417"/>
      <c r="BR41" s="417"/>
      <c r="BS41" s="417"/>
      <c r="BT41" s="417"/>
      <c r="BU41" s="417"/>
      <c r="BV41" s="417"/>
      <c r="BW41" s="417"/>
      <c r="BX41" s="417"/>
      <c r="BY41" s="417"/>
      <c r="BZ41" s="417"/>
      <c r="CA41" s="417"/>
      <c r="CB41" s="418"/>
    </row>
    <row r="42" spans="1:80" s="72" customFormat="1" ht="12.75" customHeight="1" x14ac:dyDescent="0.25">
      <c r="A42" s="608"/>
      <c r="B42" s="609"/>
      <c r="C42" s="609"/>
      <c r="D42" s="610"/>
      <c r="E42" s="380" t="s">
        <v>421</v>
      </c>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2"/>
      <c r="AN42" s="386" t="s">
        <v>52</v>
      </c>
      <c r="AO42" s="387"/>
      <c r="AP42" s="387"/>
      <c r="AQ42" s="387"/>
      <c r="AR42" s="387"/>
      <c r="AS42" s="387"/>
      <c r="AT42" s="387"/>
      <c r="AU42" s="387"/>
      <c r="AV42" s="387"/>
      <c r="AW42" s="387"/>
      <c r="AX42" s="387"/>
      <c r="AY42" s="387"/>
      <c r="AZ42" s="387"/>
      <c r="BA42" s="388"/>
      <c r="BB42" s="386" t="s">
        <v>52</v>
      </c>
      <c r="BC42" s="387"/>
      <c r="BD42" s="387"/>
      <c r="BE42" s="387"/>
      <c r="BF42" s="387"/>
      <c r="BG42" s="387"/>
      <c r="BH42" s="387"/>
      <c r="BI42" s="387"/>
      <c r="BJ42" s="387"/>
      <c r="BK42" s="387"/>
      <c r="BL42" s="387"/>
      <c r="BM42" s="388"/>
      <c r="BN42" s="494">
        <f>SUM(BN41:CB41)</f>
        <v>12000</v>
      </c>
      <c r="BO42" s="495"/>
      <c r="BP42" s="495"/>
      <c r="BQ42" s="495"/>
      <c r="BR42" s="495"/>
      <c r="BS42" s="495"/>
      <c r="BT42" s="495"/>
      <c r="BU42" s="495"/>
      <c r="BV42" s="495"/>
      <c r="BW42" s="495"/>
      <c r="BX42" s="495"/>
      <c r="BY42" s="495"/>
      <c r="BZ42" s="495"/>
      <c r="CA42" s="495"/>
      <c r="CB42" s="496"/>
    </row>
    <row r="43" spans="1:80" s="72" customFormat="1" ht="12.75" customHeight="1" x14ac:dyDescent="0.25">
      <c r="A43" s="125"/>
      <c r="B43" s="125"/>
      <c r="C43" s="125"/>
      <c r="D43" s="125"/>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8"/>
      <c r="BO43" s="128"/>
      <c r="BP43" s="128"/>
      <c r="BQ43" s="128"/>
      <c r="BR43" s="128"/>
      <c r="BS43" s="128"/>
      <c r="BT43" s="128"/>
      <c r="BU43" s="128"/>
      <c r="BV43" s="128"/>
      <c r="BW43" s="128"/>
      <c r="BX43" s="128"/>
      <c r="BY43" s="128"/>
      <c r="BZ43" s="128"/>
      <c r="CA43" s="128"/>
      <c r="CB43" s="128"/>
    </row>
    <row r="44" spans="1:80" ht="15.75" x14ac:dyDescent="0.25">
      <c r="A44" s="428" t="s">
        <v>539</v>
      </c>
      <c r="B44" s="428"/>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8"/>
      <c r="AY44" s="428"/>
      <c r="AZ44" s="428"/>
      <c r="BA44" s="428"/>
      <c r="BB44" s="428"/>
      <c r="BC44" s="428"/>
      <c r="BD44" s="428"/>
      <c r="BE44" s="428"/>
      <c r="BF44" s="428"/>
      <c r="BG44" s="428"/>
      <c r="BH44" s="428"/>
      <c r="BI44" s="428"/>
      <c r="BJ44" s="428"/>
      <c r="BK44" s="428"/>
      <c r="BL44" s="428"/>
      <c r="BM44" s="428"/>
      <c r="BN44" s="428"/>
      <c r="BO44" s="428"/>
      <c r="BP44" s="428"/>
      <c r="BQ44" s="428"/>
      <c r="BR44" s="428"/>
      <c r="BS44" s="428"/>
      <c r="BT44" s="428"/>
      <c r="BU44" s="428"/>
      <c r="BV44" s="428"/>
      <c r="BW44" s="428"/>
      <c r="BX44" s="428"/>
      <c r="BY44" s="428"/>
      <c r="BZ44" s="428"/>
      <c r="CA44" s="428"/>
      <c r="CB44" s="428"/>
    </row>
    <row r="45" spans="1:80" x14ac:dyDescent="0.2">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row>
    <row r="46" spans="1:80" ht="15.75" x14ac:dyDescent="0.25">
      <c r="A46" s="7" t="s">
        <v>406</v>
      </c>
      <c r="B46" s="138"/>
      <c r="C46" s="138"/>
      <c r="D46" s="138"/>
      <c r="E46" s="138"/>
      <c r="F46" s="138"/>
      <c r="G46" s="138"/>
      <c r="H46" s="138"/>
      <c r="I46" s="138"/>
      <c r="J46" s="138"/>
      <c r="K46" s="138"/>
      <c r="L46" s="138"/>
      <c r="M46" s="138"/>
      <c r="N46" s="138"/>
      <c r="O46" s="138"/>
      <c r="P46" s="138"/>
      <c r="Q46" s="138"/>
      <c r="R46" s="138"/>
      <c r="S46" s="434" t="s">
        <v>129</v>
      </c>
      <c r="T46" s="434"/>
      <c r="U46" s="434"/>
      <c r="V46" s="434"/>
      <c r="W46" s="434"/>
      <c r="X46" s="434"/>
      <c r="Y46" s="434"/>
      <c r="Z46" s="434"/>
      <c r="AA46" s="434"/>
      <c r="AB46" s="434"/>
      <c r="AC46" s="434"/>
      <c r="AD46" s="434"/>
      <c r="AE46" s="434"/>
      <c r="AF46" s="43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428" t="s">
        <v>541</v>
      </c>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8"/>
      <c r="AY48" s="428"/>
      <c r="AZ48" s="428"/>
      <c r="BA48" s="428"/>
      <c r="BB48" s="428"/>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row>
    <row r="49" spans="1:80" ht="15.75" x14ac:dyDescent="0.25">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410" t="s">
        <v>511</v>
      </c>
      <c r="AT49" s="410"/>
      <c r="AU49" s="410"/>
      <c r="AV49" s="410"/>
      <c r="AW49" s="410"/>
      <c r="AX49" s="410"/>
      <c r="AY49" s="410"/>
      <c r="AZ49" s="410"/>
      <c r="BA49" s="410"/>
      <c r="BB49" s="410"/>
      <c r="BC49" s="434" t="s">
        <v>280</v>
      </c>
      <c r="BD49" s="434"/>
      <c r="BE49" s="434"/>
      <c r="BF49" s="434"/>
      <c r="BG49" s="434"/>
      <c r="BH49" s="434"/>
      <c r="BI49" s="434"/>
      <c r="BJ49" s="434"/>
      <c r="BK49" s="434"/>
      <c r="BL49" s="434"/>
      <c r="BM49" s="434"/>
      <c r="BN49" s="434"/>
      <c r="BO49" s="434"/>
      <c r="BP49" s="434"/>
      <c r="BQ49" s="138"/>
      <c r="BR49" s="138"/>
      <c r="BS49" s="138"/>
      <c r="BT49" s="138"/>
      <c r="BU49" s="138"/>
      <c r="BV49" s="138"/>
      <c r="BW49" s="138"/>
      <c r="BX49" s="138"/>
      <c r="BY49" s="138"/>
      <c r="BZ49" s="138"/>
      <c r="CA49" s="138"/>
      <c r="CB49" s="138"/>
    </row>
    <row r="51" spans="1:80" x14ac:dyDescent="0.2">
      <c r="A51" s="157" t="s">
        <v>142</v>
      </c>
      <c r="B51" s="158"/>
      <c r="C51" s="158"/>
      <c r="D51" s="159"/>
      <c r="E51" s="157" t="s">
        <v>422</v>
      </c>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9"/>
      <c r="AN51" s="157" t="s">
        <v>424</v>
      </c>
      <c r="AO51" s="158"/>
      <c r="AP51" s="158"/>
      <c r="AQ51" s="158"/>
      <c r="AR51" s="158"/>
      <c r="AS51" s="158"/>
      <c r="AT51" s="158"/>
      <c r="AU51" s="158"/>
      <c r="AV51" s="159"/>
      <c r="AW51" s="157" t="s">
        <v>482</v>
      </c>
      <c r="AX51" s="158"/>
      <c r="AY51" s="158"/>
      <c r="AZ51" s="158"/>
      <c r="BA51" s="158"/>
      <c r="BB51" s="158"/>
      <c r="BC51" s="158"/>
      <c r="BD51" s="158"/>
      <c r="BE51" s="158"/>
      <c r="BF51" s="158"/>
      <c r="BG51" s="158"/>
      <c r="BH51" s="158"/>
      <c r="BI51" s="159"/>
      <c r="BJ51" s="157" t="s">
        <v>425</v>
      </c>
      <c r="BK51" s="158"/>
      <c r="BL51" s="158"/>
      <c r="BM51" s="158"/>
      <c r="BN51" s="158"/>
      <c r="BO51" s="158"/>
      <c r="BP51" s="158"/>
      <c r="BQ51" s="158"/>
      <c r="BR51" s="158"/>
      <c r="BS51" s="158"/>
      <c r="BT51" s="158"/>
      <c r="BU51" s="158"/>
      <c r="BV51" s="158"/>
      <c r="BW51" s="158"/>
      <c r="BX51" s="158"/>
      <c r="BY51" s="158"/>
      <c r="BZ51" s="158"/>
      <c r="CA51" s="158"/>
      <c r="CB51" s="159"/>
    </row>
    <row r="52" spans="1:80" x14ac:dyDescent="0.2">
      <c r="A52" s="407" t="s">
        <v>143</v>
      </c>
      <c r="B52" s="408"/>
      <c r="C52" s="408"/>
      <c r="D52" s="409"/>
      <c r="E52" s="407"/>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c r="AG52" s="408"/>
      <c r="AH52" s="408"/>
      <c r="AI52" s="408"/>
      <c r="AJ52" s="408"/>
      <c r="AK52" s="408"/>
      <c r="AL52" s="408"/>
      <c r="AM52" s="409"/>
      <c r="AN52" s="407" t="s">
        <v>483</v>
      </c>
      <c r="AO52" s="408"/>
      <c r="AP52" s="408"/>
      <c r="AQ52" s="408"/>
      <c r="AR52" s="408"/>
      <c r="AS52" s="408"/>
      <c r="AT52" s="408"/>
      <c r="AU52" s="408"/>
      <c r="AV52" s="409"/>
      <c r="AW52" s="407" t="s">
        <v>484</v>
      </c>
      <c r="AX52" s="408"/>
      <c r="AY52" s="408"/>
      <c r="AZ52" s="408"/>
      <c r="BA52" s="408"/>
      <c r="BB52" s="408"/>
      <c r="BC52" s="408"/>
      <c r="BD52" s="408"/>
      <c r="BE52" s="408"/>
      <c r="BF52" s="408"/>
      <c r="BG52" s="408"/>
      <c r="BH52" s="408"/>
      <c r="BI52" s="409"/>
      <c r="BJ52" s="407" t="s">
        <v>439</v>
      </c>
      <c r="BK52" s="408"/>
      <c r="BL52" s="408"/>
      <c r="BM52" s="408"/>
      <c r="BN52" s="408"/>
      <c r="BO52" s="408"/>
      <c r="BP52" s="408"/>
      <c r="BQ52" s="408"/>
      <c r="BR52" s="408"/>
      <c r="BS52" s="408"/>
      <c r="BT52" s="408"/>
      <c r="BU52" s="408"/>
      <c r="BV52" s="408"/>
      <c r="BW52" s="408"/>
      <c r="BX52" s="408"/>
      <c r="BY52" s="408"/>
      <c r="BZ52" s="408"/>
      <c r="CA52" s="408"/>
      <c r="CB52" s="409"/>
    </row>
    <row r="53" spans="1:80" x14ac:dyDescent="0.2">
      <c r="A53" s="407"/>
      <c r="B53" s="408"/>
      <c r="C53" s="408"/>
      <c r="D53" s="409"/>
      <c r="E53" s="407"/>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c r="AG53" s="408"/>
      <c r="AH53" s="408"/>
      <c r="AI53" s="408"/>
      <c r="AJ53" s="408"/>
      <c r="AK53" s="408"/>
      <c r="AL53" s="408"/>
      <c r="AM53" s="409"/>
      <c r="AN53" s="407" t="s">
        <v>485</v>
      </c>
      <c r="AO53" s="408"/>
      <c r="AP53" s="408"/>
      <c r="AQ53" s="408"/>
      <c r="AR53" s="408"/>
      <c r="AS53" s="408"/>
      <c r="AT53" s="408"/>
      <c r="AU53" s="408"/>
      <c r="AV53" s="409"/>
      <c r="AW53" s="407" t="s">
        <v>432</v>
      </c>
      <c r="AX53" s="408"/>
      <c r="AY53" s="408"/>
      <c r="AZ53" s="408"/>
      <c r="BA53" s="408"/>
      <c r="BB53" s="408"/>
      <c r="BC53" s="408"/>
      <c r="BD53" s="408"/>
      <c r="BE53" s="408"/>
      <c r="BF53" s="408"/>
      <c r="BG53" s="408"/>
      <c r="BH53" s="408"/>
      <c r="BI53" s="409"/>
      <c r="BJ53" s="407"/>
      <c r="BK53" s="408"/>
      <c r="BL53" s="408"/>
      <c r="BM53" s="408"/>
      <c r="BN53" s="408"/>
      <c r="BO53" s="408"/>
      <c r="BP53" s="408"/>
      <c r="BQ53" s="408"/>
      <c r="BR53" s="408"/>
      <c r="BS53" s="408"/>
      <c r="BT53" s="408"/>
      <c r="BU53" s="408"/>
      <c r="BV53" s="408"/>
      <c r="BW53" s="408"/>
      <c r="BX53" s="408"/>
      <c r="BY53" s="408"/>
      <c r="BZ53" s="408"/>
      <c r="CA53" s="408"/>
      <c r="CB53" s="409"/>
    </row>
    <row r="54" spans="1:80" x14ac:dyDescent="0.2">
      <c r="A54" s="400">
        <v>1</v>
      </c>
      <c r="B54" s="401"/>
      <c r="C54" s="401"/>
      <c r="D54" s="402"/>
      <c r="E54" s="400">
        <v>2</v>
      </c>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2"/>
      <c r="AN54" s="400">
        <v>3</v>
      </c>
      <c r="AO54" s="401"/>
      <c r="AP54" s="401"/>
      <c r="AQ54" s="401"/>
      <c r="AR54" s="401"/>
      <c r="AS54" s="401"/>
      <c r="AT54" s="401"/>
      <c r="AU54" s="401"/>
      <c r="AV54" s="402"/>
      <c r="AW54" s="400">
        <v>4</v>
      </c>
      <c r="AX54" s="401"/>
      <c r="AY54" s="401"/>
      <c r="AZ54" s="401"/>
      <c r="BA54" s="401"/>
      <c r="BB54" s="401"/>
      <c r="BC54" s="401"/>
      <c r="BD54" s="401"/>
      <c r="BE54" s="401"/>
      <c r="BF54" s="401"/>
      <c r="BG54" s="401"/>
      <c r="BH54" s="401"/>
      <c r="BI54" s="402"/>
      <c r="BJ54" s="400">
        <v>5</v>
      </c>
      <c r="BK54" s="401"/>
      <c r="BL54" s="401"/>
      <c r="BM54" s="401"/>
      <c r="BN54" s="401"/>
      <c r="BO54" s="401"/>
      <c r="BP54" s="401"/>
      <c r="BQ54" s="401"/>
      <c r="BR54" s="401"/>
      <c r="BS54" s="401"/>
      <c r="BT54" s="401"/>
      <c r="BU54" s="401"/>
      <c r="BV54" s="401"/>
      <c r="BW54" s="401"/>
      <c r="BX54" s="401"/>
      <c r="BY54" s="401"/>
      <c r="BZ54" s="401"/>
      <c r="CA54" s="401"/>
      <c r="CB54" s="402"/>
    </row>
    <row r="55" spans="1:80" ht="22.5" customHeight="1" x14ac:dyDescent="0.2">
      <c r="A55" s="413">
        <v>1</v>
      </c>
      <c r="B55" s="414"/>
      <c r="C55" s="414"/>
      <c r="D55" s="415"/>
      <c r="E55" s="227" t="s">
        <v>778</v>
      </c>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435"/>
      <c r="AN55" s="416">
        <v>32</v>
      </c>
      <c r="AO55" s="417"/>
      <c r="AP55" s="417"/>
      <c r="AQ55" s="417"/>
      <c r="AR55" s="417"/>
      <c r="AS55" s="417"/>
      <c r="AT55" s="417"/>
      <c r="AU55" s="417"/>
      <c r="AV55" s="418"/>
      <c r="AW55" s="392">
        <v>11746.875</v>
      </c>
      <c r="AX55" s="393"/>
      <c r="AY55" s="393"/>
      <c r="AZ55" s="393"/>
      <c r="BA55" s="393"/>
      <c r="BB55" s="393"/>
      <c r="BC55" s="393"/>
      <c r="BD55" s="393"/>
      <c r="BE55" s="393"/>
      <c r="BF55" s="393"/>
      <c r="BG55" s="393"/>
      <c r="BH55" s="393"/>
      <c r="BI55" s="394"/>
      <c r="BJ55" s="392">
        <f>ROUND(AN55*AW55,2)</f>
        <v>375900</v>
      </c>
      <c r="BK55" s="393"/>
      <c r="BL55" s="393"/>
      <c r="BM55" s="393"/>
      <c r="BN55" s="393"/>
      <c r="BO55" s="393"/>
      <c r="BP55" s="393"/>
      <c r="BQ55" s="393"/>
      <c r="BR55" s="393"/>
      <c r="BS55" s="393"/>
      <c r="BT55" s="393"/>
      <c r="BU55" s="393"/>
      <c r="BV55" s="393"/>
      <c r="BW55" s="393"/>
      <c r="BX55" s="393"/>
      <c r="BY55" s="393"/>
      <c r="BZ55" s="393"/>
      <c r="CA55" s="393"/>
      <c r="CB55" s="394"/>
    </row>
    <row r="56" spans="1:80" x14ac:dyDescent="0.2">
      <c r="A56" s="377"/>
      <c r="B56" s="378"/>
      <c r="C56" s="378"/>
      <c r="D56" s="379"/>
      <c r="E56" s="380" t="s">
        <v>421</v>
      </c>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2"/>
      <c r="AN56" s="386" t="s">
        <v>52</v>
      </c>
      <c r="AO56" s="387"/>
      <c r="AP56" s="387"/>
      <c r="AQ56" s="387"/>
      <c r="AR56" s="387"/>
      <c r="AS56" s="387"/>
      <c r="AT56" s="387"/>
      <c r="AU56" s="387"/>
      <c r="AV56" s="388"/>
      <c r="AW56" s="386" t="s">
        <v>52</v>
      </c>
      <c r="AX56" s="387"/>
      <c r="AY56" s="387"/>
      <c r="AZ56" s="387"/>
      <c r="BA56" s="387"/>
      <c r="BB56" s="387"/>
      <c r="BC56" s="387"/>
      <c r="BD56" s="387"/>
      <c r="BE56" s="387"/>
      <c r="BF56" s="387"/>
      <c r="BG56" s="387"/>
      <c r="BH56" s="387"/>
      <c r="BI56" s="388"/>
      <c r="BJ56" s="389">
        <f>SUM(BJ55:CB55)</f>
        <v>375900</v>
      </c>
      <c r="BK56" s="390"/>
      <c r="BL56" s="390"/>
      <c r="BM56" s="390"/>
      <c r="BN56" s="390"/>
      <c r="BO56" s="390"/>
      <c r="BP56" s="390"/>
      <c r="BQ56" s="390"/>
      <c r="BR56" s="390"/>
      <c r="BS56" s="390"/>
      <c r="BT56" s="390"/>
      <c r="BU56" s="390"/>
      <c r="BV56" s="390"/>
      <c r="BW56" s="390"/>
      <c r="BX56" s="390"/>
      <c r="BY56" s="390"/>
      <c r="BZ56" s="390"/>
      <c r="CA56" s="390"/>
      <c r="CB56" s="391"/>
    </row>
    <row r="57" spans="1:80" ht="15.75" customHeight="1" x14ac:dyDescent="0.25">
      <c r="A57" s="7"/>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ht="15.75" x14ac:dyDescent="0.25">
      <c r="A58" s="428" t="s">
        <v>545</v>
      </c>
      <c r="B58" s="428"/>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28"/>
      <c r="BN58" s="428"/>
      <c r="BO58" s="428"/>
      <c r="BP58" s="428"/>
      <c r="BQ58" s="428"/>
      <c r="BR58" s="428"/>
      <c r="BS58" s="428"/>
      <c r="BT58" s="428"/>
      <c r="BU58" s="428"/>
      <c r="BV58" s="428"/>
      <c r="BW58" s="428"/>
      <c r="BX58" s="428"/>
      <c r="BY58" s="428"/>
      <c r="BZ58" s="428"/>
      <c r="CA58" s="428"/>
      <c r="CB58" s="428"/>
    </row>
    <row r="59" spans="1:80" ht="15.75" x14ac:dyDescent="0.25">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410" t="s">
        <v>511</v>
      </c>
      <c r="AT59" s="410"/>
      <c r="AU59" s="410"/>
      <c r="AV59" s="410"/>
      <c r="AW59" s="410"/>
      <c r="AX59" s="410"/>
      <c r="AY59" s="410"/>
      <c r="AZ59" s="410"/>
      <c r="BA59" s="410"/>
      <c r="BB59" s="410"/>
      <c r="BC59" s="434" t="s">
        <v>281</v>
      </c>
      <c r="BD59" s="434"/>
      <c r="BE59" s="434"/>
      <c r="BF59" s="434"/>
      <c r="BG59" s="434"/>
      <c r="BH59" s="434"/>
      <c r="BI59" s="434"/>
      <c r="BJ59" s="434"/>
      <c r="BK59" s="434"/>
      <c r="BL59" s="434"/>
      <c r="BM59" s="434"/>
      <c r="BN59" s="434"/>
      <c r="BO59" s="434"/>
      <c r="BP59" s="434"/>
      <c r="BQ59" s="138"/>
      <c r="BR59" s="138"/>
      <c r="BS59" s="138"/>
      <c r="BT59" s="138"/>
      <c r="BU59" s="138"/>
      <c r="BV59" s="138"/>
      <c r="BW59" s="138"/>
      <c r="BX59" s="138"/>
      <c r="BY59" s="138"/>
      <c r="BZ59" s="138"/>
      <c r="CA59" s="138"/>
      <c r="CB59" s="138"/>
    </row>
    <row r="60" spans="1:80" x14ac:dyDescent="0.2">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row>
    <row r="61" spans="1:80" x14ac:dyDescent="0.2">
      <c r="A61" s="157" t="s">
        <v>142</v>
      </c>
      <c r="B61" s="158"/>
      <c r="C61" s="158"/>
      <c r="D61" s="159"/>
      <c r="E61" s="157" t="s">
        <v>422</v>
      </c>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9"/>
      <c r="BD61" s="157" t="s">
        <v>424</v>
      </c>
      <c r="BE61" s="158"/>
      <c r="BF61" s="158"/>
      <c r="BG61" s="158"/>
      <c r="BH61" s="158"/>
      <c r="BI61" s="158"/>
      <c r="BJ61" s="158"/>
      <c r="BK61" s="158"/>
      <c r="BL61" s="158"/>
      <c r="BM61" s="159"/>
      <c r="BN61" s="157" t="s">
        <v>477</v>
      </c>
      <c r="BO61" s="158"/>
      <c r="BP61" s="158"/>
      <c r="BQ61" s="158"/>
      <c r="BR61" s="158"/>
      <c r="BS61" s="158"/>
      <c r="BT61" s="158"/>
      <c r="BU61" s="158"/>
      <c r="BV61" s="158"/>
      <c r="BW61" s="158"/>
      <c r="BX61" s="158"/>
      <c r="BY61" s="158"/>
      <c r="BZ61" s="158"/>
      <c r="CA61" s="158"/>
      <c r="CB61" s="159"/>
    </row>
    <row r="62" spans="1:80" x14ac:dyDescent="0.2">
      <c r="A62" s="407" t="s">
        <v>143</v>
      </c>
      <c r="B62" s="408"/>
      <c r="C62" s="408"/>
      <c r="D62" s="409"/>
      <c r="E62" s="407"/>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9"/>
      <c r="BD62" s="407" t="s">
        <v>503</v>
      </c>
      <c r="BE62" s="408"/>
      <c r="BF62" s="408"/>
      <c r="BG62" s="408"/>
      <c r="BH62" s="408"/>
      <c r="BI62" s="408"/>
      <c r="BJ62" s="408"/>
      <c r="BK62" s="408"/>
      <c r="BL62" s="408"/>
      <c r="BM62" s="409"/>
      <c r="BN62" s="407" t="s">
        <v>504</v>
      </c>
      <c r="BO62" s="408"/>
      <c r="BP62" s="408"/>
      <c r="BQ62" s="408"/>
      <c r="BR62" s="408"/>
      <c r="BS62" s="408"/>
      <c r="BT62" s="408"/>
      <c r="BU62" s="408"/>
      <c r="BV62" s="408"/>
      <c r="BW62" s="408"/>
      <c r="BX62" s="408"/>
      <c r="BY62" s="408"/>
      <c r="BZ62" s="408"/>
      <c r="CA62" s="408"/>
      <c r="CB62" s="409"/>
    </row>
    <row r="63" spans="1:80" x14ac:dyDescent="0.2">
      <c r="A63" s="400">
        <v>1</v>
      </c>
      <c r="B63" s="401"/>
      <c r="C63" s="401"/>
      <c r="D63" s="402"/>
      <c r="E63" s="400">
        <v>2</v>
      </c>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2"/>
      <c r="BD63" s="400">
        <v>3</v>
      </c>
      <c r="BE63" s="401"/>
      <c r="BF63" s="401"/>
      <c r="BG63" s="401"/>
      <c r="BH63" s="401"/>
      <c r="BI63" s="401"/>
      <c r="BJ63" s="401"/>
      <c r="BK63" s="401"/>
      <c r="BL63" s="401"/>
      <c r="BM63" s="402"/>
      <c r="BN63" s="400">
        <v>4</v>
      </c>
      <c r="BO63" s="401"/>
      <c r="BP63" s="401"/>
      <c r="BQ63" s="401"/>
      <c r="BR63" s="401"/>
      <c r="BS63" s="401"/>
      <c r="BT63" s="401"/>
      <c r="BU63" s="401"/>
      <c r="BV63" s="401"/>
      <c r="BW63" s="401"/>
      <c r="BX63" s="401"/>
      <c r="BY63" s="401"/>
      <c r="BZ63" s="401"/>
      <c r="CA63" s="401"/>
      <c r="CB63" s="402"/>
    </row>
    <row r="64" spans="1:80" x14ac:dyDescent="0.2">
      <c r="A64" s="395" t="s">
        <v>155</v>
      </c>
      <c r="B64" s="151"/>
      <c r="C64" s="151"/>
      <c r="D64" s="396"/>
      <c r="E64" s="361" t="s">
        <v>740</v>
      </c>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3"/>
      <c r="BD64" s="364">
        <v>1</v>
      </c>
      <c r="BE64" s="365"/>
      <c r="BF64" s="365"/>
      <c r="BG64" s="365"/>
      <c r="BH64" s="365"/>
      <c r="BI64" s="365"/>
      <c r="BJ64" s="365"/>
      <c r="BK64" s="365"/>
      <c r="BL64" s="365"/>
      <c r="BM64" s="366"/>
      <c r="BN64" s="364">
        <v>100800</v>
      </c>
      <c r="BO64" s="365"/>
      <c r="BP64" s="365"/>
      <c r="BQ64" s="365"/>
      <c r="BR64" s="365"/>
      <c r="BS64" s="365"/>
      <c r="BT64" s="365"/>
      <c r="BU64" s="365"/>
      <c r="BV64" s="365"/>
      <c r="BW64" s="365"/>
      <c r="BX64" s="365"/>
      <c r="BY64" s="365"/>
      <c r="BZ64" s="365"/>
      <c r="CA64" s="365"/>
      <c r="CB64" s="366"/>
    </row>
    <row r="65" spans="1:80" x14ac:dyDescent="0.2">
      <c r="A65" s="395" t="s">
        <v>583</v>
      </c>
      <c r="B65" s="151"/>
      <c r="C65" s="151"/>
      <c r="D65" s="396"/>
      <c r="E65" s="361" t="s">
        <v>741</v>
      </c>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3"/>
      <c r="BD65" s="364">
        <v>1</v>
      </c>
      <c r="BE65" s="365"/>
      <c r="BF65" s="365"/>
      <c r="BG65" s="365"/>
      <c r="BH65" s="365"/>
      <c r="BI65" s="365"/>
      <c r="BJ65" s="365"/>
      <c r="BK65" s="365"/>
      <c r="BL65" s="365"/>
      <c r="BM65" s="366"/>
      <c r="BN65" s="364">
        <v>100800</v>
      </c>
      <c r="BO65" s="365"/>
      <c r="BP65" s="365"/>
      <c r="BQ65" s="365"/>
      <c r="BR65" s="365"/>
      <c r="BS65" s="365"/>
      <c r="BT65" s="365"/>
      <c r="BU65" s="365"/>
      <c r="BV65" s="365"/>
      <c r="BW65" s="365"/>
      <c r="BX65" s="365"/>
      <c r="BY65" s="365"/>
      <c r="BZ65" s="365"/>
      <c r="CA65" s="365"/>
      <c r="CB65" s="366"/>
    </row>
    <row r="66" spans="1:80" hidden="1" x14ac:dyDescent="0.2">
      <c r="A66" s="395"/>
      <c r="B66" s="151"/>
      <c r="C66" s="151"/>
      <c r="D66" s="396"/>
      <c r="E66" s="361"/>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3"/>
      <c r="BD66" s="364"/>
      <c r="BE66" s="365"/>
      <c r="BF66" s="365"/>
      <c r="BG66" s="365"/>
      <c r="BH66" s="365"/>
      <c r="BI66" s="365"/>
      <c r="BJ66" s="365"/>
      <c r="BK66" s="365"/>
      <c r="BL66" s="365"/>
      <c r="BM66" s="366"/>
      <c r="BN66" s="442"/>
      <c r="BO66" s="443"/>
      <c r="BP66" s="443"/>
      <c r="BQ66" s="443"/>
      <c r="BR66" s="443"/>
      <c r="BS66" s="443"/>
      <c r="BT66" s="443"/>
      <c r="BU66" s="443"/>
      <c r="BV66" s="443"/>
      <c r="BW66" s="443"/>
      <c r="BX66" s="443"/>
      <c r="BY66" s="443"/>
      <c r="BZ66" s="443"/>
      <c r="CA66" s="443"/>
      <c r="CB66" s="444"/>
    </row>
    <row r="67" spans="1:80" hidden="1" x14ac:dyDescent="0.2">
      <c r="A67" s="439"/>
      <c r="B67" s="440"/>
      <c r="C67" s="440"/>
      <c r="D67" s="441"/>
      <c r="E67" s="361"/>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3"/>
      <c r="BD67" s="364"/>
      <c r="BE67" s="365"/>
      <c r="BF67" s="365"/>
      <c r="BG67" s="365"/>
      <c r="BH67" s="365"/>
      <c r="BI67" s="365"/>
      <c r="BJ67" s="365"/>
      <c r="BK67" s="365"/>
      <c r="BL67" s="365"/>
      <c r="BM67" s="366"/>
      <c r="BN67" s="442"/>
      <c r="BO67" s="443"/>
      <c r="BP67" s="443"/>
      <c r="BQ67" s="443"/>
      <c r="BR67" s="443"/>
      <c r="BS67" s="443"/>
      <c r="BT67" s="443"/>
      <c r="BU67" s="443"/>
      <c r="BV67" s="443"/>
      <c r="BW67" s="443"/>
      <c r="BX67" s="443"/>
      <c r="BY67" s="443"/>
      <c r="BZ67" s="443"/>
      <c r="CA67" s="443"/>
      <c r="CB67" s="444"/>
    </row>
    <row r="68" spans="1:80" hidden="1" x14ac:dyDescent="0.2">
      <c r="A68" s="439"/>
      <c r="B68" s="440"/>
      <c r="C68" s="440"/>
      <c r="D68" s="441"/>
      <c r="E68" s="361"/>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3"/>
      <c r="BD68" s="364"/>
      <c r="BE68" s="365"/>
      <c r="BF68" s="365"/>
      <c r="BG68" s="365"/>
      <c r="BH68" s="365"/>
      <c r="BI68" s="365"/>
      <c r="BJ68" s="365"/>
      <c r="BK68" s="365"/>
      <c r="BL68" s="365"/>
      <c r="BM68" s="366"/>
      <c r="BN68" s="442"/>
      <c r="BO68" s="443"/>
      <c r="BP68" s="443"/>
      <c r="BQ68" s="443"/>
      <c r="BR68" s="443"/>
      <c r="BS68" s="443"/>
      <c r="BT68" s="443"/>
      <c r="BU68" s="443"/>
      <c r="BV68" s="443"/>
      <c r="BW68" s="443"/>
      <c r="BX68" s="443"/>
      <c r="BY68" s="443"/>
      <c r="BZ68" s="443"/>
      <c r="CA68" s="443"/>
      <c r="CB68" s="444"/>
    </row>
    <row r="69" spans="1:80" hidden="1" x14ac:dyDescent="0.2">
      <c r="A69" s="439"/>
      <c r="B69" s="440"/>
      <c r="C69" s="440"/>
      <c r="D69" s="441"/>
      <c r="E69" s="397"/>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c r="AS69" s="398"/>
      <c r="AT69" s="398"/>
      <c r="AU69" s="398"/>
      <c r="AV69" s="398"/>
      <c r="AW69" s="398"/>
      <c r="AX69" s="398"/>
      <c r="AY69" s="398"/>
      <c r="AZ69" s="398"/>
      <c r="BA69" s="398"/>
      <c r="BB69" s="398"/>
      <c r="BC69" s="399"/>
      <c r="BD69" s="442"/>
      <c r="BE69" s="443"/>
      <c r="BF69" s="443"/>
      <c r="BG69" s="443"/>
      <c r="BH69" s="443"/>
      <c r="BI69" s="443"/>
      <c r="BJ69" s="443"/>
      <c r="BK69" s="443"/>
      <c r="BL69" s="443"/>
      <c r="BM69" s="444"/>
      <c r="BN69" s="442"/>
      <c r="BO69" s="443"/>
      <c r="BP69" s="443"/>
      <c r="BQ69" s="443"/>
      <c r="BR69" s="443"/>
      <c r="BS69" s="443"/>
      <c r="BT69" s="443"/>
      <c r="BU69" s="443"/>
      <c r="BV69" s="443"/>
      <c r="BW69" s="443"/>
      <c r="BX69" s="443"/>
      <c r="BY69" s="443"/>
      <c r="BZ69" s="443"/>
      <c r="CA69" s="443"/>
      <c r="CB69" s="444"/>
    </row>
    <row r="70" spans="1:80" hidden="1" x14ac:dyDescent="0.2">
      <c r="A70" s="439"/>
      <c r="B70" s="440"/>
      <c r="C70" s="440"/>
      <c r="D70" s="441"/>
      <c r="E70" s="397"/>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9"/>
      <c r="BD70" s="442"/>
      <c r="BE70" s="443"/>
      <c r="BF70" s="443"/>
      <c r="BG70" s="443"/>
      <c r="BH70" s="443"/>
      <c r="BI70" s="443"/>
      <c r="BJ70" s="443"/>
      <c r="BK70" s="443"/>
      <c r="BL70" s="443"/>
      <c r="BM70" s="444"/>
      <c r="BN70" s="442"/>
      <c r="BO70" s="443"/>
      <c r="BP70" s="443"/>
      <c r="BQ70" s="443"/>
      <c r="BR70" s="443"/>
      <c r="BS70" s="443"/>
      <c r="BT70" s="443"/>
      <c r="BU70" s="443"/>
      <c r="BV70" s="443"/>
      <c r="BW70" s="443"/>
      <c r="BX70" s="443"/>
      <c r="BY70" s="443"/>
      <c r="BZ70" s="443"/>
      <c r="CA70" s="443"/>
      <c r="CB70" s="444"/>
    </row>
    <row r="71" spans="1:80" hidden="1" x14ac:dyDescent="0.2">
      <c r="A71" s="439"/>
      <c r="B71" s="440"/>
      <c r="C71" s="440"/>
      <c r="D71" s="441"/>
      <c r="E71" s="397"/>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9"/>
      <c r="BD71" s="442"/>
      <c r="BE71" s="443"/>
      <c r="BF71" s="443"/>
      <c r="BG71" s="443"/>
      <c r="BH71" s="443"/>
      <c r="BI71" s="443"/>
      <c r="BJ71" s="443"/>
      <c r="BK71" s="443"/>
      <c r="BL71" s="443"/>
      <c r="BM71" s="444"/>
      <c r="BN71" s="442"/>
      <c r="BO71" s="443"/>
      <c r="BP71" s="443"/>
      <c r="BQ71" s="443"/>
      <c r="BR71" s="443"/>
      <c r="BS71" s="443"/>
      <c r="BT71" s="443"/>
      <c r="BU71" s="443"/>
      <c r="BV71" s="443"/>
      <c r="BW71" s="443"/>
      <c r="BX71" s="443"/>
      <c r="BY71" s="443"/>
      <c r="BZ71" s="443"/>
      <c r="CA71" s="443"/>
      <c r="CB71" s="444"/>
    </row>
    <row r="72" spans="1:80" hidden="1" x14ac:dyDescent="0.2">
      <c r="A72" s="439"/>
      <c r="B72" s="440"/>
      <c r="C72" s="440"/>
      <c r="D72" s="441"/>
      <c r="E72" s="397"/>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9"/>
      <c r="BD72" s="442"/>
      <c r="BE72" s="443"/>
      <c r="BF72" s="443"/>
      <c r="BG72" s="443"/>
      <c r="BH72" s="443"/>
      <c r="BI72" s="443"/>
      <c r="BJ72" s="443"/>
      <c r="BK72" s="443"/>
      <c r="BL72" s="443"/>
      <c r="BM72" s="444"/>
      <c r="BN72" s="442"/>
      <c r="BO72" s="443"/>
      <c r="BP72" s="443"/>
      <c r="BQ72" s="443"/>
      <c r="BR72" s="443"/>
      <c r="BS72" s="443"/>
      <c r="BT72" s="443"/>
      <c r="BU72" s="443"/>
      <c r="BV72" s="443"/>
      <c r="BW72" s="443"/>
      <c r="BX72" s="443"/>
      <c r="BY72" s="443"/>
      <c r="BZ72" s="443"/>
      <c r="CA72" s="443"/>
      <c r="CB72" s="444"/>
    </row>
    <row r="73" spans="1:80" hidden="1" x14ac:dyDescent="0.2">
      <c r="A73" s="395"/>
      <c r="B73" s="151"/>
      <c r="C73" s="151"/>
      <c r="D73" s="396"/>
      <c r="E73" s="397"/>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8"/>
      <c r="AS73" s="398"/>
      <c r="AT73" s="398"/>
      <c r="AU73" s="398"/>
      <c r="AV73" s="398"/>
      <c r="AW73" s="398"/>
      <c r="AX73" s="398"/>
      <c r="AY73" s="398"/>
      <c r="AZ73" s="398"/>
      <c r="BA73" s="398"/>
      <c r="BB73" s="398"/>
      <c r="BC73" s="399"/>
      <c r="BD73" s="442"/>
      <c r="BE73" s="443"/>
      <c r="BF73" s="443"/>
      <c r="BG73" s="443"/>
      <c r="BH73" s="443"/>
      <c r="BI73" s="443"/>
      <c r="BJ73" s="443"/>
      <c r="BK73" s="443"/>
      <c r="BL73" s="443"/>
      <c r="BM73" s="444"/>
      <c r="BN73" s="442"/>
      <c r="BO73" s="443"/>
      <c r="BP73" s="443"/>
      <c r="BQ73" s="443"/>
      <c r="BR73" s="443"/>
      <c r="BS73" s="443"/>
      <c r="BT73" s="443"/>
      <c r="BU73" s="443"/>
      <c r="BV73" s="443"/>
      <c r="BW73" s="443"/>
      <c r="BX73" s="443"/>
      <c r="BY73" s="443"/>
      <c r="BZ73" s="443"/>
      <c r="CA73" s="443"/>
      <c r="CB73" s="444"/>
    </row>
    <row r="74" spans="1:80" x14ac:dyDescent="0.2">
      <c r="A74" s="395" t="s">
        <v>605</v>
      </c>
      <c r="B74" s="151"/>
      <c r="C74" s="151"/>
      <c r="D74" s="396"/>
      <c r="E74" s="361" t="s">
        <v>712</v>
      </c>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3"/>
      <c r="BD74" s="364">
        <v>1</v>
      </c>
      <c r="BE74" s="365"/>
      <c r="BF74" s="365"/>
      <c r="BG74" s="365"/>
      <c r="BH74" s="365"/>
      <c r="BI74" s="365"/>
      <c r="BJ74" s="365"/>
      <c r="BK74" s="365"/>
      <c r="BL74" s="365"/>
      <c r="BM74" s="366"/>
      <c r="BN74" s="364">
        <v>30000</v>
      </c>
      <c r="BO74" s="365"/>
      <c r="BP74" s="365"/>
      <c r="BQ74" s="365"/>
      <c r="BR74" s="365"/>
      <c r="BS74" s="365"/>
      <c r="BT74" s="365"/>
      <c r="BU74" s="365"/>
      <c r="BV74" s="365"/>
      <c r="BW74" s="365"/>
      <c r="BX74" s="365"/>
      <c r="BY74" s="365"/>
      <c r="BZ74" s="365"/>
      <c r="CA74" s="365"/>
      <c r="CB74" s="366"/>
    </row>
    <row r="75" spans="1:80" ht="36.75" customHeight="1" x14ac:dyDescent="0.2">
      <c r="A75" s="395" t="s">
        <v>606</v>
      </c>
      <c r="B75" s="151"/>
      <c r="C75" s="151"/>
      <c r="D75" s="396"/>
      <c r="E75" s="227" t="s">
        <v>674</v>
      </c>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435"/>
      <c r="BD75" s="364">
        <v>61</v>
      </c>
      <c r="BE75" s="365"/>
      <c r="BF75" s="365"/>
      <c r="BG75" s="365"/>
      <c r="BH75" s="365"/>
      <c r="BI75" s="365"/>
      <c r="BJ75" s="365"/>
      <c r="BK75" s="365"/>
      <c r="BL75" s="365"/>
      <c r="BM75" s="366"/>
      <c r="BN75" s="364">
        <v>54200</v>
      </c>
      <c r="BO75" s="365"/>
      <c r="BP75" s="365"/>
      <c r="BQ75" s="365"/>
      <c r="BR75" s="365"/>
      <c r="BS75" s="365"/>
      <c r="BT75" s="365"/>
      <c r="BU75" s="365"/>
      <c r="BV75" s="365"/>
      <c r="BW75" s="365"/>
      <c r="BX75" s="365"/>
      <c r="BY75" s="365"/>
      <c r="BZ75" s="365"/>
      <c r="CA75" s="365"/>
      <c r="CB75" s="366"/>
    </row>
    <row r="76" spans="1:80" ht="17.25" customHeight="1" x14ac:dyDescent="0.2">
      <c r="A76" s="395" t="s">
        <v>607</v>
      </c>
      <c r="B76" s="151"/>
      <c r="C76" s="151"/>
      <c r="D76" s="396"/>
      <c r="E76" s="227" t="s">
        <v>798</v>
      </c>
      <c r="F76" s="228"/>
      <c r="G76" s="228"/>
      <c r="H76" s="228"/>
      <c r="I76" s="228"/>
      <c r="J76" s="228"/>
      <c r="K76" s="228"/>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435"/>
      <c r="BD76" s="364">
        <v>1</v>
      </c>
      <c r="BE76" s="365"/>
      <c r="BF76" s="365"/>
      <c r="BG76" s="365"/>
      <c r="BH76" s="365"/>
      <c r="BI76" s="365"/>
      <c r="BJ76" s="365"/>
      <c r="BK76" s="365"/>
      <c r="BL76" s="365"/>
      <c r="BM76" s="366"/>
      <c r="BN76" s="364">
        <v>40000</v>
      </c>
      <c r="BO76" s="365"/>
      <c r="BP76" s="365"/>
      <c r="BQ76" s="365"/>
      <c r="BR76" s="365"/>
      <c r="BS76" s="365"/>
      <c r="BT76" s="365"/>
      <c r="BU76" s="365"/>
      <c r="BV76" s="365"/>
      <c r="BW76" s="365"/>
      <c r="BX76" s="365"/>
      <c r="BY76" s="365"/>
      <c r="BZ76" s="365"/>
      <c r="CA76" s="365"/>
      <c r="CB76" s="366"/>
    </row>
    <row r="77" spans="1:80" x14ac:dyDescent="0.2">
      <c r="A77" s="395"/>
      <c r="B77" s="151"/>
      <c r="C77" s="151"/>
      <c r="D77" s="396"/>
      <c r="E77" s="380" t="s">
        <v>421</v>
      </c>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1"/>
      <c r="AS77" s="381"/>
      <c r="AT77" s="381"/>
      <c r="AU77" s="381"/>
      <c r="AV77" s="381"/>
      <c r="AW77" s="381"/>
      <c r="AX77" s="381"/>
      <c r="AY77" s="381"/>
      <c r="AZ77" s="381"/>
      <c r="BA77" s="381"/>
      <c r="BB77" s="381"/>
      <c r="BC77" s="382"/>
      <c r="BD77" s="386" t="s">
        <v>52</v>
      </c>
      <c r="BE77" s="387"/>
      <c r="BF77" s="387"/>
      <c r="BG77" s="387"/>
      <c r="BH77" s="387"/>
      <c r="BI77" s="387"/>
      <c r="BJ77" s="387"/>
      <c r="BK77" s="387"/>
      <c r="BL77" s="387"/>
      <c r="BM77" s="388"/>
      <c r="BN77" s="445">
        <f>SUM(BN64:BN76)</f>
        <v>325800</v>
      </c>
      <c r="BO77" s="446"/>
      <c r="BP77" s="446"/>
      <c r="BQ77" s="446"/>
      <c r="BR77" s="446"/>
      <c r="BS77" s="446"/>
      <c r="BT77" s="446"/>
      <c r="BU77" s="446"/>
      <c r="BV77" s="446"/>
      <c r="BW77" s="446"/>
      <c r="BX77" s="446"/>
      <c r="BY77" s="446"/>
      <c r="BZ77" s="446"/>
      <c r="CA77" s="446"/>
      <c r="CB77" s="447"/>
    </row>
    <row r="78" spans="1:80" ht="12.75" customHeight="1" x14ac:dyDescent="0.2"/>
    <row r="79" spans="1:80" ht="15.75" x14ac:dyDescent="0.25">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410" t="s">
        <v>511</v>
      </c>
      <c r="AT79" s="410"/>
      <c r="AU79" s="410"/>
      <c r="AV79" s="410"/>
      <c r="AW79" s="410"/>
      <c r="AX79" s="410"/>
      <c r="AY79" s="410"/>
      <c r="AZ79" s="410"/>
      <c r="BA79" s="410"/>
      <c r="BB79" s="410"/>
      <c r="BC79" s="411" t="s">
        <v>368</v>
      </c>
      <c r="BD79" s="411"/>
      <c r="BE79" s="411"/>
      <c r="BF79" s="411"/>
      <c r="BG79" s="411"/>
      <c r="BH79" s="411"/>
      <c r="BI79" s="411"/>
      <c r="BJ79" s="411"/>
      <c r="BK79" s="411"/>
      <c r="BL79" s="411"/>
      <c r="BM79" s="411"/>
      <c r="BN79" s="411"/>
      <c r="BO79" s="411"/>
      <c r="BP79" s="411"/>
      <c r="BQ79" s="138"/>
      <c r="BR79" s="138"/>
      <c r="BS79" s="138"/>
      <c r="BT79" s="138"/>
      <c r="BU79" s="138"/>
      <c r="BV79" s="138"/>
      <c r="BW79" s="138"/>
      <c r="BX79" s="138"/>
      <c r="BY79" s="138"/>
      <c r="BZ79" s="138"/>
      <c r="CA79" s="138"/>
      <c r="CB79" s="138"/>
    </row>
    <row r="80" spans="1:80" ht="15.75" x14ac:dyDescent="0.25">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7"/>
      <c r="AT80" s="137"/>
      <c r="AU80" s="137"/>
      <c r="AV80" s="137"/>
      <c r="AW80" s="137"/>
      <c r="AX80" s="137"/>
      <c r="AY80" s="137"/>
      <c r="AZ80" s="137"/>
      <c r="BA80" s="137"/>
      <c r="BB80" s="137"/>
      <c r="BC80" s="86"/>
      <c r="BD80" s="86"/>
      <c r="BE80" s="86"/>
      <c r="BF80" s="86"/>
      <c r="BG80" s="86"/>
      <c r="BH80" s="86"/>
      <c r="BI80" s="86"/>
      <c r="BJ80" s="86"/>
      <c r="BK80" s="86"/>
      <c r="BL80" s="86"/>
      <c r="BM80" s="86"/>
      <c r="BN80" s="86"/>
      <c r="BO80" s="86"/>
      <c r="BP80" s="86"/>
      <c r="BQ80" s="138"/>
      <c r="BR80" s="138"/>
      <c r="BS80" s="138"/>
      <c r="BT80" s="138"/>
      <c r="BU80" s="138"/>
      <c r="BV80" s="138"/>
      <c r="BW80" s="138"/>
      <c r="BX80" s="138"/>
      <c r="BY80" s="138"/>
      <c r="BZ80" s="138"/>
      <c r="CA80" s="138"/>
      <c r="CB80" s="138"/>
    </row>
    <row r="81" spans="1:80" x14ac:dyDescent="0.2">
      <c r="A81" s="157" t="s">
        <v>142</v>
      </c>
      <c r="B81" s="158"/>
      <c r="C81" s="158"/>
      <c r="D81" s="159"/>
      <c r="E81" s="157" t="s">
        <v>422</v>
      </c>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9"/>
      <c r="AS81" s="157" t="s">
        <v>424</v>
      </c>
      <c r="AT81" s="158"/>
      <c r="AU81" s="158"/>
      <c r="AV81" s="158"/>
      <c r="AW81" s="158"/>
      <c r="AX81" s="158"/>
      <c r="AY81" s="158"/>
      <c r="AZ81" s="158"/>
      <c r="BA81" s="158"/>
      <c r="BB81" s="159"/>
      <c r="BC81" s="157" t="s">
        <v>505</v>
      </c>
      <c r="BD81" s="158"/>
      <c r="BE81" s="158"/>
      <c r="BF81" s="158"/>
      <c r="BG81" s="158"/>
      <c r="BH81" s="158"/>
      <c r="BI81" s="158"/>
      <c r="BJ81" s="158"/>
      <c r="BK81" s="158"/>
      <c r="BL81" s="158"/>
      <c r="BM81" s="159"/>
      <c r="BN81" s="157" t="s">
        <v>425</v>
      </c>
      <c r="BO81" s="158"/>
      <c r="BP81" s="158"/>
      <c r="BQ81" s="158"/>
      <c r="BR81" s="158"/>
      <c r="BS81" s="158"/>
      <c r="BT81" s="158"/>
      <c r="BU81" s="158"/>
      <c r="BV81" s="158"/>
      <c r="BW81" s="158"/>
      <c r="BX81" s="158"/>
      <c r="BY81" s="158"/>
      <c r="BZ81" s="158"/>
      <c r="CA81" s="158"/>
      <c r="CB81" s="159"/>
    </row>
    <row r="82" spans="1:80" x14ac:dyDescent="0.2">
      <c r="A82" s="407" t="s">
        <v>143</v>
      </c>
      <c r="B82" s="408"/>
      <c r="C82" s="408"/>
      <c r="D82" s="409"/>
      <c r="E82" s="407"/>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408"/>
      <c r="AF82" s="408"/>
      <c r="AG82" s="408"/>
      <c r="AH82" s="408"/>
      <c r="AI82" s="408"/>
      <c r="AJ82" s="408"/>
      <c r="AK82" s="408"/>
      <c r="AL82" s="408"/>
      <c r="AM82" s="408"/>
      <c r="AN82" s="408"/>
      <c r="AO82" s="408"/>
      <c r="AP82" s="408"/>
      <c r="AQ82" s="408"/>
      <c r="AR82" s="409"/>
      <c r="AS82" s="407"/>
      <c r="AT82" s="408"/>
      <c r="AU82" s="408"/>
      <c r="AV82" s="408"/>
      <c r="AW82" s="408"/>
      <c r="AX82" s="408"/>
      <c r="AY82" s="408"/>
      <c r="AZ82" s="408"/>
      <c r="BA82" s="408"/>
      <c r="BB82" s="409"/>
      <c r="BC82" s="407" t="s">
        <v>506</v>
      </c>
      <c r="BD82" s="408"/>
      <c r="BE82" s="408"/>
      <c r="BF82" s="408"/>
      <c r="BG82" s="408"/>
      <c r="BH82" s="408"/>
      <c r="BI82" s="408"/>
      <c r="BJ82" s="408"/>
      <c r="BK82" s="408"/>
      <c r="BL82" s="408"/>
      <c r="BM82" s="409"/>
      <c r="BN82" s="407" t="s">
        <v>439</v>
      </c>
      <c r="BO82" s="408"/>
      <c r="BP82" s="408"/>
      <c r="BQ82" s="408"/>
      <c r="BR82" s="408"/>
      <c r="BS82" s="408"/>
      <c r="BT82" s="408"/>
      <c r="BU82" s="408"/>
      <c r="BV82" s="408"/>
      <c r="BW82" s="408"/>
      <c r="BX82" s="408"/>
      <c r="BY82" s="408"/>
      <c r="BZ82" s="408"/>
      <c r="CA82" s="408"/>
      <c r="CB82" s="409"/>
    </row>
    <row r="83" spans="1:80" x14ac:dyDescent="0.2">
      <c r="A83" s="407"/>
      <c r="B83" s="408"/>
      <c r="C83" s="408"/>
      <c r="D83" s="409"/>
      <c r="E83" s="407"/>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9"/>
      <c r="AS83" s="407"/>
      <c r="AT83" s="408"/>
      <c r="AU83" s="408"/>
      <c r="AV83" s="408"/>
      <c r="AW83" s="408"/>
      <c r="AX83" s="408"/>
      <c r="AY83" s="408"/>
      <c r="AZ83" s="408"/>
      <c r="BA83" s="408"/>
      <c r="BB83" s="409"/>
      <c r="BC83" s="407" t="s">
        <v>432</v>
      </c>
      <c r="BD83" s="408"/>
      <c r="BE83" s="408"/>
      <c r="BF83" s="408"/>
      <c r="BG83" s="408"/>
      <c r="BH83" s="408"/>
      <c r="BI83" s="408"/>
      <c r="BJ83" s="408"/>
      <c r="BK83" s="408"/>
      <c r="BL83" s="408"/>
      <c r="BM83" s="409"/>
      <c r="BN83" s="407"/>
      <c r="BO83" s="408"/>
      <c r="BP83" s="408"/>
      <c r="BQ83" s="408"/>
      <c r="BR83" s="408"/>
      <c r="BS83" s="408"/>
      <c r="BT83" s="408"/>
      <c r="BU83" s="408"/>
      <c r="BV83" s="408"/>
      <c r="BW83" s="408"/>
      <c r="BX83" s="408"/>
      <c r="BY83" s="408"/>
      <c r="BZ83" s="408"/>
      <c r="CA83" s="408"/>
      <c r="CB83" s="409"/>
    </row>
    <row r="84" spans="1:80" x14ac:dyDescent="0.2">
      <c r="A84" s="400">
        <v>1</v>
      </c>
      <c r="B84" s="401"/>
      <c r="C84" s="401"/>
      <c r="D84" s="402"/>
      <c r="E84" s="400">
        <v>2</v>
      </c>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2"/>
      <c r="AS84" s="400">
        <v>3</v>
      </c>
      <c r="AT84" s="401"/>
      <c r="AU84" s="401"/>
      <c r="AV84" s="401"/>
      <c r="AW84" s="401"/>
      <c r="AX84" s="401"/>
      <c r="AY84" s="401"/>
      <c r="AZ84" s="401"/>
      <c r="BA84" s="401"/>
      <c r="BB84" s="402"/>
      <c r="BC84" s="400">
        <v>4</v>
      </c>
      <c r="BD84" s="401"/>
      <c r="BE84" s="401"/>
      <c r="BF84" s="401"/>
      <c r="BG84" s="401"/>
      <c r="BH84" s="401"/>
      <c r="BI84" s="401"/>
      <c r="BJ84" s="401"/>
      <c r="BK84" s="401"/>
      <c r="BL84" s="401"/>
      <c r="BM84" s="402"/>
      <c r="BN84" s="400">
        <v>5</v>
      </c>
      <c r="BO84" s="401"/>
      <c r="BP84" s="401"/>
      <c r="BQ84" s="401"/>
      <c r="BR84" s="401"/>
      <c r="BS84" s="401"/>
      <c r="BT84" s="401"/>
      <c r="BU84" s="401"/>
      <c r="BV84" s="401"/>
      <c r="BW84" s="401"/>
      <c r="BX84" s="401"/>
      <c r="BY84" s="401"/>
      <c r="BZ84" s="401"/>
      <c r="CA84" s="401"/>
      <c r="CB84" s="402"/>
    </row>
    <row r="85" spans="1:80" ht="25.5" customHeight="1" x14ac:dyDescent="0.2">
      <c r="A85" s="400">
        <v>1</v>
      </c>
      <c r="B85" s="401"/>
      <c r="C85" s="401"/>
      <c r="D85" s="402"/>
      <c r="E85" s="604" t="s">
        <v>679</v>
      </c>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5"/>
      <c r="AQ85" s="605"/>
      <c r="AR85" s="606"/>
      <c r="AS85" s="364">
        <v>160</v>
      </c>
      <c r="AT85" s="365"/>
      <c r="AU85" s="365"/>
      <c r="AV85" s="365"/>
      <c r="AW85" s="365"/>
      <c r="AX85" s="365"/>
      <c r="AY85" s="365"/>
      <c r="AZ85" s="365"/>
      <c r="BA85" s="365"/>
      <c r="BB85" s="366"/>
      <c r="BC85" s="364">
        <v>262.5</v>
      </c>
      <c r="BD85" s="365"/>
      <c r="BE85" s="365"/>
      <c r="BF85" s="365"/>
      <c r="BG85" s="365"/>
      <c r="BH85" s="365"/>
      <c r="BI85" s="365"/>
      <c r="BJ85" s="365"/>
      <c r="BK85" s="365"/>
      <c r="BL85" s="365"/>
      <c r="BM85" s="366"/>
      <c r="BN85" s="364">
        <f>ROUND(AS85*BC85,2)</f>
        <v>42000</v>
      </c>
      <c r="BO85" s="365"/>
      <c r="BP85" s="365"/>
      <c r="BQ85" s="365"/>
      <c r="BR85" s="365"/>
      <c r="BS85" s="365"/>
      <c r="BT85" s="365"/>
      <c r="BU85" s="365"/>
      <c r="BV85" s="365"/>
      <c r="BW85" s="365"/>
      <c r="BX85" s="365"/>
      <c r="BY85" s="365"/>
      <c r="BZ85" s="365"/>
      <c r="CA85" s="365"/>
      <c r="CB85" s="366"/>
    </row>
    <row r="86" spans="1:80" hidden="1" x14ac:dyDescent="0.2">
      <c r="A86" s="400"/>
      <c r="B86" s="401"/>
      <c r="C86" s="401"/>
      <c r="D86" s="402"/>
      <c r="E86" s="361"/>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3"/>
      <c r="AS86" s="364"/>
      <c r="AT86" s="365"/>
      <c r="AU86" s="365"/>
      <c r="AV86" s="365"/>
      <c r="AW86" s="365"/>
      <c r="AX86" s="365"/>
      <c r="AY86" s="365"/>
      <c r="AZ86" s="365"/>
      <c r="BA86" s="365"/>
      <c r="BB86" s="366"/>
      <c r="BC86" s="364"/>
      <c r="BD86" s="365"/>
      <c r="BE86" s="365"/>
      <c r="BF86" s="365"/>
      <c r="BG86" s="365"/>
      <c r="BH86" s="365"/>
      <c r="BI86" s="365"/>
      <c r="BJ86" s="365"/>
      <c r="BK86" s="365"/>
      <c r="BL86" s="365"/>
      <c r="BM86" s="366"/>
      <c r="BN86" s="364">
        <f t="shared" ref="BN86:BN118" si="1">ROUND(AS86*BC86,2)</f>
        <v>0</v>
      </c>
      <c r="BO86" s="365"/>
      <c r="BP86" s="365"/>
      <c r="BQ86" s="365"/>
      <c r="BR86" s="365"/>
      <c r="BS86" s="365"/>
      <c r="BT86" s="365"/>
      <c r="BU86" s="365"/>
      <c r="BV86" s="365"/>
      <c r="BW86" s="365"/>
      <c r="BX86" s="365"/>
      <c r="BY86" s="365"/>
      <c r="BZ86" s="365"/>
      <c r="CA86" s="365"/>
      <c r="CB86" s="366"/>
    </row>
    <row r="87" spans="1:80" hidden="1" x14ac:dyDescent="0.2">
      <c r="A87" s="400"/>
      <c r="B87" s="401"/>
      <c r="C87" s="401"/>
      <c r="D87" s="402"/>
      <c r="E87" s="361"/>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3"/>
      <c r="AS87" s="364"/>
      <c r="AT87" s="365"/>
      <c r="AU87" s="365"/>
      <c r="AV87" s="365"/>
      <c r="AW87" s="365"/>
      <c r="AX87" s="365"/>
      <c r="AY87" s="365"/>
      <c r="AZ87" s="365"/>
      <c r="BA87" s="365"/>
      <c r="BB87" s="366"/>
      <c r="BC87" s="364"/>
      <c r="BD87" s="365"/>
      <c r="BE87" s="365"/>
      <c r="BF87" s="365"/>
      <c r="BG87" s="365"/>
      <c r="BH87" s="365"/>
      <c r="BI87" s="365"/>
      <c r="BJ87" s="365"/>
      <c r="BK87" s="365"/>
      <c r="BL87" s="365"/>
      <c r="BM87" s="366"/>
      <c r="BN87" s="364">
        <f t="shared" si="1"/>
        <v>0</v>
      </c>
      <c r="BO87" s="365"/>
      <c r="BP87" s="365"/>
      <c r="BQ87" s="365"/>
      <c r="BR87" s="365"/>
      <c r="BS87" s="365"/>
      <c r="BT87" s="365"/>
      <c r="BU87" s="365"/>
      <c r="BV87" s="365"/>
      <c r="BW87" s="365"/>
      <c r="BX87" s="365"/>
      <c r="BY87" s="365"/>
      <c r="BZ87" s="365"/>
      <c r="CA87" s="365"/>
      <c r="CB87" s="366"/>
    </row>
    <row r="88" spans="1:80" hidden="1" x14ac:dyDescent="0.2">
      <c r="A88" s="400"/>
      <c r="B88" s="401"/>
      <c r="C88" s="401"/>
      <c r="D88" s="402"/>
      <c r="E88" s="361"/>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3"/>
      <c r="AS88" s="364"/>
      <c r="AT88" s="365"/>
      <c r="AU88" s="365"/>
      <c r="AV88" s="365"/>
      <c r="AW88" s="365"/>
      <c r="AX88" s="365"/>
      <c r="AY88" s="365"/>
      <c r="AZ88" s="365"/>
      <c r="BA88" s="365"/>
      <c r="BB88" s="366"/>
      <c r="BC88" s="364"/>
      <c r="BD88" s="365"/>
      <c r="BE88" s="365"/>
      <c r="BF88" s="365"/>
      <c r="BG88" s="365"/>
      <c r="BH88" s="365"/>
      <c r="BI88" s="365"/>
      <c r="BJ88" s="365"/>
      <c r="BK88" s="365"/>
      <c r="BL88" s="365"/>
      <c r="BM88" s="366"/>
      <c r="BN88" s="364">
        <f t="shared" si="1"/>
        <v>0</v>
      </c>
      <c r="BO88" s="365"/>
      <c r="BP88" s="365"/>
      <c r="BQ88" s="365"/>
      <c r="BR88" s="365"/>
      <c r="BS88" s="365"/>
      <c r="BT88" s="365"/>
      <c r="BU88" s="365"/>
      <c r="BV88" s="365"/>
      <c r="BW88" s="365"/>
      <c r="BX88" s="365"/>
      <c r="BY88" s="365"/>
      <c r="BZ88" s="365"/>
      <c r="CA88" s="365"/>
      <c r="CB88" s="366"/>
    </row>
    <row r="89" spans="1:80" hidden="1" x14ac:dyDescent="0.2">
      <c r="A89" s="400"/>
      <c r="B89" s="401"/>
      <c r="C89" s="401"/>
      <c r="D89" s="402"/>
      <c r="E89" s="361"/>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3"/>
      <c r="AS89" s="364"/>
      <c r="AT89" s="365"/>
      <c r="AU89" s="365"/>
      <c r="AV89" s="365"/>
      <c r="AW89" s="365"/>
      <c r="AX89" s="365"/>
      <c r="AY89" s="365"/>
      <c r="AZ89" s="365"/>
      <c r="BA89" s="365"/>
      <c r="BB89" s="366"/>
      <c r="BC89" s="364"/>
      <c r="BD89" s="365"/>
      <c r="BE89" s="365"/>
      <c r="BF89" s="365"/>
      <c r="BG89" s="365"/>
      <c r="BH89" s="365"/>
      <c r="BI89" s="365"/>
      <c r="BJ89" s="365"/>
      <c r="BK89" s="365"/>
      <c r="BL89" s="365"/>
      <c r="BM89" s="366"/>
      <c r="BN89" s="364">
        <f t="shared" si="1"/>
        <v>0</v>
      </c>
      <c r="BO89" s="365"/>
      <c r="BP89" s="365"/>
      <c r="BQ89" s="365"/>
      <c r="BR89" s="365"/>
      <c r="BS89" s="365"/>
      <c r="BT89" s="365"/>
      <c r="BU89" s="365"/>
      <c r="BV89" s="365"/>
      <c r="BW89" s="365"/>
      <c r="BX89" s="365"/>
      <c r="BY89" s="365"/>
      <c r="BZ89" s="365"/>
      <c r="CA89" s="365"/>
      <c r="CB89" s="366"/>
    </row>
    <row r="90" spans="1:80" hidden="1" x14ac:dyDescent="0.2">
      <c r="A90" s="400"/>
      <c r="B90" s="401"/>
      <c r="C90" s="401"/>
      <c r="D90" s="402"/>
      <c r="E90" s="422"/>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4"/>
      <c r="AS90" s="364"/>
      <c r="AT90" s="365"/>
      <c r="AU90" s="365"/>
      <c r="AV90" s="365"/>
      <c r="AW90" s="365"/>
      <c r="AX90" s="365"/>
      <c r="AY90" s="365"/>
      <c r="AZ90" s="365"/>
      <c r="BA90" s="365"/>
      <c r="BB90" s="366"/>
      <c r="BC90" s="364"/>
      <c r="BD90" s="365"/>
      <c r="BE90" s="365"/>
      <c r="BF90" s="365"/>
      <c r="BG90" s="365"/>
      <c r="BH90" s="365"/>
      <c r="BI90" s="365"/>
      <c r="BJ90" s="365"/>
      <c r="BK90" s="365"/>
      <c r="BL90" s="365"/>
      <c r="BM90" s="366"/>
      <c r="BN90" s="364">
        <f t="shared" si="1"/>
        <v>0</v>
      </c>
      <c r="BO90" s="365"/>
      <c r="BP90" s="365"/>
      <c r="BQ90" s="365"/>
      <c r="BR90" s="365"/>
      <c r="BS90" s="365"/>
      <c r="BT90" s="365"/>
      <c r="BU90" s="365"/>
      <c r="BV90" s="365"/>
      <c r="BW90" s="365"/>
      <c r="BX90" s="365"/>
      <c r="BY90" s="365"/>
      <c r="BZ90" s="365"/>
      <c r="CA90" s="365"/>
      <c r="CB90" s="366"/>
    </row>
    <row r="91" spans="1:80" hidden="1" x14ac:dyDescent="0.2">
      <c r="A91" s="400"/>
      <c r="B91" s="401"/>
      <c r="C91" s="401"/>
      <c r="D91" s="402"/>
      <c r="E91" s="422"/>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3"/>
      <c r="AR91" s="424"/>
      <c r="AS91" s="364"/>
      <c r="AT91" s="365"/>
      <c r="AU91" s="365"/>
      <c r="AV91" s="365"/>
      <c r="AW91" s="365"/>
      <c r="AX91" s="365"/>
      <c r="AY91" s="365"/>
      <c r="AZ91" s="365"/>
      <c r="BA91" s="365"/>
      <c r="BB91" s="366"/>
      <c r="BC91" s="364"/>
      <c r="BD91" s="365"/>
      <c r="BE91" s="365"/>
      <c r="BF91" s="365"/>
      <c r="BG91" s="365"/>
      <c r="BH91" s="365"/>
      <c r="BI91" s="365"/>
      <c r="BJ91" s="365"/>
      <c r="BK91" s="365"/>
      <c r="BL91" s="365"/>
      <c r="BM91" s="366"/>
      <c r="BN91" s="364">
        <f t="shared" si="1"/>
        <v>0</v>
      </c>
      <c r="BO91" s="365"/>
      <c r="BP91" s="365"/>
      <c r="BQ91" s="365"/>
      <c r="BR91" s="365"/>
      <c r="BS91" s="365"/>
      <c r="BT91" s="365"/>
      <c r="BU91" s="365"/>
      <c r="BV91" s="365"/>
      <c r="BW91" s="365"/>
      <c r="BX91" s="365"/>
      <c r="BY91" s="365"/>
      <c r="BZ91" s="365"/>
      <c r="CA91" s="365"/>
      <c r="CB91" s="366"/>
    </row>
    <row r="92" spans="1:80" hidden="1" x14ac:dyDescent="0.2">
      <c r="A92" s="400"/>
      <c r="B92" s="401"/>
      <c r="C92" s="401"/>
      <c r="D92" s="402"/>
      <c r="E92" s="422"/>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3"/>
      <c r="AR92" s="424"/>
      <c r="AS92" s="364"/>
      <c r="AT92" s="365"/>
      <c r="AU92" s="365"/>
      <c r="AV92" s="365"/>
      <c r="AW92" s="365"/>
      <c r="AX92" s="365"/>
      <c r="AY92" s="365"/>
      <c r="AZ92" s="365"/>
      <c r="BA92" s="365"/>
      <c r="BB92" s="366"/>
      <c r="BC92" s="364"/>
      <c r="BD92" s="365"/>
      <c r="BE92" s="365"/>
      <c r="BF92" s="365"/>
      <c r="BG92" s="365"/>
      <c r="BH92" s="365"/>
      <c r="BI92" s="365"/>
      <c r="BJ92" s="365"/>
      <c r="BK92" s="365"/>
      <c r="BL92" s="365"/>
      <c r="BM92" s="366"/>
      <c r="BN92" s="364">
        <f t="shared" si="1"/>
        <v>0</v>
      </c>
      <c r="BO92" s="365"/>
      <c r="BP92" s="365"/>
      <c r="BQ92" s="365"/>
      <c r="BR92" s="365"/>
      <c r="BS92" s="365"/>
      <c r="BT92" s="365"/>
      <c r="BU92" s="365"/>
      <c r="BV92" s="365"/>
      <c r="BW92" s="365"/>
      <c r="BX92" s="365"/>
      <c r="BY92" s="365"/>
      <c r="BZ92" s="365"/>
      <c r="CA92" s="365"/>
      <c r="CB92" s="366"/>
    </row>
    <row r="93" spans="1:80" hidden="1" x14ac:dyDescent="0.2">
      <c r="A93" s="400"/>
      <c r="B93" s="401"/>
      <c r="C93" s="401"/>
      <c r="D93" s="402"/>
      <c r="E93" s="422"/>
      <c r="F93" s="423"/>
      <c r="G93" s="423"/>
      <c r="H93" s="423"/>
      <c r="I93" s="423"/>
      <c r="J93" s="423"/>
      <c r="K93" s="423"/>
      <c r="L93" s="423"/>
      <c r="M93" s="423"/>
      <c r="N93" s="423"/>
      <c r="O93" s="423"/>
      <c r="P93" s="423"/>
      <c r="Q93" s="423"/>
      <c r="R93" s="423"/>
      <c r="S93" s="423"/>
      <c r="T93" s="423"/>
      <c r="U93" s="423"/>
      <c r="V93" s="423"/>
      <c r="W93" s="423"/>
      <c r="X93" s="423"/>
      <c r="Y93" s="423"/>
      <c r="Z93" s="423"/>
      <c r="AA93" s="423"/>
      <c r="AB93" s="423"/>
      <c r="AC93" s="423"/>
      <c r="AD93" s="423"/>
      <c r="AE93" s="423"/>
      <c r="AF93" s="423"/>
      <c r="AG93" s="423"/>
      <c r="AH93" s="423"/>
      <c r="AI93" s="423"/>
      <c r="AJ93" s="423"/>
      <c r="AK93" s="423"/>
      <c r="AL93" s="423"/>
      <c r="AM93" s="423"/>
      <c r="AN93" s="423"/>
      <c r="AO93" s="423"/>
      <c r="AP93" s="423"/>
      <c r="AQ93" s="423"/>
      <c r="AR93" s="424"/>
      <c r="AS93" s="364"/>
      <c r="AT93" s="365"/>
      <c r="AU93" s="365"/>
      <c r="AV93" s="365"/>
      <c r="AW93" s="365"/>
      <c r="AX93" s="365"/>
      <c r="AY93" s="365"/>
      <c r="AZ93" s="365"/>
      <c r="BA93" s="365"/>
      <c r="BB93" s="366"/>
      <c r="BC93" s="364"/>
      <c r="BD93" s="365"/>
      <c r="BE93" s="365"/>
      <c r="BF93" s="365"/>
      <c r="BG93" s="365"/>
      <c r="BH93" s="365"/>
      <c r="BI93" s="365"/>
      <c r="BJ93" s="365"/>
      <c r="BK93" s="365"/>
      <c r="BL93" s="365"/>
      <c r="BM93" s="366"/>
      <c r="BN93" s="364">
        <f t="shared" si="1"/>
        <v>0</v>
      </c>
      <c r="BO93" s="365"/>
      <c r="BP93" s="365"/>
      <c r="BQ93" s="365"/>
      <c r="BR93" s="365"/>
      <c r="BS93" s="365"/>
      <c r="BT93" s="365"/>
      <c r="BU93" s="365"/>
      <c r="BV93" s="365"/>
      <c r="BW93" s="365"/>
      <c r="BX93" s="365"/>
      <c r="BY93" s="365"/>
      <c r="BZ93" s="365"/>
      <c r="CA93" s="365"/>
      <c r="CB93" s="366"/>
    </row>
    <row r="94" spans="1:80" hidden="1" x14ac:dyDescent="0.2">
      <c r="A94" s="400"/>
      <c r="B94" s="401"/>
      <c r="C94" s="401"/>
      <c r="D94" s="402"/>
      <c r="E94" s="422"/>
      <c r="F94" s="423"/>
      <c r="G94" s="423"/>
      <c r="H94" s="423"/>
      <c r="I94" s="423"/>
      <c r="J94" s="423"/>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3"/>
      <c r="AK94" s="423"/>
      <c r="AL94" s="423"/>
      <c r="AM94" s="423"/>
      <c r="AN94" s="423"/>
      <c r="AO94" s="423"/>
      <c r="AP94" s="423"/>
      <c r="AQ94" s="423"/>
      <c r="AR94" s="424"/>
      <c r="AS94" s="364"/>
      <c r="AT94" s="365"/>
      <c r="AU94" s="365"/>
      <c r="AV94" s="365"/>
      <c r="AW94" s="365"/>
      <c r="AX94" s="365"/>
      <c r="AY94" s="365"/>
      <c r="AZ94" s="365"/>
      <c r="BA94" s="365"/>
      <c r="BB94" s="366"/>
      <c r="BC94" s="364"/>
      <c r="BD94" s="365"/>
      <c r="BE94" s="365"/>
      <c r="BF94" s="365"/>
      <c r="BG94" s="365"/>
      <c r="BH94" s="365"/>
      <c r="BI94" s="365"/>
      <c r="BJ94" s="365"/>
      <c r="BK94" s="365"/>
      <c r="BL94" s="365"/>
      <c r="BM94" s="366"/>
      <c r="BN94" s="364">
        <f t="shared" si="1"/>
        <v>0</v>
      </c>
      <c r="BO94" s="365"/>
      <c r="BP94" s="365"/>
      <c r="BQ94" s="365"/>
      <c r="BR94" s="365"/>
      <c r="BS94" s="365"/>
      <c r="BT94" s="365"/>
      <c r="BU94" s="365"/>
      <c r="BV94" s="365"/>
      <c r="BW94" s="365"/>
      <c r="BX94" s="365"/>
      <c r="BY94" s="365"/>
      <c r="BZ94" s="365"/>
      <c r="CA94" s="365"/>
      <c r="CB94" s="366"/>
    </row>
    <row r="95" spans="1:80" hidden="1" x14ac:dyDescent="0.2">
      <c r="A95" s="400"/>
      <c r="B95" s="401"/>
      <c r="C95" s="401"/>
      <c r="D95" s="402"/>
      <c r="E95" s="361"/>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3"/>
      <c r="AS95" s="364"/>
      <c r="AT95" s="365"/>
      <c r="AU95" s="365"/>
      <c r="AV95" s="365"/>
      <c r="AW95" s="365"/>
      <c r="AX95" s="365"/>
      <c r="AY95" s="365"/>
      <c r="AZ95" s="365"/>
      <c r="BA95" s="365"/>
      <c r="BB95" s="366"/>
      <c r="BC95" s="364"/>
      <c r="BD95" s="365"/>
      <c r="BE95" s="365"/>
      <c r="BF95" s="365"/>
      <c r="BG95" s="365"/>
      <c r="BH95" s="365"/>
      <c r="BI95" s="365"/>
      <c r="BJ95" s="365"/>
      <c r="BK95" s="365"/>
      <c r="BL95" s="365"/>
      <c r="BM95" s="366"/>
      <c r="BN95" s="364">
        <f t="shared" si="1"/>
        <v>0</v>
      </c>
      <c r="BO95" s="365"/>
      <c r="BP95" s="365"/>
      <c r="BQ95" s="365"/>
      <c r="BR95" s="365"/>
      <c r="BS95" s="365"/>
      <c r="BT95" s="365"/>
      <c r="BU95" s="365"/>
      <c r="BV95" s="365"/>
      <c r="BW95" s="365"/>
      <c r="BX95" s="365"/>
      <c r="BY95" s="365"/>
      <c r="BZ95" s="365"/>
      <c r="CA95" s="365"/>
      <c r="CB95" s="366"/>
    </row>
    <row r="96" spans="1:80" hidden="1" x14ac:dyDescent="0.2">
      <c r="A96" s="400"/>
      <c r="B96" s="401"/>
      <c r="C96" s="401"/>
      <c r="D96" s="402"/>
      <c r="E96" s="422"/>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c r="AI96" s="423"/>
      <c r="AJ96" s="423"/>
      <c r="AK96" s="423"/>
      <c r="AL96" s="423"/>
      <c r="AM96" s="423"/>
      <c r="AN96" s="423"/>
      <c r="AO96" s="423"/>
      <c r="AP96" s="423"/>
      <c r="AQ96" s="423"/>
      <c r="AR96" s="424"/>
      <c r="AS96" s="364"/>
      <c r="AT96" s="365"/>
      <c r="AU96" s="365"/>
      <c r="AV96" s="365"/>
      <c r="AW96" s="365"/>
      <c r="AX96" s="365"/>
      <c r="AY96" s="365"/>
      <c r="AZ96" s="365"/>
      <c r="BA96" s="365"/>
      <c r="BB96" s="366"/>
      <c r="BC96" s="364"/>
      <c r="BD96" s="365"/>
      <c r="BE96" s="365"/>
      <c r="BF96" s="365"/>
      <c r="BG96" s="365"/>
      <c r="BH96" s="365"/>
      <c r="BI96" s="365"/>
      <c r="BJ96" s="365"/>
      <c r="BK96" s="365"/>
      <c r="BL96" s="365"/>
      <c r="BM96" s="366"/>
      <c r="BN96" s="364">
        <f t="shared" si="1"/>
        <v>0</v>
      </c>
      <c r="BO96" s="365"/>
      <c r="BP96" s="365"/>
      <c r="BQ96" s="365"/>
      <c r="BR96" s="365"/>
      <c r="BS96" s="365"/>
      <c r="BT96" s="365"/>
      <c r="BU96" s="365"/>
      <c r="BV96" s="365"/>
      <c r="BW96" s="365"/>
      <c r="BX96" s="365"/>
      <c r="BY96" s="365"/>
      <c r="BZ96" s="365"/>
      <c r="CA96" s="365"/>
      <c r="CB96" s="366"/>
    </row>
    <row r="97" spans="1:80" hidden="1" x14ac:dyDescent="0.2">
      <c r="A97" s="400"/>
      <c r="B97" s="401"/>
      <c r="C97" s="401"/>
      <c r="D97" s="402"/>
      <c r="E97" s="422"/>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3"/>
      <c r="AR97" s="424"/>
      <c r="AS97" s="364"/>
      <c r="AT97" s="365"/>
      <c r="AU97" s="365"/>
      <c r="AV97" s="365"/>
      <c r="AW97" s="365"/>
      <c r="AX97" s="365"/>
      <c r="AY97" s="365"/>
      <c r="AZ97" s="365"/>
      <c r="BA97" s="365"/>
      <c r="BB97" s="366"/>
      <c r="BC97" s="364"/>
      <c r="BD97" s="365"/>
      <c r="BE97" s="365"/>
      <c r="BF97" s="365"/>
      <c r="BG97" s="365"/>
      <c r="BH97" s="365"/>
      <c r="BI97" s="365"/>
      <c r="BJ97" s="365"/>
      <c r="BK97" s="365"/>
      <c r="BL97" s="365"/>
      <c r="BM97" s="366"/>
      <c r="BN97" s="364">
        <f t="shared" si="1"/>
        <v>0</v>
      </c>
      <c r="BO97" s="365"/>
      <c r="BP97" s="365"/>
      <c r="BQ97" s="365"/>
      <c r="BR97" s="365"/>
      <c r="BS97" s="365"/>
      <c r="BT97" s="365"/>
      <c r="BU97" s="365"/>
      <c r="BV97" s="365"/>
      <c r="BW97" s="365"/>
      <c r="BX97" s="365"/>
      <c r="BY97" s="365"/>
      <c r="BZ97" s="365"/>
      <c r="CA97" s="365"/>
      <c r="CB97" s="366"/>
    </row>
    <row r="98" spans="1:80" hidden="1" x14ac:dyDescent="0.2">
      <c r="A98" s="400"/>
      <c r="B98" s="401"/>
      <c r="C98" s="401"/>
      <c r="D98" s="402"/>
      <c r="E98" s="361"/>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3"/>
      <c r="AS98" s="364"/>
      <c r="AT98" s="365"/>
      <c r="AU98" s="365"/>
      <c r="AV98" s="365"/>
      <c r="AW98" s="365"/>
      <c r="AX98" s="365"/>
      <c r="AY98" s="365"/>
      <c r="AZ98" s="365"/>
      <c r="BA98" s="365"/>
      <c r="BB98" s="366"/>
      <c r="BC98" s="364"/>
      <c r="BD98" s="365"/>
      <c r="BE98" s="365"/>
      <c r="BF98" s="365"/>
      <c r="BG98" s="365"/>
      <c r="BH98" s="365"/>
      <c r="BI98" s="365"/>
      <c r="BJ98" s="365"/>
      <c r="BK98" s="365"/>
      <c r="BL98" s="365"/>
      <c r="BM98" s="366"/>
      <c r="BN98" s="364">
        <f t="shared" si="1"/>
        <v>0</v>
      </c>
      <c r="BO98" s="365"/>
      <c r="BP98" s="365"/>
      <c r="BQ98" s="365"/>
      <c r="BR98" s="365"/>
      <c r="BS98" s="365"/>
      <c r="BT98" s="365"/>
      <c r="BU98" s="365"/>
      <c r="BV98" s="365"/>
      <c r="BW98" s="365"/>
      <c r="BX98" s="365"/>
      <c r="BY98" s="365"/>
      <c r="BZ98" s="365"/>
      <c r="CA98" s="365"/>
      <c r="CB98" s="366"/>
    </row>
    <row r="99" spans="1:80" hidden="1" x14ac:dyDescent="0.2">
      <c r="A99" s="400"/>
      <c r="B99" s="401"/>
      <c r="C99" s="401"/>
      <c r="D99" s="402"/>
      <c r="E99" s="361"/>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3"/>
      <c r="AS99" s="364"/>
      <c r="AT99" s="365"/>
      <c r="AU99" s="365"/>
      <c r="AV99" s="365"/>
      <c r="AW99" s="365"/>
      <c r="AX99" s="365"/>
      <c r="AY99" s="365"/>
      <c r="AZ99" s="365"/>
      <c r="BA99" s="365"/>
      <c r="BB99" s="366"/>
      <c r="BC99" s="364"/>
      <c r="BD99" s="365"/>
      <c r="BE99" s="365"/>
      <c r="BF99" s="365"/>
      <c r="BG99" s="365"/>
      <c r="BH99" s="365"/>
      <c r="BI99" s="365"/>
      <c r="BJ99" s="365"/>
      <c r="BK99" s="365"/>
      <c r="BL99" s="365"/>
      <c r="BM99" s="366"/>
      <c r="BN99" s="364">
        <f t="shared" si="1"/>
        <v>0</v>
      </c>
      <c r="BO99" s="365"/>
      <c r="BP99" s="365"/>
      <c r="BQ99" s="365"/>
      <c r="BR99" s="365"/>
      <c r="BS99" s="365"/>
      <c r="BT99" s="365"/>
      <c r="BU99" s="365"/>
      <c r="BV99" s="365"/>
      <c r="BW99" s="365"/>
      <c r="BX99" s="365"/>
      <c r="BY99" s="365"/>
      <c r="BZ99" s="365"/>
      <c r="CA99" s="365"/>
      <c r="CB99" s="366"/>
    </row>
    <row r="100" spans="1:80" hidden="1" x14ac:dyDescent="0.2">
      <c r="A100" s="400"/>
      <c r="B100" s="401"/>
      <c r="C100" s="401"/>
      <c r="D100" s="402"/>
      <c r="E100" s="361"/>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3"/>
      <c r="AS100" s="364"/>
      <c r="AT100" s="365"/>
      <c r="AU100" s="365"/>
      <c r="AV100" s="365"/>
      <c r="AW100" s="365"/>
      <c r="AX100" s="365"/>
      <c r="AY100" s="365"/>
      <c r="AZ100" s="365"/>
      <c r="BA100" s="365"/>
      <c r="BB100" s="366"/>
      <c r="BC100" s="364"/>
      <c r="BD100" s="365"/>
      <c r="BE100" s="365"/>
      <c r="BF100" s="365"/>
      <c r="BG100" s="365"/>
      <c r="BH100" s="365"/>
      <c r="BI100" s="365"/>
      <c r="BJ100" s="365"/>
      <c r="BK100" s="365"/>
      <c r="BL100" s="365"/>
      <c r="BM100" s="366"/>
      <c r="BN100" s="364">
        <f t="shared" si="1"/>
        <v>0</v>
      </c>
      <c r="BO100" s="365"/>
      <c r="BP100" s="365"/>
      <c r="BQ100" s="365"/>
      <c r="BR100" s="365"/>
      <c r="BS100" s="365"/>
      <c r="BT100" s="365"/>
      <c r="BU100" s="365"/>
      <c r="BV100" s="365"/>
      <c r="BW100" s="365"/>
      <c r="BX100" s="365"/>
      <c r="BY100" s="365"/>
      <c r="BZ100" s="365"/>
      <c r="CA100" s="365"/>
      <c r="CB100" s="366"/>
    </row>
    <row r="101" spans="1:80" hidden="1" x14ac:dyDescent="0.2">
      <c r="A101" s="400"/>
      <c r="B101" s="401"/>
      <c r="C101" s="401"/>
      <c r="D101" s="402"/>
      <c r="E101" s="361"/>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3"/>
      <c r="AS101" s="364"/>
      <c r="AT101" s="365"/>
      <c r="AU101" s="365"/>
      <c r="AV101" s="365"/>
      <c r="AW101" s="365"/>
      <c r="AX101" s="365"/>
      <c r="AY101" s="365"/>
      <c r="AZ101" s="365"/>
      <c r="BA101" s="365"/>
      <c r="BB101" s="366"/>
      <c r="BC101" s="364"/>
      <c r="BD101" s="365"/>
      <c r="BE101" s="365"/>
      <c r="BF101" s="365"/>
      <c r="BG101" s="365"/>
      <c r="BH101" s="365"/>
      <c r="BI101" s="365"/>
      <c r="BJ101" s="365"/>
      <c r="BK101" s="365"/>
      <c r="BL101" s="365"/>
      <c r="BM101" s="366"/>
      <c r="BN101" s="364">
        <f t="shared" si="1"/>
        <v>0</v>
      </c>
      <c r="BO101" s="365"/>
      <c r="BP101" s="365"/>
      <c r="BQ101" s="365"/>
      <c r="BR101" s="365"/>
      <c r="BS101" s="365"/>
      <c r="BT101" s="365"/>
      <c r="BU101" s="365"/>
      <c r="BV101" s="365"/>
      <c r="BW101" s="365"/>
      <c r="BX101" s="365"/>
      <c r="BY101" s="365"/>
      <c r="BZ101" s="365"/>
      <c r="CA101" s="365"/>
      <c r="CB101" s="366"/>
    </row>
    <row r="102" spans="1:80" hidden="1" x14ac:dyDescent="0.2">
      <c r="A102" s="400"/>
      <c r="B102" s="401"/>
      <c r="C102" s="401"/>
      <c r="D102" s="402"/>
      <c r="E102" s="361"/>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3"/>
      <c r="AS102" s="364"/>
      <c r="AT102" s="365"/>
      <c r="AU102" s="365"/>
      <c r="AV102" s="365"/>
      <c r="AW102" s="365"/>
      <c r="AX102" s="365"/>
      <c r="AY102" s="365"/>
      <c r="AZ102" s="365"/>
      <c r="BA102" s="365"/>
      <c r="BB102" s="366"/>
      <c r="BC102" s="364"/>
      <c r="BD102" s="365"/>
      <c r="BE102" s="365"/>
      <c r="BF102" s="365"/>
      <c r="BG102" s="365"/>
      <c r="BH102" s="365"/>
      <c r="BI102" s="365"/>
      <c r="BJ102" s="365"/>
      <c r="BK102" s="365"/>
      <c r="BL102" s="365"/>
      <c r="BM102" s="366"/>
      <c r="BN102" s="364">
        <f t="shared" si="1"/>
        <v>0</v>
      </c>
      <c r="BO102" s="365"/>
      <c r="BP102" s="365"/>
      <c r="BQ102" s="365"/>
      <c r="BR102" s="365"/>
      <c r="BS102" s="365"/>
      <c r="BT102" s="365"/>
      <c r="BU102" s="365"/>
      <c r="BV102" s="365"/>
      <c r="BW102" s="365"/>
      <c r="BX102" s="365"/>
      <c r="BY102" s="365"/>
      <c r="BZ102" s="365"/>
      <c r="CA102" s="365"/>
      <c r="CB102" s="366"/>
    </row>
    <row r="103" spans="1:80" hidden="1" x14ac:dyDescent="0.2">
      <c r="A103" s="400"/>
      <c r="B103" s="401"/>
      <c r="C103" s="401"/>
      <c r="D103" s="402"/>
      <c r="E103" s="361"/>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3"/>
      <c r="AS103" s="364"/>
      <c r="AT103" s="365"/>
      <c r="AU103" s="365"/>
      <c r="AV103" s="365"/>
      <c r="AW103" s="365"/>
      <c r="AX103" s="365"/>
      <c r="AY103" s="365"/>
      <c r="AZ103" s="365"/>
      <c r="BA103" s="365"/>
      <c r="BB103" s="366"/>
      <c r="BC103" s="364"/>
      <c r="BD103" s="365"/>
      <c r="BE103" s="365"/>
      <c r="BF103" s="365"/>
      <c r="BG103" s="365"/>
      <c r="BH103" s="365"/>
      <c r="BI103" s="365"/>
      <c r="BJ103" s="365"/>
      <c r="BK103" s="365"/>
      <c r="BL103" s="365"/>
      <c r="BM103" s="366"/>
      <c r="BN103" s="364">
        <f t="shared" si="1"/>
        <v>0</v>
      </c>
      <c r="BO103" s="365"/>
      <c r="BP103" s="365"/>
      <c r="BQ103" s="365"/>
      <c r="BR103" s="365"/>
      <c r="BS103" s="365"/>
      <c r="BT103" s="365"/>
      <c r="BU103" s="365"/>
      <c r="BV103" s="365"/>
      <c r="BW103" s="365"/>
      <c r="BX103" s="365"/>
      <c r="BY103" s="365"/>
      <c r="BZ103" s="365"/>
      <c r="CA103" s="365"/>
      <c r="CB103" s="366"/>
    </row>
    <row r="104" spans="1:80" hidden="1" x14ac:dyDescent="0.2">
      <c r="A104" s="400"/>
      <c r="B104" s="401"/>
      <c r="C104" s="401"/>
      <c r="D104" s="402"/>
      <c r="E104" s="361"/>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3"/>
      <c r="AS104" s="364"/>
      <c r="AT104" s="365"/>
      <c r="AU104" s="365"/>
      <c r="AV104" s="365"/>
      <c r="AW104" s="365"/>
      <c r="AX104" s="365"/>
      <c r="AY104" s="365"/>
      <c r="AZ104" s="365"/>
      <c r="BA104" s="365"/>
      <c r="BB104" s="366"/>
      <c r="BC104" s="364"/>
      <c r="BD104" s="365"/>
      <c r="BE104" s="365"/>
      <c r="BF104" s="365"/>
      <c r="BG104" s="365"/>
      <c r="BH104" s="365"/>
      <c r="BI104" s="365"/>
      <c r="BJ104" s="365"/>
      <c r="BK104" s="365"/>
      <c r="BL104" s="365"/>
      <c r="BM104" s="366"/>
      <c r="BN104" s="364">
        <f t="shared" si="1"/>
        <v>0</v>
      </c>
      <c r="BO104" s="365"/>
      <c r="BP104" s="365"/>
      <c r="BQ104" s="365"/>
      <c r="BR104" s="365"/>
      <c r="BS104" s="365"/>
      <c r="BT104" s="365"/>
      <c r="BU104" s="365"/>
      <c r="BV104" s="365"/>
      <c r="BW104" s="365"/>
      <c r="BX104" s="365"/>
      <c r="BY104" s="365"/>
      <c r="BZ104" s="365"/>
      <c r="CA104" s="365"/>
      <c r="CB104" s="366"/>
    </row>
    <row r="105" spans="1:80" hidden="1" x14ac:dyDescent="0.2">
      <c r="A105" s="400"/>
      <c r="B105" s="401"/>
      <c r="C105" s="401"/>
      <c r="D105" s="402"/>
      <c r="E105" s="422"/>
      <c r="F105" s="423"/>
      <c r="G105" s="423"/>
      <c r="H105" s="423"/>
      <c r="I105" s="423"/>
      <c r="J105" s="423"/>
      <c r="K105" s="423"/>
      <c r="L105" s="423"/>
      <c r="M105" s="423"/>
      <c r="N105" s="423"/>
      <c r="O105" s="423"/>
      <c r="P105" s="423"/>
      <c r="Q105" s="423"/>
      <c r="R105" s="423"/>
      <c r="S105" s="423"/>
      <c r="T105" s="423"/>
      <c r="U105" s="423"/>
      <c r="V105" s="423"/>
      <c r="W105" s="423"/>
      <c r="X105" s="423"/>
      <c r="Y105" s="423"/>
      <c r="Z105" s="423"/>
      <c r="AA105" s="423"/>
      <c r="AB105" s="423"/>
      <c r="AC105" s="423"/>
      <c r="AD105" s="423"/>
      <c r="AE105" s="423"/>
      <c r="AF105" s="423"/>
      <c r="AG105" s="423"/>
      <c r="AH105" s="423"/>
      <c r="AI105" s="423"/>
      <c r="AJ105" s="423"/>
      <c r="AK105" s="423"/>
      <c r="AL105" s="423"/>
      <c r="AM105" s="423"/>
      <c r="AN105" s="423"/>
      <c r="AO105" s="423"/>
      <c r="AP105" s="423"/>
      <c r="AQ105" s="423"/>
      <c r="AR105" s="424"/>
      <c r="AS105" s="364"/>
      <c r="AT105" s="365"/>
      <c r="AU105" s="365"/>
      <c r="AV105" s="365"/>
      <c r="AW105" s="365"/>
      <c r="AX105" s="365"/>
      <c r="AY105" s="365"/>
      <c r="AZ105" s="365"/>
      <c r="BA105" s="365"/>
      <c r="BB105" s="366"/>
      <c r="BC105" s="364"/>
      <c r="BD105" s="365"/>
      <c r="BE105" s="365"/>
      <c r="BF105" s="365"/>
      <c r="BG105" s="365"/>
      <c r="BH105" s="365"/>
      <c r="BI105" s="365"/>
      <c r="BJ105" s="365"/>
      <c r="BK105" s="365"/>
      <c r="BL105" s="365"/>
      <c r="BM105" s="366"/>
      <c r="BN105" s="364">
        <f t="shared" si="1"/>
        <v>0</v>
      </c>
      <c r="BO105" s="365"/>
      <c r="BP105" s="365"/>
      <c r="BQ105" s="365"/>
      <c r="BR105" s="365"/>
      <c r="BS105" s="365"/>
      <c r="BT105" s="365"/>
      <c r="BU105" s="365"/>
      <c r="BV105" s="365"/>
      <c r="BW105" s="365"/>
      <c r="BX105" s="365"/>
      <c r="BY105" s="365"/>
      <c r="BZ105" s="365"/>
      <c r="CA105" s="365"/>
      <c r="CB105" s="366"/>
    </row>
    <row r="106" spans="1:80" hidden="1" x14ac:dyDescent="0.2">
      <c r="A106" s="400"/>
      <c r="B106" s="401"/>
      <c r="C106" s="401"/>
      <c r="D106" s="402"/>
      <c r="E106" s="422"/>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s="423"/>
      <c r="AF106" s="423"/>
      <c r="AG106" s="423"/>
      <c r="AH106" s="423"/>
      <c r="AI106" s="423"/>
      <c r="AJ106" s="423"/>
      <c r="AK106" s="423"/>
      <c r="AL106" s="423"/>
      <c r="AM106" s="423"/>
      <c r="AN106" s="423"/>
      <c r="AO106" s="423"/>
      <c r="AP106" s="423"/>
      <c r="AQ106" s="423"/>
      <c r="AR106" s="424"/>
      <c r="AS106" s="364"/>
      <c r="AT106" s="365"/>
      <c r="AU106" s="365"/>
      <c r="AV106" s="365"/>
      <c r="AW106" s="365"/>
      <c r="AX106" s="365"/>
      <c r="AY106" s="365"/>
      <c r="AZ106" s="365"/>
      <c r="BA106" s="365"/>
      <c r="BB106" s="366"/>
      <c r="BC106" s="364"/>
      <c r="BD106" s="365"/>
      <c r="BE106" s="365"/>
      <c r="BF106" s="365"/>
      <c r="BG106" s="365"/>
      <c r="BH106" s="365"/>
      <c r="BI106" s="365"/>
      <c r="BJ106" s="365"/>
      <c r="BK106" s="365"/>
      <c r="BL106" s="365"/>
      <c r="BM106" s="366"/>
      <c r="BN106" s="364">
        <f t="shared" si="1"/>
        <v>0</v>
      </c>
      <c r="BO106" s="365"/>
      <c r="BP106" s="365"/>
      <c r="BQ106" s="365"/>
      <c r="BR106" s="365"/>
      <c r="BS106" s="365"/>
      <c r="BT106" s="365"/>
      <c r="BU106" s="365"/>
      <c r="BV106" s="365"/>
      <c r="BW106" s="365"/>
      <c r="BX106" s="365"/>
      <c r="BY106" s="365"/>
      <c r="BZ106" s="365"/>
      <c r="CA106" s="365"/>
      <c r="CB106" s="366"/>
    </row>
    <row r="107" spans="1:80" hidden="1" x14ac:dyDescent="0.2">
      <c r="A107" s="400"/>
      <c r="B107" s="401"/>
      <c r="C107" s="401"/>
      <c r="D107" s="402"/>
      <c r="E107" s="422"/>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3"/>
      <c r="AD107" s="423"/>
      <c r="AE107" s="423"/>
      <c r="AF107" s="423"/>
      <c r="AG107" s="423"/>
      <c r="AH107" s="423"/>
      <c r="AI107" s="423"/>
      <c r="AJ107" s="423"/>
      <c r="AK107" s="423"/>
      <c r="AL107" s="423"/>
      <c r="AM107" s="423"/>
      <c r="AN107" s="423"/>
      <c r="AO107" s="423"/>
      <c r="AP107" s="423"/>
      <c r="AQ107" s="423"/>
      <c r="AR107" s="424"/>
      <c r="AS107" s="364"/>
      <c r="AT107" s="365"/>
      <c r="AU107" s="365"/>
      <c r="AV107" s="365"/>
      <c r="AW107" s="365"/>
      <c r="AX107" s="365"/>
      <c r="AY107" s="365"/>
      <c r="AZ107" s="365"/>
      <c r="BA107" s="365"/>
      <c r="BB107" s="366"/>
      <c r="BC107" s="364"/>
      <c r="BD107" s="365"/>
      <c r="BE107" s="365"/>
      <c r="BF107" s="365"/>
      <c r="BG107" s="365"/>
      <c r="BH107" s="365"/>
      <c r="BI107" s="365"/>
      <c r="BJ107" s="365"/>
      <c r="BK107" s="365"/>
      <c r="BL107" s="365"/>
      <c r="BM107" s="366"/>
      <c r="BN107" s="364">
        <f t="shared" si="1"/>
        <v>0</v>
      </c>
      <c r="BO107" s="365"/>
      <c r="BP107" s="365"/>
      <c r="BQ107" s="365"/>
      <c r="BR107" s="365"/>
      <c r="BS107" s="365"/>
      <c r="BT107" s="365"/>
      <c r="BU107" s="365"/>
      <c r="BV107" s="365"/>
      <c r="BW107" s="365"/>
      <c r="BX107" s="365"/>
      <c r="BY107" s="365"/>
      <c r="BZ107" s="365"/>
      <c r="CA107" s="365"/>
      <c r="CB107" s="366"/>
    </row>
    <row r="108" spans="1:80" hidden="1" x14ac:dyDescent="0.2">
      <c r="A108" s="400"/>
      <c r="B108" s="401"/>
      <c r="C108" s="401"/>
      <c r="D108" s="402"/>
      <c r="E108" s="397"/>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c r="AG108" s="398"/>
      <c r="AH108" s="398"/>
      <c r="AI108" s="398"/>
      <c r="AJ108" s="398"/>
      <c r="AK108" s="398"/>
      <c r="AL108" s="398"/>
      <c r="AM108" s="398"/>
      <c r="AN108" s="398"/>
      <c r="AO108" s="398"/>
      <c r="AP108" s="398"/>
      <c r="AQ108" s="398"/>
      <c r="AR108" s="399"/>
      <c r="AS108" s="419"/>
      <c r="AT108" s="420"/>
      <c r="AU108" s="420"/>
      <c r="AV108" s="420"/>
      <c r="AW108" s="420"/>
      <c r="AX108" s="420"/>
      <c r="AY108" s="420"/>
      <c r="AZ108" s="420"/>
      <c r="BA108" s="420"/>
      <c r="BB108" s="421"/>
      <c r="BC108" s="419"/>
      <c r="BD108" s="420"/>
      <c r="BE108" s="420"/>
      <c r="BF108" s="420"/>
      <c r="BG108" s="420"/>
      <c r="BH108" s="420"/>
      <c r="BI108" s="420"/>
      <c r="BJ108" s="420"/>
      <c r="BK108" s="420"/>
      <c r="BL108" s="420"/>
      <c r="BM108" s="421"/>
      <c r="BN108" s="364">
        <f t="shared" si="1"/>
        <v>0</v>
      </c>
      <c r="BO108" s="365"/>
      <c r="BP108" s="365"/>
      <c r="BQ108" s="365"/>
      <c r="BR108" s="365"/>
      <c r="BS108" s="365"/>
      <c r="BT108" s="365"/>
      <c r="BU108" s="365"/>
      <c r="BV108" s="365"/>
      <c r="BW108" s="365"/>
      <c r="BX108" s="365"/>
      <c r="BY108" s="365"/>
      <c r="BZ108" s="365"/>
      <c r="CA108" s="365"/>
      <c r="CB108" s="366"/>
    </row>
    <row r="109" spans="1:80" hidden="1" x14ac:dyDescent="0.2">
      <c r="A109" s="400"/>
      <c r="B109" s="401"/>
      <c r="C109" s="401"/>
      <c r="D109" s="402"/>
      <c r="E109" s="397"/>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c r="AG109" s="398"/>
      <c r="AH109" s="398"/>
      <c r="AI109" s="398"/>
      <c r="AJ109" s="398"/>
      <c r="AK109" s="398"/>
      <c r="AL109" s="398"/>
      <c r="AM109" s="398"/>
      <c r="AN109" s="398"/>
      <c r="AO109" s="398"/>
      <c r="AP109" s="398"/>
      <c r="AQ109" s="398"/>
      <c r="AR109" s="399"/>
      <c r="AS109" s="419"/>
      <c r="AT109" s="420"/>
      <c r="AU109" s="420"/>
      <c r="AV109" s="420"/>
      <c r="AW109" s="420"/>
      <c r="AX109" s="420"/>
      <c r="AY109" s="420"/>
      <c r="AZ109" s="420"/>
      <c r="BA109" s="420"/>
      <c r="BB109" s="421"/>
      <c r="BC109" s="419"/>
      <c r="BD109" s="420"/>
      <c r="BE109" s="420"/>
      <c r="BF109" s="420"/>
      <c r="BG109" s="420"/>
      <c r="BH109" s="420"/>
      <c r="BI109" s="420"/>
      <c r="BJ109" s="420"/>
      <c r="BK109" s="420"/>
      <c r="BL109" s="420"/>
      <c r="BM109" s="421"/>
      <c r="BN109" s="364">
        <f t="shared" si="1"/>
        <v>0</v>
      </c>
      <c r="BO109" s="365"/>
      <c r="BP109" s="365"/>
      <c r="BQ109" s="365"/>
      <c r="BR109" s="365"/>
      <c r="BS109" s="365"/>
      <c r="BT109" s="365"/>
      <c r="BU109" s="365"/>
      <c r="BV109" s="365"/>
      <c r="BW109" s="365"/>
      <c r="BX109" s="365"/>
      <c r="BY109" s="365"/>
      <c r="BZ109" s="365"/>
      <c r="CA109" s="365"/>
      <c r="CB109" s="366"/>
    </row>
    <row r="110" spans="1:80" hidden="1" x14ac:dyDescent="0.2">
      <c r="A110" s="400"/>
      <c r="B110" s="401"/>
      <c r="C110" s="401"/>
      <c r="D110" s="402"/>
      <c r="E110" s="397"/>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c r="AG110" s="398"/>
      <c r="AH110" s="398"/>
      <c r="AI110" s="398"/>
      <c r="AJ110" s="398"/>
      <c r="AK110" s="398"/>
      <c r="AL110" s="398"/>
      <c r="AM110" s="398"/>
      <c r="AN110" s="398"/>
      <c r="AO110" s="398"/>
      <c r="AP110" s="398"/>
      <c r="AQ110" s="398"/>
      <c r="AR110" s="399"/>
      <c r="AS110" s="419"/>
      <c r="AT110" s="420"/>
      <c r="AU110" s="420"/>
      <c r="AV110" s="420"/>
      <c r="AW110" s="420"/>
      <c r="AX110" s="420"/>
      <c r="AY110" s="420"/>
      <c r="AZ110" s="420"/>
      <c r="BA110" s="420"/>
      <c r="BB110" s="421"/>
      <c r="BC110" s="419"/>
      <c r="BD110" s="420"/>
      <c r="BE110" s="420"/>
      <c r="BF110" s="420"/>
      <c r="BG110" s="420"/>
      <c r="BH110" s="420"/>
      <c r="BI110" s="420"/>
      <c r="BJ110" s="420"/>
      <c r="BK110" s="420"/>
      <c r="BL110" s="420"/>
      <c r="BM110" s="421"/>
      <c r="BN110" s="364">
        <f t="shared" si="1"/>
        <v>0</v>
      </c>
      <c r="BO110" s="365"/>
      <c r="BP110" s="365"/>
      <c r="BQ110" s="365"/>
      <c r="BR110" s="365"/>
      <c r="BS110" s="365"/>
      <c r="BT110" s="365"/>
      <c r="BU110" s="365"/>
      <c r="BV110" s="365"/>
      <c r="BW110" s="365"/>
      <c r="BX110" s="365"/>
      <c r="BY110" s="365"/>
      <c r="BZ110" s="365"/>
      <c r="CA110" s="365"/>
      <c r="CB110" s="366"/>
    </row>
    <row r="111" spans="1:80" hidden="1" x14ac:dyDescent="0.2">
      <c r="A111" s="400"/>
      <c r="B111" s="401"/>
      <c r="C111" s="401"/>
      <c r="D111" s="402"/>
      <c r="E111" s="397"/>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9"/>
      <c r="AS111" s="419"/>
      <c r="AT111" s="420"/>
      <c r="AU111" s="420"/>
      <c r="AV111" s="420"/>
      <c r="AW111" s="420"/>
      <c r="AX111" s="420"/>
      <c r="AY111" s="420"/>
      <c r="AZ111" s="420"/>
      <c r="BA111" s="420"/>
      <c r="BB111" s="421"/>
      <c r="BC111" s="419"/>
      <c r="BD111" s="420"/>
      <c r="BE111" s="420"/>
      <c r="BF111" s="420"/>
      <c r="BG111" s="420"/>
      <c r="BH111" s="420"/>
      <c r="BI111" s="420"/>
      <c r="BJ111" s="420"/>
      <c r="BK111" s="420"/>
      <c r="BL111" s="420"/>
      <c r="BM111" s="421"/>
      <c r="BN111" s="364">
        <f t="shared" si="1"/>
        <v>0</v>
      </c>
      <c r="BO111" s="365"/>
      <c r="BP111" s="365"/>
      <c r="BQ111" s="365"/>
      <c r="BR111" s="365"/>
      <c r="BS111" s="365"/>
      <c r="BT111" s="365"/>
      <c r="BU111" s="365"/>
      <c r="BV111" s="365"/>
      <c r="BW111" s="365"/>
      <c r="BX111" s="365"/>
      <c r="BY111" s="365"/>
      <c r="BZ111" s="365"/>
      <c r="CA111" s="365"/>
      <c r="CB111" s="366"/>
    </row>
    <row r="112" spans="1:80" hidden="1" x14ac:dyDescent="0.2">
      <c r="A112" s="400"/>
      <c r="B112" s="401"/>
      <c r="C112" s="401"/>
      <c r="D112" s="402"/>
      <c r="E112" s="397"/>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c r="AG112" s="398"/>
      <c r="AH112" s="398"/>
      <c r="AI112" s="398"/>
      <c r="AJ112" s="398"/>
      <c r="AK112" s="398"/>
      <c r="AL112" s="398"/>
      <c r="AM112" s="398"/>
      <c r="AN112" s="398"/>
      <c r="AO112" s="398"/>
      <c r="AP112" s="398"/>
      <c r="AQ112" s="398"/>
      <c r="AR112" s="399"/>
      <c r="AS112" s="419"/>
      <c r="AT112" s="420"/>
      <c r="AU112" s="420"/>
      <c r="AV112" s="420"/>
      <c r="AW112" s="420"/>
      <c r="AX112" s="420"/>
      <c r="AY112" s="420"/>
      <c r="AZ112" s="420"/>
      <c r="BA112" s="420"/>
      <c r="BB112" s="421"/>
      <c r="BC112" s="419"/>
      <c r="BD112" s="420"/>
      <c r="BE112" s="420"/>
      <c r="BF112" s="420"/>
      <c r="BG112" s="420"/>
      <c r="BH112" s="420"/>
      <c r="BI112" s="420"/>
      <c r="BJ112" s="420"/>
      <c r="BK112" s="420"/>
      <c r="BL112" s="420"/>
      <c r="BM112" s="421"/>
      <c r="BN112" s="364">
        <f t="shared" si="1"/>
        <v>0</v>
      </c>
      <c r="BO112" s="365"/>
      <c r="BP112" s="365"/>
      <c r="BQ112" s="365"/>
      <c r="BR112" s="365"/>
      <c r="BS112" s="365"/>
      <c r="BT112" s="365"/>
      <c r="BU112" s="365"/>
      <c r="BV112" s="365"/>
      <c r="BW112" s="365"/>
      <c r="BX112" s="365"/>
      <c r="BY112" s="365"/>
      <c r="BZ112" s="365"/>
      <c r="CA112" s="365"/>
      <c r="CB112" s="366"/>
    </row>
    <row r="113" spans="1:89" hidden="1" x14ac:dyDescent="0.2">
      <c r="A113" s="400"/>
      <c r="B113" s="401"/>
      <c r="C113" s="401"/>
      <c r="D113" s="402"/>
      <c r="E113" s="397"/>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c r="AG113" s="398"/>
      <c r="AH113" s="398"/>
      <c r="AI113" s="398"/>
      <c r="AJ113" s="398"/>
      <c r="AK113" s="398"/>
      <c r="AL113" s="398"/>
      <c r="AM113" s="398"/>
      <c r="AN113" s="398"/>
      <c r="AO113" s="398"/>
      <c r="AP113" s="398"/>
      <c r="AQ113" s="398"/>
      <c r="AR113" s="399"/>
      <c r="AS113" s="419"/>
      <c r="AT113" s="420"/>
      <c r="AU113" s="420"/>
      <c r="AV113" s="420"/>
      <c r="AW113" s="420"/>
      <c r="AX113" s="420"/>
      <c r="AY113" s="420"/>
      <c r="AZ113" s="420"/>
      <c r="BA113" s="420"/>
      <c r="BB113" s="421"/>
      <c r="BC113" s="419"/>
      <c r="BD113" s="420"/>
      <c r="BE113" s="420"/>
      <c r="BF113" s="420"/>
      <c r="BG113" s="420"/>
      <c r="BH113" s="420"/>
      <c r="BI113" s="420"/>
      <c r="BJ113" s="420"/>
      <c r="BK113" s="420"/>
      <c r="BL113" s="420"/>
      <c r="BM113" s="421"/>
      <c r="BN113" s="364">
        <f t="shared" si="1"/>
        <v>0</v>
      </c>
      <c r="BO113" s="365"/>
      <c r="BP113" s="365"/>
      <c r="BQ113" s="365"/>
      <c r="BR113" s="365"/>
      <c r="BS113" s="365"/>
      <c r="BT113" s="365"/>
      <c r="BU113" s="365"/>
      <c r="BV113" s="365"/>
      <c r="BW113" s="365"/>
      <c r="BX113" s="365"/>
      <c r="BY113" s="365"/>
      <c r="BZ113" s="365"/>
      <c r="CA113" s="365"/>
      <c r="CB113" s="366"/>
    </row>
    <row r="114" spans="1:89" hidden="1" x14ac:dyDescent="0.2">
      <c r="A114" s="400"/>
      <c r="B114" s="401"/>
      <c r="C114" s="401"/>
      <c r="D114" s="402"/>
      <c r="E114" s="397"/>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c r="AG114" s="398"/>
      <c r="AH114" s="398"/>
      <c r="AI114" s="398"/>
      <c r="AJ114" s="398"/>
      <c r="AK114" s="398"/>
      <c r="AL114" s="398"/>
      <c r="AM114" s="398"/>
      <c r="AN114" s="398"/>
      <c r="AO114" s="398"/>
      <c r="AP114" s="398"/>
      <c r="AQ114" s="398"/>
      <c r="AR114" s="399"/>
      <c r="AS114" s="419"/>
      <c r="AT114" s="420"/>
      <c r="AU114" s="420"/>
      <c r="AV114" s="420"/>
      <c r="AW114" s="420"/>
      <c r="AX114" s="420"/>
      <c r="AY114" s="420"/>
      <c r="AZ114" s="420"/>
      <c r="BA114" s="420"/>
      <c r="BB114" s="421"/>
      <c r="BC114" s="419"/>
      <c r="BD114" s="420"/>
      <c r="BE114" s="420"/>
      <c r="BF114" s="420"/>
      <c r="BG114" s="420"/>
      <c r="BH114" s="420"/>
      <c r="BI114" s="420"/>
      <c r="BJ114" s="420"/>
      <c r="BK114" s="420"/>
      <c r="BL114" s="420"/>
      <c r="BM114" s="421"/>
      <c r="BN114" s="364">
        <f t="shared" si="1"/>
        <v>0</v>
      </c>
      <c r="BO114" s="365"/>
      <c r="BP114" s="365"/>
      <c r="BQ114" s="365"/>
      <c r="BR114" s="365"/>
      <c r="BS114" s="365"/>
      <c r="BT114" s="365"/>
      <c r="BU114" s="365"/>
      <c r="BV114" s="365"/>
      <c r="BW114" s="365"/>
      <c r="BX114" s="365"/>
      <c r="BY114" s="365"/>
      <c r="BZ114" s="365"/>
      <c r="CA114" s="365"/>
      <c r="CB114" s="366"/>
    </row>
    <row r="115" spans="1:89" hidden="1" x14ac:dyDescent="0.2">
      <c r="A115" s="400"/>
      <c r="B115" s="401"/>
      <c r="C115" s="401"/>
      <c r="D115" s="402"/>
      <c r="E115" s="397"/>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9"/>
      <c r="AS115" s="419"/>
      <c r="AT115" s="420"/>
      <c r="AU115" s="420"/>
      <c r="AV115" s="420"/>
      <c r="AW115" s="420"/>
      <c r="AX115" s="420"/>
      <c r="AY115" s="420"/>
      <c r="AZ115" s="420"/>
      <c r="BA115" s="420"/>
      <c r="BB115" s="421"/>
      <c r="BC115" s="419"/>
      <c r="BD115" s="420"/>
      <c r="BE115" s="420"/>
      <c r="BF115" s="420"/>
      <c r="BG115" s="420"/>
      <c r="BH115" s="420"/>
      <c r="BI115" s="420"/>
      <c r="BJ115" s="420"/>
      <c r="BK115" s="420"/>
      <c r="BL115" s="420"/>
      <c r="BM115" s="421"/>
      <c r="BN115" s="364">
        <f t="shared" si="1"/>
        <v>0</v>
      </c>
      <c r="BO115" s="365"/>
      <c r="BP115" s="365"/>
      <c r="BQ115" s="365"/>
      <c r="BR115" s="365"/>
      <c r="BS115" s="365"/>
      <c r="BT115" s="365"/>
      <c r="BU115" s="365"/>
      <c r="BV115" s="365"/>
      <c r="BW115" s="365"/>
      <c r="BX115" s="365"/>
      <c r="BY115" s="365"/>
      <c r="BZ115" s="365"/>
      <c r="CA115" s="365"/>
      <c r="CB115" s="366"/>
    </row>
    <row r="116" spans="1:89" hidden="1" x14ac:dyDescent="0.2">
      <c r="A116" s="400"/>
      <c r="B116" s="401"/>
      <c r="C116" s="401"/>
      <c r="D116" s="402"/>
      <c r="E116" s="397"/>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8"/>
      <c r="AM116" s="398"/>
      <c r="AN116" s="398"/>
      <c r="AO116" s="398"/>
      <c r="AP116" s="398"/>
      <c r="AQ116" s="398"/>
      <c r="AR116" s="399"/>
      <c r="AS116" s="419"/>
      <c r="AT116" s="420"/>
      <c r="AU116" s="420"/>
      <c r="AV116" s="420"/>
      <c r="AW116" s="420"/>
      <c r="AX116" s="420"/>
      <c r="AY116" s="420"/>
      <c r="AZ116" s="420"/>
      <c r="BA116" s="420"/>
      <c r="BB116" s="421"/>
      <c r="BC116" s="419"/>
      <c r="BD116" s="420"/>
      <c r="BE116" s="420"/>
      <c r="BF116" s="420"/>
      <c r="BG116" s="420"/>
      <c r="BH116" s="420"/>
      <c r="BI116" s="420"/>
      <c r="BJ116" s="420"/>
      <c r="BK116" s="420"/>
      <c r="BL116" s="420"/>
      <c r="BM116" s="421"/>
      <c r="BN116" s="364">
        <f t="shared" si="1"/>
        <v>0</v>
      </c>
      <c r="BO116" s="365"/>
      <c r="BP116" s="365"/>
      <c r="BQ116" s="365"/>
      <c r="BR116" s="365"/>
      <c r="BS116" s="365"/>
      <c r="BT116" s="365"/>
      <c r="BU116" s="365"/>
      <c r="BV116" s="365"/>
      <c r="BW116" s="365"/>
      <c r="BX116" s="365"/>
      <c r="BY116" s="365"/>
      <c r="BZ116" s="365"/>
      <c r="CA116" s="365"/>
      <c r="CB116" s="366"/>
    </row>
    <row r="117" spans="1:89" hidden="1" x14ac:dyDescent="0.2">
      <c r="A117" s="233"/>
      <c r="B117" s="231"/>
      <c r="C117" s="231"/>
      <c r="D117" s="232"/>
      <c r="E117" s="413"/>
      <c r="F117" s="414"/>
      <c r="G117" s="414"/>
      <c r="H117" s="414"/>
      <c r="I117" s="414"/>
      <c r="J117" s="414"/>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c r="AL117" s="414"/>
      <c r="AM117" s="414"/>
      <c r="AN117" s="414"/>
      <c r="AO117" s="414"/>
      <c r="AP117" s="414"/>
      <c r="AQ117" s="414"/>
      <c r="AR117" s="415"/>
      <c r="AS117" s="400"/>
      <c r="AT117" s="401"/>
      <c r="AU117" s="401"/>
      <c r="AV117" s="401"/>
      <c r="AW117" s="401"/>
      <c r="AX117" s="401"/>
      <c r="AY117" s="401"/>
      <c r="AZ117" s="401"/>
      <c r="BA117" s="401"/>
      <c r="BB117" s="402"/>
      <c r="BC117" s="416"/>
      <c r="BD117" s="417"/>
      <c r="BE117" s="417"/>
      <c r="BF117" s="417"/>
      <c r="BG117" s="417"/>
      <c r="BH117" s="417"/>
      <c r="BI117" s="417"/>
      <c r="BJ117" s="417"/>
      <c r="BK117" s="417"/>
      <c r="BL117" s="417"/>
      <c r="BM117" s="418"/>
      <c r="BN117" s="364">
        <f t="shared" si="1"/>
        <v>0</v>
      </c>
      <c r="BO117" s="365"/>
      <c r="BP117" s="365"/>
      <c r="BQ117" s="365"/>
      <c r="BR117" s="365"/>
      <c r="BS117" s="365"/>
      <c r="BT117" s="365"/>
      <c r="BU117" s="365"/>
      <c r="BV117" s="365"/>
      <c r="BW117" s="365"/>
      <c r="BX117" s="365"/>
      <c r="BY117" s="365"/>
      <c r="BZ117" s="365"/>
      <c r="CA117" s="365"/>
      <c r="CB117" s="366"/>
    </row>
    <row r="118" spans="1:89" hidden="1" x14ac:dyDescent="0.2">
      <c r="A118" s="233"/>
      <c r="B118" s="231"/>
      <c r="C118" s="231"/>
      <c r="D118" s="232"/>
      <c r="E118" s="413"/>
      <c r="F118" s="414"/>
      <c r="G118" s="414"/>
      <c r="H118" s="414"/>
      <c r="I118" s="414"/>
      <c r="J118" s="414"/>
      <c r="K118" s="414"/>
      <c r="L118" s="414"/>
      <c r="M118" s="414"/>
      <c r="N118" s="414"/>
      <c r="O118" s="414"/>
      <c r="P118" s="414"/>
      <c r="Q118" s="414"/>
      <c r="R118" s="414"/>
      <c r="S118" s="414"/>
      <c r="T118" s="414"/>
      <c r="U118" s="414"/>
      <c r="V118" s="414"/>
      <c r="W118" s="414"/>
      <c r="X118" s="414"/>
      <c r="Y118" s="414"/>
      <c r="Z118" s="414"/>
      <c r="AA118" s="414"/>
      <c r="AB118" s="414"/>
      <c r="AC118" s="414"/>
      <c r="AD118" s="414"/>
      <c r="AE118" s="414"/>
      <c r="AF118" s="414"/>
      <c r="AG118" s="414"/>
      <c r="AH118" s="414"/>
      <c r="AI118" s="414"/>
      <c r="AJ118" s="414"/>
      <c r="AK118" s="414"/>
      <c r="AL118" s="414"/>
      <c r="AM118" s="414"/>
      <c r="AN118" s="414"/>
      <c r="AO118" s="414"/>
      <c r="AP118" s="414"/>
      <c r="AQ118" s="414"/>
      <c r="AR118" s="415"/>
      <c r="AS118" s="400"/>
      <c r="AT118" s="401"/>
      <c r="AU118" s="401"/>
      <c r="AV118" s="401"/>
      <c r="AW118" s="401"/>
      <c r="AX118" s="401"/>
      <c r="AY118" s="401"/>
      <c r="AZ118" s="401"/>
      <c r="BA118" s="401"/>
      <c r="BB118" s="402"/>
      <c r="BC118" s="416"/>
      <c r="BD118" s="417"/>
      <c r="BE118" s="417"/>
      <c r="BF118" s="417"/>
      <c r="BG118" s="417"/>
      <c r="BH118" s="417"/>
      <c r="BI118" s="417"/>
      <c r="BJ118" s="417"/>
      <c r="BK118" s="417"/>
      <c r="BL118" s="417"/>
      <c r="BM118" s="418"/>
      <c r="BN118" s="364">
        <f t="shared" si="1"/>
        <v>0</v>
      </c>
      <c r="BO118" s="365"/>
      <c r="BP118" s="365"/>
      <c r="BQ118" s="365"/>
      <c r="BR118" s="365"/>
      <c r="BS118" s="365"/>
      <c r="BT118" s="365"/>
      <c r="BU118" s="365"/>
      <c r="BV118" s="365"/>
      <c r="BW118" s="365"/>
      <c r="BX118" s="365"/>
      <c r="BY118" s="365"/>
      <c r="BZ118" s="365"/>
      <c r="CA118" s="365"/>
      <c r="CB118" s="366"/>
    </row>
    <row r="119" spans="1:89" x14ac:dyDescent="0.2">
      <c r="A119" s="377"/>
      <c r="B119" s="378"/>
      <c r="C119" s="378"/>
      <c r="D119" s="379"/>
      <c r="E119" s="380" t="s">
        <v>421</v>
      </c>
      <c r="F119" s="381"/>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381"/>
      <c r="AL119" s="381"/>
      <c r="AM119" s="381"/>
      <c r="AN119" s="381"/>
      <c r="AO119" s="381"/>
      <c r="AP119" s="381"/>
      <c r="AQ119" s="381"/>
      <c r="AR119" s="382"/>
      <c r="AS119" s="383" t="s">
        <v>52</v>
      </c>
      <c r="AT119" s="384"/>
      <c r="AU119" s="384"/>
      <c r="AV119" s="384"/>
      <c r="AW119" s="384"/>
      <c r="AX119" s="384"/>
      <c r="AY119" s="384"/>
      <c r="AZ119" s="384"/>
      <c r="BA119" s="384"/>
      <c r="BB119" s="385"/>
      <c r="BC119" s="386" t="s">
        <v>52</v>
      </c>
      <c r="BD119" s="387"/>
      <c r="BE119" s="387"/>
      <c r="BF119" s="387"/>
      <c r="BG119" s="387"/>
      <c r="BH119" s="387"/>
      <c r="BI119" s="387"/>
      <c r="BJ119" s="387"/>
      <c r="BK119" s="387"/>
      <c r="BL119" s="387"/>
      <c r="BM119" s="388"/>
      <c r="BN119" s="389">
        <f>SUM(BN85:CB118)</f>
        <v>42000</v>
      </c>
      <c r="BO119" s="390"/>
      <c r="BP119" s="390"/>
      <c r="BQ119" s="390"/>
      <c r="BR119" s="390"/>
      <c r="BS119" s="390"/>
      <c r="BT119" s="390"/>
      <c r="BU119" s="390"/>
      <c r="BV119" s="390"/>
      <c r="BW119" s="390"/>
      <c r="BX119" s="390"/>
      <c r="BY119" s="390"/>
      <c r="BZ119" s="390"/>
      <c r="CA119" s="390"/>
      <c r="CB119" s="391"/>
      <c r="CC119" s="412"/>
      <c r="CD119" s="153"/>
      <c r="CE119" s="153"/>
      <c r="CF119" s="153"/>
      <c r="CG119" s="153"/>
      <c r="CH119" s="153"/>
      <c r="CI119" s="153"/>
      <c r="CJ119" s="153"/>
      <c r="CK119" s="153"/>
    </row>
    <row r="120" spans="1:89" ht="15.75" x14ac:dyDescent="0.25">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7"/>
      <c r="AT120" s="137"/>
      <c r="AU120" s="137"/>
      <c r="AV120" s="137"/>
      <c r="AW120" s="137"/>
      <c r="AX120" s="137"/>
      <c r="AY120" s="137"/>
      <c r="AZ120" s="137"/>
      <c r="BA120" s="137"/>
      <c r="BB120" s="137"/>
      <c r="BC120" s="86"/>
      <c r="BD120" s="86"/>
      <c r="BE120" s="86"/>
      <c r="BF120" s="86"/>
      <c r="BG120" s="86"/>
      <c r="BH120" s="86"/>
      <c r="BI120" s="86"/>
      <c r="BJ120" s="86"/>
      <c r="BK120" s="86"/>
      <c r="BL120" s="86"/>
      <c r="BM120" s="86"/>
      <c r="BN120" s="86"/>
      <c r="BO120" s="86"/>
      <c r="BP120" s="86"/>
      <c r="BQ120" s="138"/>
      <c r="BR120" s="138"/>
      <c r="BS120" s="138"/>
      <c r="BT120" s="138"/>
      <c r="BU120" s="138"/>
      <c r="BV120" s="138"/>
      <c r="BW120" s="138"/>
      <c r="BX120" s="138"/>
      <c r="BY120" s="138"/>
      <c r="BZ120" s="138"/>
      <c r="CA120" s="138"/>
      <c r="CB120" s="138"/>
    </row>
    <row r="121" spans="1:89" x14ac:dyDescent="0.2">
      <c r="CK121" s="80"/>
    </row>
    <row r="122" spans="1:89" ht="15.75" x14ac:dyDescent="0.25">
      <c r="A122" s="72" t="s">
        <v>419</v>
      </c>
      <c r="B122" s="135"/>
      <c r="C122" s="135"/>
      <c r="D122" s="135"/>
      <c r="E122" s="135"/>
      <c r="F122" s="135"/>
      <c r="G122" s="135"/>
      <c r="H122" s="135"/>
      <c r="I122" s="135"/>
      <c r="J122" s="135"/>
      <c r="X122" s="87"/>
      <c r="Y122" s="376"/>
      <c r="Z122" s="376"/>
      <c r="AA122" s="376"/>
      <c r="AB122" s="376"/>
      <c r="AC122" s="376"/>
      <c r="AD122" s="376"/>
      <c r="AE122" s="376"/>
      <c r="AF122" s="376"/>
      <c r="AG122" s="376"/>
      <c r="AH122" s="376"/>
      <c r="AI122" s="376"/>
      <c r="AJ122" s="376"/>
      <c r="AK122" s="87"/>
      <c r="AL122" s="369" t="s">
        <v>554</v>
      </c>
      <c r="AM122" s="369"/>
      <c r="AN122" s="369"/>
      <c r="AO122" s="369"/>
      <c r="AP122" s="369"/>
      <c r="AQ122" s="369"/>
      <c r="AR122" s="369"/>
      <c r="AS122" s="369"/>
      <c r="AT122" s="369"/>
      <c r="AU122" s="369"/>
      <c r="AV122" s="369"/>
      <c r="AW122" s="369"/>
      <c r="AX122" s="369"/>
      <c r="AY122" s="369"/>
      <c r="AZ122" s="369"/>
      <c r="BA122" s="369"/>
      <c r="BB122" s="369"/>
      <c r="BC122" s="369"/>
      <c r="BD122" s="369"/>
      <c r="BE122" s="369"/>
      <c r="BF122" s="369"/>
      <c r="BG122" s="369"/>
      <c r="BH122" s="369"/>
      <c r="BI122" s="369"/>
      <c r="BJ122" s="369"/>
      <c r="BK122" s="369"/>
      <c r="BL122" s="369"/>
      <c r="BM122" s="369"/>
      <c r="BN122" s="87"/>
      <c r="BO122" s="87"/>
      <c r="BP122" s="87"/>
      <c r="BQ122" s="87"/>
      <c r="BR122" s="87"/>
      <c r="BS122" s="87"/>
      <c r="CK122" s="80"/>
    </row>
    <row r="123" spans="1:89" x14ac:dyDescent="0.2">
      <c r="A123" s="88"/>
      <c r="B123" s="88"/>
      <c r="C123" s="88"/>
      <c r="D123" s="88"/>
      <c r="E123" s="88"/>
      <c r="F123" s="88"/>
      <c r="G123" s="88"/>
      <c r="H123" s="88"/>
      <c r="I123" s="88"/>
      <c r="J123" s="88"/>
      <c r="X123" s="88"/>
      <c r="Y123" s="375" t="s">
        <v>10</v>
      </c>
      <c r="Z123" s="375"/>
      <c r="AA123" s="375"/>
      <c r="AB123" s="375"/>
      <c r="AC123" s="375"/>
      <c r="AD123" s="375"/>
      <c r="AE123" s="375"/>
      <c r="AF123" s="375"/>
      <c r="AG123" s="375"/>
      <c r="AH123" s="375"/>
      <c r="AI123" s="375"/>
      <c r="AJ123" s="375"/>
      <c r="AK123" s="88"/>
      <c r="AL123" s="375" t="s">
        <v>11</v>
      </c>
      <c r="AM123" s="375"/>
      <c r="AN123" s="375"/>
      <c r="AO123" s="375"/>
      <c r="AP123" s="375"/>
      <c r="AQ123" s="375"/>
      <c r="AR123" s="375"/>
      <c r="AS123" s="375"/>
      <c r="AT123" s="375"/>
      <c r="AU123" s="375"/>
      <c r="AV123" s="375"/>
      <c r="AW123" s="375"/>
      <c r="AX123" s="375"/>
      <c r="AY123" s="375"/>
      <c r="AZ123" s="375"/>
      <c r="BA123" s="375"/>
      <c r="BB123" s="375"/>
      <c r="BC123" s="375"/>
      <c r="BD123" s="375"/>
      <c r="BE123" s="375"/>
      <c r="BF123" s="375"/>
      <c r="BG123" s="375"/>
      <c r="BH123" s="375"/>
      <c r="BI123" s="375"/>
      <c r="BJ123" s="375"/>
      <c r="BK123" s="375"/>
      <c r="BL123" s="375"/>
      <c r="BM123" s="375"/>
      <c r="BN123" s="87"/>
      <c r="BO123" s="87"/>
      <c r="BP123" s="87"/>
      <c r="BQ123" s="87"/>
      <c r="BR123" s="87"/>
      <c r="BS123" s="87"/>
      <c r="CK123" s="89"/>
    </row>
    <row r="124" spans="1:89" x14ac:dyDescent="0.2">
      <c r="A124" s="1"/>
      <c r="B124" s="87"/>
      <c r="C124" s="87"/>
      <c r="D124" s="87"/>
      <c r="E124" s="87"/>
      <c r="F124" s="87"/>
      <c r="G124" s="87"/>
      <c r="H124" s="87"/>
      <c r="I124" s="87"/>
      <c r="J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8"/>
      <c r="BO124" s="88"/>
      <c r="BP124" s="88"/>
      <c r="BQ124" s="88"/>
      <c r="BR124" s="88"/>
      <c r="BS124" s="88"/>
    </row>
    <row r="125" spans="1:89" ht="15.75" x14ac:dyDescent="0.25">
      <c r="A125" s="72" t="s">
        <v>420</v>
      </c>
      <c r="B125" s="135"/>
      <c r="C125" s="135"/>
      <c r="D125" s="135"/>
      <c r="E125" s="135"/>
      <c r="F125" s="135"/>
      <c r="G125" s="135"/>
      <c r="H125" s="135"/>
      <c r="I125" s="135"/>
      <c r="J125" s="135"/>
      <c r="X125" s="87"/>
      <c r="Y125" s="376"/>
      <c r="Z125" s="376"/>
      <c r="AA125" s="376"/>
      <c r="AB125" s="376"/>
      <c r="AC125" s="376"/>
      <c r="AD125" s="376"/>
      <c r="AE125" s="376"/>
      <c r="AF125" s="376"/>
      <c r="AG125" s="376"/>
      <c r="AH125" s="376"/>
      <c r="AI125" s="376"/>
      <c r="AJ125" s="376"/>
      <c r="AK125" s="87"/>
      <c r="AL125" s="369" t="s">
        <v>568</v>
      </c>
      <c r="AM125" s="369"/>
      <c r="AN125" s="369"/>
      <c r="AO125" s="369"/>
      <c r="AP125" s="369"/>
      <c r="AQ125" s="369"/>
      <c r="AR125" s="369"/>
      <c r="AS125" s="369"/>
      <c r="AT125" s="369"/>
      <c r="AU125" s="369"/>
      <c r="AV125" s="369"/>
      <c r="AW125" s="369"/>
      <c r="AX125" s="369"/>
      <c r="AY125" s="369"/>
      <c r="AZ125" s="369"/>
      <c r="BA125" s="369"/>
      <c r="BB125" s="369"/>
      <c r="BC125" s="369"/>
      <c r="BD125" s="369"/>
      <c r="BE125" s="369"/>
      <c r="BF125" s="369"/>
      <c r="BG125" s="369"/>
      <c r="BH125" s="369"/>
      <c r="BI125" s="369"/>
      <c r="BJ125" s="369"/>
      <c r="BK125" s="369"/>
      <c r="BL125" s="369"/>
      <c r="BM125" s="369"/>
      <c r="BN125" s="87"/>
      <c r="BO125" s="87"/>
      <c r="BP125" s="87"/>
      <c r="BQ125" s="87"/>
      <c r="BR125" s="87"/>
      <c r="BS125" s="87"/>
    </row>
    <row r="126" spans="1:89" x14ac:dyDescent="0.2">
      <c r="A126" s="87"/>
      <c r="B126" s="87"/>
      <c r="C126" s="87"/>
      <c r="D126" s="87"/>
      <c r="E126" s="87"/>
      <c r="F126" s="87"/>
      <c r="G126" s="87"/>
      <c r="H126" s="87"/>
      <c r="I126" s="87"/>
      <c r="J126" s="87"/>
      <c r="X126" s="87"/>
      <c r="Y126" s="148" t="s">
        <v>10</v>
      </c>
      <c r="Z126" s="148"/>
      <c r="AA126" s="148"/>
      <c r="AB126" s="148"/>
      <c r="AC126" s="148"/>
      <c r="AD126" s="148"/>
      <c r="AE126" s="148"/>
      <c r="AF126" s="148"/>
      <c r="AG126" s="148"/>
      <c r="AH126" s="148"/>
      <c r="AI126" s="148"/>
      <c r="AJ126" s="148"/>
      <c r="AK126" s="88"/>
      <c r="AL126" s="148" t="s">
        <v>11</v>
      </c>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87"/>
      <c r="BO126" s="87"/>
      <c r="BP126" s="87"/>
      <c r="BQ126" s="87"/>
      <c r="BR126" s="87"/>
      <c r="BS126" s="87"/>
    </row>
    <row r="127" spans="1:89" ht="15.6" customHeight="1" x14ac:dyDescent="0.25">
      <c r="A127" s="72" t="s">
        <v>507</v>
      </c>
      <c r="B127" s="90"/>
      <c r="C127" s="135"/>
      <c r="D127" s="135"/>
      <c r="E127" s="135"/>
      <c r="F127" s="135"/>
      <c r="G127" s="135"/>
      <c r="H127" s="135"/>
      <c r="I127" s="135"/>
      <c r="J127" s="135"/>
      <c r="O127" s="155" t="s">
        <v>567</v>
      </c>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Q127" s="136"/>
      <c r="AR127" s="136"/>
      <c r="AS127" s="136"/>
      <c r="AT127" s="136"/>
      <c r="AU127" s="136"/>
      <c r="AV127" s="136"/>
      <c r="AW127" s="136"/>
      <c r="AX127" s="136"/>
      <c r="AY127" s="136"/>
      <c r="AZ127" s="87"/>
      <c r="BA127" s="369" t="s">
        <v>568</v>
      </c>
      <c r="BB127" s="369"/>
      <c r="BC127" s="369"/>
      <c r="BD127" s="369"/>
      <c r="BE127" s="369"/>
      <c r="BF127" s="369"/>
      <c r="BG127" s="369"/>
      <c r="BH127" s="369"/>
      <c r="BI127" s="369"/>
      <c r="BJ127" s="369"/>
      <c r="BK127" s="369"/>
      <c r="BL127" s="369"/>
      <c r="BM127" s="369"/>
      <c r="BN127" s="369"/>
      <c r="BO127" s="369"/>
      <c r="BP127" s="369"/>
      <c r="BQ127" s="369"/>
      <c r="BR127" s="369"/>
      <c r="BS127" s="369"/>
      <c r="BT127" s="369"/>
      <c r="BU127" s="369"/>
      <c r="BV127" s="369"/>
      <c r="BZ127" s="5"/>
      <c r="CA127" s="92"/>
      <c r="CB127" s="5"/>
    </row>
    <row r="128" spans="1:89" ht="15.75" x14ac:dyDescent="0.25">
      <c r="A128" s="72" t="s">
        <v>508</v>
      </c>
      <c r="B128" s="90"/>
      <c r="C128" s="135"/>
      <c r="D128" s="135"/>
      <c r="E128" s="135"/>
      <c r="F128" s="135"/>
      <c r="G128" s="135"/>
      <c r="H128" s="135"/>
      <c r="I128" s="135"/>
      <c r="J128" s="135"/>
      <c r="O128" s="148" t="s">
        <v>12</v>
      </c>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Q128" s="148" t="s">
        <v>10</v>
      </c>
      <c r="AR128" s="148"/>
      <c r="AS128" s="148"/>
      <c r="AT128" s="148"/>
      <c r="AU128" s="148"/>
      <c r="AV128" s="148"/>
      <c r="AW128" s="148"/>
      <c r="AX128" s="148"/>
      <c r="AY128" s="148"/>
      <c r="AZ128" s="88"/>
      <c r="BA128" s="148" t="s">
        <v>11</v>
      </c>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Z128" s="5"/>
      <c r="CA128" s="93"/>
      <c r="CB128" s="5"/>
    </row>
    <row r="129" spans="1:58" s="72" customFormat="1" ht="15.75" x14ac:dyDescent="0.25">
      <c r="A129" s="370" t="s">
        <v>9</v>
      </c>
      <c r="B129" s="370"/>
      <c r="C129" s="371" t="s">
        <v>555</v>
      </c>
      <c r="D129" s="371"/>
      <c r="E129" s="371"/>
      <c r="F129" s="372" t="s">
        <v>5</v>
      </c>
      <c r="G129" s="372"/>
      <c r="H129" s="373" t="s">
        <v>556</v>
      </c>
      <c r="I129" s="373"/>
      <c r="J129" s="373"/>
      <c r="K129" s="373"/>
      <c r="L129" s="373"/>
      <c r="M129" s="373"/>
      <c r="N129" s="373"/>
      <c r="O129" s="373"/>
      <c r="P129" s="373"/>
      <c r="Q129" s="373"/>
      <c r="R129" s="373"/>
      <c r="S129" s="373"/>
      <c r="T129" s="373"/>
      <c r="U129" s="373"/>
      <c r="V129" s="373"/>
      <c r="W129" s="373"/>
      <c r="X129" s="373"/>
      <c r="Y129" s="374">
        <v>20</v>
      </c>
      <c r="Z129" s="374"/>
      <c r="AA129" s="374"/>
      <c r="AB129" s="367" t="s">
        <v>557</v>
      </c>
      <c r="AC129" s="367"/>
      <c r="AD129" s="367"/>
      <c r="AE129" s="90"/>
      <c r="AF129" s="72" t="s">
        <v>509</v>
      </c>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row>
  </sheetData>
  <mergeCells count="431">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33:D33"/>
    <mergeCell ref="E33:AM33"/>
    <mergeCell ref="AN33:BA33"/>
    <mergeCell ref="BB33:BM33"/>
    <mergeCell ref="BN33:CB33"/>
    <mergeCell ref="T35:AJ35"/>
    <mergeCell ref="AS35:BB35"/>
    <mergeCell ref="BC35:BP35"/>
    <mergeCell ref="A29:D29"/>
    <mergeCell ref="E29:AM29"/>
    <mergeCell ref="AN29:BA29"/>
    <mergeCell ref="BB29:BM29"/>
    <mergeCell ref="BN29:CB29"/>
    <mergeCell ref="A30:D30"/>
    <mergeCell ref="E30:AM30"/>
    <mergeCell ref="AN30:BA30"/>
    <mergeCell ref="BB30:BM30"/>
    <mergeCell ref="BN30:CB30"/>
    <mergeCell ref="A31:D31"/>
    <mergeCell ref="E31:AM31"/>
    <mergeCell ref="AN31:BA31"/>
    <mergeCell ref="BB31:BM31"/>
    <mergeCell ref="BN31:CB31"/>
    <mergeCell ref="A32:D32"/>
    <mergeCell ref="A37:D37"/>
    <mergeCell ref="E37:AM37"/>
    <mergeCell ref="AN37:BA37"/>
    <mergeCell ref="BB37:BM37"/>
    <mergeCell ref="BN37:CB37"/>
    <mergeCell ref="A38:D38"/>
    <mergeCell ref="E38:AM38"/>
    <mergeCell ref="AN38:BA38"/>
    <mergeCell ref="BB38:BM38"/>
    <mergeCell ref="BN38:CB38"/>
    <mergeCell ref="A39:D39"/>
    <mergeCell ref="E39:AM39"/>
    <mergeCell ref="AN39:BA39"/>
    <mergeCell ref="BB39:BM39"/>
    <mergeCell ref="BN39:CB39"/>
    <mergeCell ref="A40:D40"/>
    <mergeCell ref="E40:AM40"/>
    <mergeCell ref="AN40:BA40"/>
    <mergeCell ref="BB40:BM40"/>
    <mergeCell ref="BN40:CB40"/>
    <mergeCell ref="A41:D41"/>
    <mergeCell ref="E41:AM41"/>
    <mergeCell ref="AN41:BA41"/>
    <mergeCell ref="BB41:BM41"/>
    <mergeCell ref="BN41:CB41"/>
    <mergeCell ref="A42:D42"/>
    <mergeCell ref="E42:AM42"/>
    <mergeCell ref="AN42:BA42"/>
    <mergeCell ref="BB42:BM42"/>
    <mergeCell ref="BN42:CB42"/>
    <mergeCell ref="A44:CB44"/>
    <mergeCell ref="S46:CB46"/>
    <mergeCell ref="A48:CB48"/>
    <mergeCell ref="AS49:BB49"/>
    <mergeCell ref="BC49:BP49"/>
    <mergeCell ref="A51:D51"/>
    <mergeCell ref="E51:AM51"/>
    <mergeCell ref="AN51:AV51"/>
    <mergeCell ref="AW51:BI51"/>
    <mergeCell ref="BJ51:CB51"/>
    <mergeCell ref="A52:D52"/>
    <mergeCell ref="E52:AM52"/>
    <mergeCell ref="AN52:AV52"/>
    <mergeCell ref="AW52:BI52"/>
    <mergeCell ref="BJ52:CB52"/>
    <mergeCell ref="A53:D53"/>
    <mergeCell ref="E53:AM53"/>
    <mergeCell ref="AN53:AV53"/>
    <mergeCell ref="AW53:BI53"/>
    <mergeCell ref="BJ53:CB53"/>
    <mergeCell ref="A54:D54"/>
    <mergeCell ref="E54:AM54"/>
    <mergeCell ref="AN54:AV54"/>
    <mergeCell ref="AW54:BI54"/>
    <mergeCell ref="BJ54:CB54"/>
    <mergeCell ref="A55:D55"/>
    <mergeCell ref="E55:AM55"/>
    <mergeCell ref="AN55:AV55"/>
    <mergeCell ref="AW55:BI55"/>
    <mergeCell ref="BJ55:CB55"/>
    <mergeCell ref="AS59:BB59"/>
    <mergeCell ref="BC59:BP59"/>
    <mergeCell ref="A61:D61"/>
    <mergeCell ref="E61:BC61"/>
    <mergeCell ref="BD61:BM61"/>
    <mergeCell ref="BN61:CB61"/>
    <mergeCell ref="A56:D56"/>
    <mergeCell ref="E56:AM56"/>
    <mergeCell ref="AN56:AV56"/>
    <mergeCell ref="AW56:BI56"/>
    <mergeCell ref="BJ56:CB56"/>
    <mergeCell ref="A58:CB58"/>
    <mergeCell ref="A64:D64"/>
    <mergeCell ref="E64:BC64"/>
    <mergeCell ref="BD64:BM64"/>
    <mergeCell ref="BN64:CB64"/>
    <mergeCell ref="A65:D65"/>
    <mergeCell ref="E65:BC65"/>
    <mergeCell ref="BD65:BM65"/>
    <mergeCell ref="BN65:CB65"/>
    <mergeCell ref="A62:D62"/>
    <mergeCell ref="E62:BC62"/>
    <mergeCell ref="BD62:BM62"/>
    <mergeCell ref="BN62:CB62"/>
    <mergeCell ref="A63:D63"/>
    <mergeCell ref="E63:BC63"/>
    <mergeCell ref="BD63:BM63"/>
    <mergeCell ref="BN63:CB63"/>
    <mergeCell ref="A69:D69"/>
    <mergeCell ref="E69:BC69"/>
    <mergeCell ref="BD69:BM69"/>
    <mergeCell ref="BN69:CB69"/>
    <mergeCell ref="A66:D66"/>
    <mergeCell ref="E66:BC66"/>
    <mergeCell ref="BD66:BM66"/>
    <mergeCell ref="BN66:CB66"/>
    <mergeCell ref="A67:D67"/>
    <mergeCell ref="E67:BC67"/>
    <mergeCell ref="BD67:BM67"/>
    <mergeCell ref="BN67:CB67"/>
    <mergeCell ref="AS79:BB79"/>
    <mergeCell ref="BC79:BP79"/>
    <mergeCell ref="A81:D81"/>
    <mergeCell ref="E81:AR81"/>
    <mergeCell ref="AS81:BB81"/>
    <mergeCell ref="BC81:BM81"/>
    <mergeCell ref="BN81:CB81"/>
    <mergeCell ref="A74:D74"/>
    <mergeCell ref="E74:BC74"/>
    <mergeCell ref="BD74:BM74"/>
    <mergeCell ref="BN74:CB74"/>
    <mergeCell ref="A77:D77"/>
    <mergeCell ref="E77:BC77"/>
    <mergeCell ref="BD77:BM77"/>
    <mergeCell ref="BN77:CB77"/>
    <mergeCell ref="A75:D75"/>
    <mergeCell ref="E75:BC75"/>
    <mergeCell ref="BD75:BM75"/>
    <mergeCell ref="BN75:CB75"/>
    <mergeCell ref="A76:D76"/>
    <mergeCell ref="E76:BC76"/>
    <mergeCell ref="BD76:BM76"/>
    <mergeCell ref="BN76:CB76"/>
    <mergeCell ref="A82:D82"/>
    <mergeCell ref="E82:AR82"/>
    <mergeCell ref="AS82:BB82"/>
    <mergeCell ref="BC82:BM82"/>
    <mergeCell ref="BN82:CB82"/>
    <mergeCell ref="A83:D83"/>
    <mergeCell ref="E83:AR83"/>
    <mergeCell ref="AS83:BB83"/>
    <mergeCell ref="BC83:BM83"/>
    <mergeCell ref="BN83:CB83"/>
    <mergeCell ref="A84:D84"/>
    <mergeCell ref="E84:AR84"/>
    <mergeCell ref="AS84:BB84"/>
    <mergeCell ref="BC84:BM84"/>
    <mergeCell ref="BN84:CB84"/>
    <mergeCell ref="A85:D85"/>
    <mergeCell ref="E85:AR85"/>
    <mergeCell ref="AS85:BB85"/>
    <mergeCell ref="BC85:BM85"/>
    <mergeCell ref="BN85:CB85"/>
    <mergeCell ref="A86:D86"/>
    <mergeCell ref="E86:AR86"/>
    <mergeCell ref="AS86:BB86"/>
    <mergeCell ref="BC86:BM86"/>
    <mergeCell ref="BN86:CB86"/>
    <mergeCell ref="A87:D87"/>
    <mergeCell ref="E87:AR87"/>
    <mergeCell ref="AS87:BB87"/>
    <mergeCell ref="BC87:BM87"/>
    <mergeCell ref="BN87:CB87"/>
    <mergeCell ref="A88:D88"/>
    <mergeCell ref="E88:AR88"/>
    <mergeCell ref="AS88:BB88"/>
    <mergeCell ref="BC88:BM88"/>
    <mergeCell ref="BN88:CB88"/>
    <mergeCell ref="A89:D89"/>
    <mergeCell ref="E89:AR89"/>
    <mergeCell ref="AS89:BB89"/>
    <mergeCell ref="BC89:BM89"/>
    <mergeCell ref="BN89:CB89"/>
    <mergeCell ref="A90:D90"/>
    <mergeCell ref="E90:AR90"/>
    <mergeCell ref="AS90:BB90"/>
    <mergeCell ref="BC90:BM90"/>
    <mergeCell ref="BN90:CB90"/>
    <mergeCell ref="A91:D91"/>
    <mergeCell ref="E91:AR91"/>
    <mergeCell ref="AS91:BB91"/>
    <mergeCell ref="BC91:BM91"/>
    <mergeCell ref="BN91:CB91"/>
    <mergeCell ref="A92:D92"/>
    <mergeCell ref="E92:AR92"/>
    <mergeCell ref="AS92:BB92"/>
    <mergeCell ref="BC92:BM92"/>
    <mergeCell ref="BN92:CB92"/>
    <mergeCell ref="A93:D93"/>
    <mergeCell ref="E93:AR93"/>
    <mergeCell ref="AS93:BB93"/>
    <mergeCell ref="BC93:BM93"/>
    <mergeCell ref="BN93:CB93"/>
    <mergeCell ref="A94:D94"/>
    <mergeCell ref="E94:AR94"/>
    <mergeCell ref="AS94:BB94"/>
    <mergeCell ref="BC94:BM94"/>
    <mergeCell ref="BN94:CB94"/>
    <mergeCell ref="A95:D95"/>
    <mergeCell ref="E95:AR95"/>
    <mergeCell ref="AS95:BB95"/>
    <mergeCell ref="BC95:BM95"/>
    <mergeCell ref="BN95:CB95"/>
    <mergeCell ref="A96:D96"/>
    <mergeCell ref="E96:AR96"/>
    <mergeCell ref="AS96:BB96"/>
    <mergeCell ref="BC96:BM96"/>
    <mergeCell ref="BN96:CB96"/>
    <mergeCell ref="A97:D97"/>
    <mergeCell ref="E97:AR97"/>
    <mergeCell ref="AS97:BB97"/>
    <mergeCell ref="BC97:BM97"/>
    <mergeCell ref="BN97:CB97"/>
    <mergeCell ref="A98:D98"/>
    <mergeCell ref="E98:AR98"/>
    <mergeCell ref="AS98:BB98"/>
    <mergeCell ref="BC98:BM98"/>
    <mergeCell ref="BN98:CB98"/>
    <mergeCell ref="A99:D99"/>
    <mergeCell ref="E99:AR99"/>
    <mergeCell ref="AS99:BB99"/>
    <mergeCell ref="BC99:BM99"/>
    <mergeCell ref="BN99:CB99"/>
    <mergeCell ref="A100:D100"/>
    <mergeCell ref="E100:AR100"/>
    <mergeCell ref="AS100:BB100"/>
    <mergeCell ref="BC100:BM100"/>
    <mergeCell ref="BN100:CB100"/>
    <mergeCell ref="A101:D101"/>
    <mergeCell ref="E101:AR101"/>
    <mergeCell ref="AS101:BB101"/>
    <mergeCell ref="BC101:BM101"/>
    <mergeCell ref="BN101:CB101"/>
    <mergeCell ref="A102:D102"/>
    <mergeCell ref="E102:AR102"/>
    <mergeCell ref="AS102:BB102"/>
    <mergeCell ref="BC102:BM102"/>
    <mergeCell ref="BN102:CB102"/>
    <mergeCell ref="A103:D103"/>
    <mergeCell ref="E103:AR103"/>
    <mergeCell ref="AS103:BB103"/>
    <mergeCell ref="BC103:BM103"/>
    <mergeCell ref="BN103:CB103"/>
    <mergeCell ref="A104:D104"/>
    <mergeCell ref="E104:AR104"/>
    <mergeCell ref="AS104:BB104"/>
    <mergeCell ref="BC104:BM104"/>
    <mergeCell ref="BN104:CB104"/>
    <mergeCell ref="A105:D105"/>
    <mergeCell ref="E105:AR105"/>
    <mergeCell ref="AS105:BB105"/>
    <mergeCell ref="BC105:BM105"/>
    <mergeCell ref="BN105:CB105"/>
    <mergeCell ref="A106:D106"/>
    <mergeCell ref="E106:AR106"/>
    <mergeCell ref="AS106:BB106"/>
    <mergeCell ref="BC106:BM106"/>
    <mergeCell ref="BN106:CB106"/>
    <mergeCell ref="A107:D107"/>
    <mergeCell ref="E107:AR107"/>
    <mergeCell ref="AS107:BB107"/>
    <mergeCell ref="BC107:BM107"/>
    <mergeCell ref="BN107:CB107"/>
    <mergeCell ref="A108:D108"/>
    <mergeCell ref="E108:AR108"/>
    <mergeCell ref="AS108:BB108"/>
    <mergeCell ref="BC108:BM108"/>
    <mergeCell ref="BN108:CB108"/>
    <mergeCell ref="A109:D109"/>
    <mergeCell ref="E109:AR109"/>
    <mergeCell ref="AS109:BB109"/>
    <mergeCell ref="BC109:BM109"/>
    <mergeCell ref="BN109:CB109"/>
    <mergeCell ref="A110:D110"/>
    <mergeCell ref="E110:AR110"/>
    <mergeCell ref="AS110:BB110"/>
    <mergeCell ref="BC110:BM110"/>
    <mergeCell ref="BN110:CB110"/>
    <mergeCell ref="A111:D111"/>
    <mergeCell ref="E111:AR111"/>
    <mergeCell ref="AS111:BB111"/>
    <mergeCell ref="BC111:BM111"/>
    <mergeCell ref="BN111:CB111"/>
    <mergeCell ref="A112:D112"/>
    <mergeCell ref="E112:AR112"/>
    <mergeCell ref="AS112:BB112"/>
    <mergeCell ref="BC112:BM112"/>
    <mergeCell ref="BN112:CB112"/>
    <mergeCell ref="A113:D113"/>
    <mergeCell ref="E113:AR113"/>
    <mergeCell ref="AS113:BB113"/>
    <mergeCell ref="BC113:BM113"/>
    <mergeCell ref="BN113:CB113"/>
    <mergeCell ref="A114:D114"/>
    <mergeCell ref="E114:AR114"/>
    <mergeCell ref="AS114:BB114"/>
    <mergeCell ref="BC114:BM114"/>
    <mergeCell ref="BN114:CB114"/>
    <mergeCell ref="A115:D115"/>
    <mergeCell ref="E115:AR115"/>
    <mergeCell ref="AS115:BB115"/>
    <mergeCell ref="BC115:BM115"/>
    <mergeCell ref="BN115:CB115"/>
    <mergeCell ref="A116:D116"/>
    <mergeCell ref="E116:AR116"/>
    <mergeCell ref="AS116:BB116"/>
    <mergeCell ref="BC116:BM116"/>
    <mergeCell ref="BN116:CB116"/>
    <mergeCell ref="A117:D117"/>
    <mergeCell ref="E117:AR117"/>
    <mergeCell ref="AS117:BB117"/>
    <mergeCell ref="BC117:BM117"/>
    <mergeCell ref="BN117:CB117"/>
    <mergeCell ref="CC119:CK119"/>
    <mergeCell ref="Y122:AJ122"/>
    <mergeCell ref="AL122:BM122"/>
    <mergeCell ref="Y123:AJ123"/>
    <mergeCell ref="AL123:BM123"/>
    <mergeCell ref="Y125:AJ125"/>
    <mergeCell ref="AL125:BM125"/>
    <mergeCell ref="A118:D118"/>
    <mergeCell ref="E118:AR118"/>
    <mergeCell ref="AS118:BB118"/>
    <mergeCell ref="BC118:BM118"/>
    <mergeCell ref="BN118:CB118"/>
    <mergeCell ref="A119:D119"/>
    <mergeCell ref="E119:AR119"/>
    <mergeCell ref="AS119:BB119"/>
    <mergeCell ref="BC119:BM119"/>
    <mergeCell ref="BN119:CB119"/>
    <mergeCell ref="A129:B129"/>
    <mergeCell ref="C129:E129"/>
    <mergeCell ref="F129:G129"/>
    <mergeCell ref="H129:X129"/>
    <mergeCell ref="Y129:AA129"/>
    <mergeCell ref="AB129:AD129"/>
    <mergeCell ref="Y126:AJ126"/>
    <mergeCell ref="AL126:BM126"/>
    <mergeCell ref="O127:AN127"/>
    <mergeCell ref="BA127:BV127"/>
    <mergeCell ref="O128:AN128"/>
    <mergeCell ref="AQ128:AY128"/>
    <mergeCell ref="BA128:BV128"/>
    <mergeCell ref="E32:AM32"/>
    <mergeCell ref="AN32:BA32"/>
    <mergeCell ref="BB32:BM32"/>
    <mergeCell ref="BN32:CB32"/>
    <mergeCell ref="A72:D72"/>
    <mergeCell ref="E72:BC72"/>
    <mergeCell ref="BD72:BM72"/>
    <mergeCell ref="BN72:CB72"/>
    <mergeCell ref="A73:D73"/>
    <mergeCell ref="E73:BC73"/>
    <mergeCell ref="BD73:BM73"/>
    <mergeCell ref="BN73:CB73"/>
    <mergeCell ref="A70:D70"/>
    <mergeCell ref="E70:BC70"/>
    <mergeCell ref="BD70:BM70"/>
    <mergeCell ref="BN70:CB70"/>
    <mergeCell ref="A71:D71"/>
    <mergeCell ref="E71:BC71"/>
    <mergeCell ref="BD71:BM71"/>
    <mergeCell ref="BN71:CB71"/>
    <mergeCell ref="A68:D68"/>
    <mergeCell ref="E68:BC68"/>
    <mergeCell ref="BD68:BM68"/>
    <mergeCell ref="BN68:CB68"/>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85"/>
  <sheetViews>
    <sheetView tabSelected="1" view="pageBreakPreview" topLeftCell="A40" zoomScaleSheetLayoutView="100" workbookViewId="0">
      <selection activeCell="CR66" sqref="CR66:CR67"/>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34.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779</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6.25" customHeight="1" x14ac:dyDescent="0.2">
      <c r="A19" s="413">
        <v>1</v>
      </c>
      <c r="B19" s="414"/>
      <c r="C19" s="414"/>
      <c r="D19" s="415"/>
      <c r="E19" s="589" t="s">
        <v>780</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934205</v>
      </c>
      <c r="BC19" s="612"/>
      <c r="BD19" s="612"/>
      <c r="BE19" s="612"/>
      <c r="BF19" s="612"/>
      <c r="BG19" s="612"/>
      <c r="BH19" s="612"/>
      <c r="BI19" s="612"/>
      <c r="BJ19" s="612"/>
      <c r="BK19" s="612"/>
      <c r="BL19" s="612"/>
      <c r="BM19" s="613"/>
      <c r="BN19" s="237">
        <v>3400000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3400000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BN31</f>
        <v>82000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BN40</f>
        <v>2207600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BN66+BN75</f>
        <v>1110400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3400000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13666.665999999999</v>
      </c>
      <c r="AO30" s="417"/>
      <c r="AP30" s="417"/>
      <c r="AQ30" s="417"/>
      <c r="AR30" s="417"/>
      <c r="AS30" s="417"/>
      <c r="AT30" s="417"/>
      <c r="AU30" s="417"/>
      <c r="AV30" s="417"/>
      <c r="AW30" s="417"/>
      <c r="AX30" s="417"/>
      <c r="AY30" s="417"/>
      <c r="AZ30" s="417"/>
      <c r="BA30" s="418"/>
      <c r="BB30" s="416">
        <v>6</v>
      </c>
      <c r="BC30" s="417"/>
      <c r="BD30" s="417"/>
      <c r="BE30" s="417"/>
      <c r="BF30" s="417"/>
      <c r="BG30" s="417"/>
      <c r="BH30" s="417"/>
      <c r="BI30" s="417"/>
      <c r="BJ30" s="417"/>
      <c r="BK30" s="417"/>
      <c r="BL30" s="417"/>
      <c r="BM30" s="418"/>
      <c r="BN30" s="416">
        <f>ROUND(AN30*BB30,2)</f>
        <v>82000</v>
      </c>
      <c r="BO30" s="417"/>
      <c r="BP30" s="417"/>
      <c r="BQ30" s="417"/>
      <c r="BR30" s="417"/>
      <c r="BS30" s="417"/>
      <c r="BT30" s="417"/>
      <c r="BU30" s="417"/>
      <c r="BV30" s="417"/>
      <c r="BW30" s="417"/>
      <c r="BX30" s="417"/>
      <c r="BY30" s="417"/>
      <c r="BZ30" s="417"/>
      <c r="CA30" s="417"/>
      <c r="CB30" s="418"/>
    </row>
    <row r="31" spans="1:96" s="72" customFormat="1" ht="12.75" customHeight="1" x14ac:dyDescent="0.25">
      <c r="A31" s="608"/>
      <c r="B31" s="609"/>
      <c r="C31" s="609"/>
      <c r="D31" s="610"/>
      <c r="E31" s="380" t="s">
        <v>421</v>
      </c>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2"/>
      <c r="AN31" s="386" t="s">
        <v>52</v>
      </c>
      <c r="AO31" s="387"/>
      <c r="AP31" s="387"/>
      <c r="AQ31" s="387"/>
      <c r="AR31" s="387"/>
      <c r="AS31" s="387"/>
      <c r="AT31" s="387"/>
      <c r="AU31" s="387"/>
      <c r="AV31" s="387"/>
      <c r="AW31" s="387"/>
      <c r="AX31" s="387"/>
      <c r="AY31" s="387"/>
      <c r="AZ31" s="387"/>
      <c r="BA31" s="388"/>
      <c r="BB31" s="386" t="s">
        <v>52</v>
      </c>
      <c r="BC31" s="387"/>
      <c r="BD31" s="387"/>
      <c r="BE31" s="387"/>
      <c r="BF31" s="387"/>
      <c r="BG31" s="387"/>
      <c r="BH31" s="387"/>
      <c r="BI31" s="387"/>
      <c r="BJ31" s="387"/>
      <c r="BK31" s="387"/>
      <c r="BL31" s="387"/>
      <c r="BM31" s="388"/>
      <c r="BN31" s="494">
        <f>SUM(BN30:CB30)</f>
        <v>82000</v>
      </c>
      <c r="BO31" s="495"/>
      <c r="BP31" s="495"/>
      <c r="BQ31" s="495"/>
      <c r="BR31" s="495"/>
      <c r="BS31" s="495"/>
      <c r="BT31" s="495"/>
      <c r="BU31" s="495"/>
      <c r="BV31" s="495"/>
      <c r="BW31" s="495"/>
      <c r="BX31" s="495"/>
      <c r="BY31" s="495"/>
      <c r="BZ31" s="495"/>
      <c r="CA31" s="495"/>
      <c r="CB31" s="496"/>
    </row>
    <row r="32" spans="1:96" s="72" customFormat="1" ht="12.75" customHeight="1" x14ac:dyDescent="0.25">
      <c r="A32" s="125"/>
      <c r="B32" s="125"/>
      <c r="C32" s="125"/>
      <c r="D32" s="125"/>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8"/>
      <c r="BO32" s="128"/>
      <c r="BP32" s="128"/>
      <c r="BQ32" s="128"/>
      <c r="BR32" s="128"/>
      <c r="BS32" s="128"/>
      <c r="BT32" s="128"/>
      <c r="BU32" s="128"/>
      <c r="BV32" s="128"/>
      <c r="BW32" s="128"/>
      <c r="BX32" s="128"/>
      <c r="BY32" s="128"/>
      <c r="BZ32" s="128"/>
      <c r="CA32" s="128"/>
      <c r="CB32" s="128"/>
    </row>
    <row r="33" spans="1:80" s="72" customFormat="1" ht="12.75" customHeight="1" x14ac:dyDescent="0.25">
      <c r="A33" s="7" t="s">
        <v>406</v>
      </c>
      <c r="B33" s="7"/>
      <c r="C33" s="7"/>
      <c r="D33" s="7"/>
      <c r="E33" s="7"/>
      <c r="F33" s="7"/>
      <c r="G33" s="7"/>
      <c r="H33" s="7"/>
      <c r="I33" s="7"/>
      <c r="J33" s="7"/>
      <c r="K33" s="7"/>
      <c r="L33" s="7"/>
      <c r="M33" s="7"/>
      <c r="N33" s="7"/>
      <c r="O33" s="7"/>
      <c r="P33" s="7"/>
      <c r="Q33" s="7"/>
      <c r="R33" s="7"/>
      <c r="S33" s="7"/>
      <c r="T33" s="434" t="s">
        <v>85</v>
      </c>
      <c r="U33" s="434"/>
      <c r="V33" s="434"/>
      <c r="W33" s="434"/>
      <c r="X33" s="434"/>
      <c r="Y33" s="434"/>
      <c r="Z33" s="434"/>
      <c r="AA33" s="434"/>
      <c r="AB33" s="434"/>
      <c r="AC33" s="434"/>
      <c r="AD33" s="434"/>
      <c r="AE33" s="434"/>
      <c r="AF33" s="434"/>
      <c r="AG33" s="434"/>
      <c r="AH33" s="434"/>
      <c r="AI33" s="434"/>
      <c r="AJ33" s="434"/>
      <c r="AK33" s="27"/>
      <c r="AL33" s="27"/>
      <c r="AM33" s="27"/>
      <c r="AN33" s="27"/>
      <c r="AO33" s="27"/>
      <c r="AP33" s="27"/>
      <c r="AQ33" s="27"/>
      <c r="AR33" s="27"/>
      <c r="AS33" s="410" t="s">
        <v>511</v>
      </c>
      <c r="AT33" s="410"/>
      <c r="AU33" s="410"/>
      <c r="AV33" s="410"/>
      <c r="AW33" s="410"/>
      <c r="AX33" s="410"/>
      <c r="AY33" s="410"/>
      <c r="AZ33" s="410"/>
      <c r="BA33" s="410"/>
      <c r="BB33" s="410"/>
      <c r="BC33" s="434" t="s">
        <v>281</v>
      </c>
      <c r="BD33" s="434"/>
      <c r="BE33" s="434"/>
      <c r="BF33" s="434"/>
      <c r="BG33" s="434"/>
      <c r="BH33" s="434"/>
      <c r="BI33" s="434"/>
      <c r="BJ33" s="434"/>
      <c r="BK33" s="434"/>
      <c r="BL33" s="434"/>
      <c r="BM33" s="434"/>
      <c r="BN33" s="434"/>
      <c r="BO33" s="434"/>
      <c r="BP33" s="434"/>
      <c r="BQ33" s="74"/>
      <c r="BR33" s="74"/>
      <c r="BS33" s="74"/>
      <c r="BT33" s="74"/>
      <c r="BU33" s="74"/>
      <c r="BV33" s="74"/>
      <c r="BW33" s="74"/>
      <c r="BX33" s="74"/>
      <c r="BY33" s="74"/>
      <c r="BZ33" s="74"/>
      <c r="CA33" s="74"/>
      <c r="CB33" s="74"/>
    </row>
    <row r="34" spans="1:80" s="72" customFormat="1" ht="12.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row>
    <row r="35" spans="1:80" s="72" customFormat="1" ht="12.75" customHeight="1" x14ac:dyDescent="0.25">
      <c r="A35" s="157" t="s">
        <v>142</v>
      </c>
      <c r="B35" s="158"/>
      <c r="C35" s="158"/>
      <c r="D35" s="159"/>
      <c r="E35" s="157" t="s">
        <v>41</v>
      </c>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9"/>
      <c r="AN35" s="157" t="s">
        <v>435</v>
      </c>
      <c r="AO35" s="158"/>
      <c r="AP35" s="158"/>
      <c r="AQ35" s="158"/>
      <c r="AR35" s="158"/>
      <c r="AS35" s="158"/>
      <c r="AT35" s="158"/>
      <c r="AU35" s="158"/>
      <c r="AV35" s="158"/>
      <c r="AW35" s="158"/>
      <c r="AX35" s="158"/>
      <c r="AY35" s="158"/>
      <c r="AZ35" s="158"/>
      <c r="BA35" s="159"/>
      <c r="BB35" s="157" t="s">
        <v>424</v>
      </c>
      <c r="BC35" s="158"/>
      <c r="BD35" s="158"/>
      <c r="BE35" s="158"/>
      <c r="BF35" s="158"/>
      <c r="BG35" s="158"/>
      <c r="BH35" s="158"/>
      <c r="BI35" s="158"/>
      <c r="BJ35" s="158"/>
      <c r="BK35" s="158"/>
      <c r="BL35" s="158"/>
      <c r="BM35" s="159"/>
      <c r="BN35" s="157" t="s">
        <v>436</v>
      </c>
      <c r="BO35" s="158"/>
      <c r="BP35" s="158"/>
      <c r="BQ35" s="158"/>
      <c r="BR35" s="158"/>
      <c r="BS35" s="158"/>
      <c r="BT35" s="158"/>
      <c r="BU35" s="158"/>
      <c r="BV35" s="158"/>
      <c r="BW35" s="158"/>
      <c r="BX35" s="158"/>
      <c r="BY35" s="158"/>
      <c r="BZ35" s="158"/>
      <c r="CA35" s="158"/>
      <c r="CB35" s="159"/>
    </row>
    <row r="36" spans="1:80" s="72" customFormat="1" ht="12.75" customHeight="1" x14ac:dyDescent="0.25">
      <c r="A36" s="407" t="s">
        <v>143</v>
      </c>
      <c r="B36" s="408"/>
      <c r="C36" s="408"/>
      <c r="D36" s="409"/>
      <c r="E36" s="407"/>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9"/>
      <c r="AN36" s="407" t="s">
        <v>437</v>
      </c>
      <c r="AO36" s="408"/>
      <c r="AP36" s="408"/>
      <c r="AQ36" s="408"/>
      <c r="AR36" s="408"/>
      <c r="AS36" s="408"/>
      <c r="AT36" s="408"/>
      <c r="AU36" s="408"/>
      <c r="AV36" s="408"/>
      <c r="AW36" s="408"/>
      <c r="AX36" s="408"/>
      <c r="AY36" s="408"/>
      <c r="AZ36" s="408"/>
      <c r="BA36" s="409"/>
      <c r="BB36" s="407" t="s">
        <v>434</v>
      </c>
      <c r="BC36" s="408"/>
      <c r="BD36" s="408"/>
      <c r="BE36" s="408"/>
      <c r="BF36" s="408"/>
      <c r="BG36" s="408"/>
      <c r="BH36" s="408"/>
      <c r="BI36" s="408"/>
      <c r="BJ36" s="408"/>
      <c r="BK36" s="408"/>
      <c r="BL36" s="408"/>
      <c r="BM36" s="409"/>
      <c r="BN36" s="407" t="s">
        <v>438</v>
      </c>
      <c r="BO36" s="408"/>
      <c r="BP36" s="408"/>
      <c r="BQ36" s="408"/>
      <c r="BR36" s="408"/>
      <c r="BS36" s="408"/>
      <c r="BT36" s="408"/>
      <c r="BU36" s="408"/>
      <c r="BV36" s="408"/>
      <c r="BW36" s="408"/>
      <c r="BX36" s="408"/>
      <c r="BY36" s="408"/>
      <c r="BZ36" s="408"/>
      <c r="CA36" s="408"/>
      <c r="CB36" s="409"/>
    </row>
    <row r="37" spans="1:80" s="72" customFormat="1" ht="12.75" customHeight="1" x14ac:dyDescent="0.25">
      <c r="A37" s="498"/>
      <c r="B37" s="499"/>
      <c r="C37" s="499"/>
      <c r="D37" s="500"/>
      <c r="E37" s="49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500"/>
      <c r="AN37" s="498"/>
      <c r="AO37" s="499"/>
      <c r="AP37" s="499"/>
      <c r="AQ37" s="499"/>
      <c r="AR37" s="499"/>
      <c r="AS37" s="499"/>
      <c r="AT37" s="499"/>
      <c r="AU37" s="499"/>
      <c r="AV37" s="499"/>
      <c r="AW37" s="499"/>
      <c r="AX37" s="499"/>
      <c r="AY37" s="499"/>
      <c r="AZ37" s="499"/>
      <c r="BA37" s="500"/>
      <c r="BB37" s="498"/>
      <c r="BC37" s="499"/>
      <c r="BD37" s="499"/>
      <c r="BE37" s="499"/>
      <c r="BF37" s="499"/>
      <c r="BG37" s="499"/>
      <c r="BH37" s="499"/>
      <c r="BI37" s="499"/>
      <c r="BJ37" s="499"/>
      <c r="BK37" s="499"/>
      <c r="BL37" s="499"/>
      <c r="BM37" s="500"/>
      <c r="BN37" s="498" t="s">
        <v>439</v>
      </c>
      <c r="BO37" s="499"/>
      <c r="BP37" s="499"/>
      <c r="BQ37" s="499"/>
      <c r="BR37" s="499"/>
      <c r="BS37" s="499"/>
      <c r="BT37" s="499"/>
      <c r="BU37" s="499"/>
      <c r="BV37" s="499"/>
      <c r="BW37" s="499"/>
      <c r="BX37" s="499"/>
      <c r="BY37" s="499"/>
      <c r="BZ37" s="499"/>
      <c r="CA37" s="499"/>
      <c r="CB37" s="500"/>
    </row>
    <row r="38" spans="1:80" s="72" customFormat="1" ht="12.75" customHeight="1" x14ac:dyDescent="0.25">
      <c r="A38" s="400">
        <v>1</v>
      </c>
      <c r="B38" s="401"/>
      <c r="C38" s="401"/>
      <c r="D38" s="402"/>
      <c r="E38" s="400">
        <v>2</v>
      </c>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2"/>
      <c r="AN38" s="400">
        <v>3</v>
      </c>
      <c r="AO38" s="401"/>
      <c r="AP38" s="401"/>
      <c r="AQ38" s="401"/>
      <c r="AR38" s="401"/>
      <c r="AS38" s="401"/>
      <c r="AT38" s="401"/>
      <c r="AU38" s="401"/>
      <c r="AV38" s="401"/>
      <c r="AW38" s="401"/>
      <c r="AX38" s="401"/>
      <c r="AY38" s="401"/>
      <c r="AZ38" s="401"/>
      <c r="BA38" s="402"/>
      <c r="BB38" s="400">
        <v>4</v>
      </c>
      <c r="BC38" s="401"/>
      <c r="BD38" s="401"/>
      <c r="BE38" s="401"/>
      <c r="BF38" s="401"/>
      <c r="BG38" s="401"/>
      <c r="BH38" s="401"/>
      <c r="BI38" s="401"/>
      <c r="BJ38" s="401"/>
      <c r="BK38" s="401"/>
      <c r="BL38" s="401"/>
      <c r="BM38" s="402"/>
      <c r="BN38" s="400">
        <v>5</v>
      </c>
      <c r="BO38" s="401"/>
      <c r="BP38" s="401"/>
      <c r="BQ38" s="401"/>
      <c r="BR38" s="401"/>
      <c r="BS38" s="401"/>
      <c r="BT38" s="401"/>
      <c r="BU38" s="401"/>
      <c r="BV38" s="401"/>
      <c r="BW38" s="401"/>
      <c r="BX38" s="401"/>
      <c r="BY38" s="401"/>
      <c r="BZ38" s="401"/>
      <c r="CA38" s="401"/>
      <c r="CB38" s="402"/>
    </row>
    <row r="39" spans="1:80" s="72" customFormat="1" ht="29.25" customHeight="1" x14ac:dyDescent="0.25">
      <c r="A39" s="361">
        <v>1</v>
      </c>
      <c r="B39" s="362"/>
      <c r="C39" s="362"/>
      <c r="D39" s="363"/>
      <c r="E39" s="227" t="s">
        <v>726</v>
      </c>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435"/>
      <c r="AN39" s="416">
        <v>8623.44</v>
      </c>
      <c r="AO39" s="417"/>
      <c r="AP39" s="417"/>
      <c r="AQ39" s="417"/>
      <c r="AR39" s="417"/>
      <c r="AS39" s="417"/>
      <c r="AT39" s="417"/>
      <c r="AU39" s="417"/>
      <c r="AV39" s="417"/>
      <c r="AW39" s="417"/>
      <c r="AX39" s="417"/>
      <c r="AY39" s="417"/>
      <c r="AZ39" s="417"/>
      <c r="BA39" s="418"/>
      <c r="BB39" s="416">
        <v>256</v>
      </c>
      <c r="BC39" s="417"/>
      <c r="BD39" s="417"/>
      <c r="BE39" s="417"/>
      <c r="BF39" s="417"/>
      <c r="BG39" s="417"/>
      <c r="BH39" s="417"/>
      <c r="BI39" s="417"/>
      <c r="BJ39" s="417"/>
      <c r="BK39" s="417"/>
      <c r="BL39" s="417"/>
      <c r="BM39" s="418"/>
      <c r="BN39" s="416">
        <v>2207600</v>
      </c>
      <c r="BO39" s="417"/>
      <c r="BP39" s="417"/>
      <c r="BQ39" s="417"/>
      <c r="BR39" s="417"/>
      <c r="BS39" s="417"/>
      <c r="BT39" s="417"/>
      <c r="BU39" s="417"/>
      <c r="BV39" s="417"/>
      <c r="BW39" s="417"/>
      <c r="BX39" s="417"/>
      <c r="BY39" s="417"/>
      <c r="BZ39" s="417"/>
      <c r="CA39" s="417"/>
      <c r="CB39" s="418"/>
    </row>
    <row r="40" spans="1:80" s="72" customFormat="1" ht="12.75" customHeight="1" x14ac:dyDescent="0.25">
      <c r="A40" s="608"/>
      <c r="B40" s="609"/>
      <c r="C40" s="609"/>
      <c r="D40" s="610"/>
      <c r="E40" s="380" t="s">
        <v>421</v>
      </c>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2"/>
      <c r="AN40" s="386" t="s">
        <v>52</v>
      </c>
      <c r="AO40" s="387"/>
      <c r="AP40" s="387"/>
      <c r="AQ40" s="387"/>
      <c r="AR40" s="387"/>
      <c r="AS40" s="387"/>
      <c r="AT40" s="387"/>
      <c r="AU40" s="387"/>
      <c r="AV40" s="387"/>
      <c r="AW40" s="387"/>
      <c r="AX40" s="387"/>
      <c r="AY40" s="387"/>
      <c r="AZ40" s="387"/>
      <c r="BA40" s="388"/>
      <c r="BB40" s="386" t="s">
        <v>52</v>
      </c>
      <c r="BC40" s="387"/>
      <c r="BD40" s="387"/>
      <c r="BE40" s="387"/>
      <c r="BF40" s="387"/>
      <c r="BG40" s="387"/>
      <c r="BH40" s="387"/>
      <c r="BI40" s="387"/>
      <c r="BJ40" s="387"/>
      <c r="BK40" s="387"/>
      <c r="BL40" s="387"/>
      <c r="BM40" s="388"/>
      <c r="BN40" s="494">
        <f>SUM(BN39:CB39)</f>
        <v>2207600</v>
      </c>
      <c r="BO40" s="495"/>
      <c r="BP40" s="495"/>
      <c r="BQ40" s="495"/>
      <c r="BR40" s="495"/>
      <c r="BS40" s="495"/>
      <c r="BT40" s="495"/>
      <c r="BU40" s="495"/>
      <c r="BV40" s="495"/>
      <c r="BW40" s="495"/>
      <c r="BX40" s="495"/>
      <c r="BY40" s="495"/>
      <c r="BZ40" s="495"/>
      <c r="CA40" s="495"/>
      <c r="CB40" s="496"/>
    </row>
    <row r="41" spans="1:80" s="72" customFormat="1" ht="12.75" customHeight="1" x14ac:dyDescent="0.25">
      <c r="A41" s="125"/>
      <c r="B41" s="125"/>
      <c r="C41" s="125"/>
      <c r="D41" s="125"/>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8"/>
      <c r="BO41" s="128"/>
      <c r="BP41" s="128"/>
      <c r="BQ41" s="128"/>
      <c r="BR41" s="128"/>
      <c r="BS41" s="128"/>
      <c r="BT41" s="128"/>
      <c r="BU41" s="128"/>
      <c r="BV41" s="128"/>
      <c r="BW41" s="128"/>
      <c r="BX41" s="128"/>
      <c r="BY41" s="128"/>
      <c r="BZ41" s="128"/>
      <c r="CA41" s="128"/>
      <c r="CB41" s="128"/>
    </row>
    <row r="42" spans="1:80" ht="15.75" x14ac:dyDescent="0.25">
      <c r="A42" s="428" t="s">
        <v>539</v>
      </c>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8"/>
      <c r="AY42" s="428"/>
      <c r="AZ42" s="428"/>
      <c r="BA42" s="428"/>
      <c r="BB42" s="428"/>
      <c r="BC42" s="428"/>
      <c r="BD42" s="428"/>
      <c r="BE42" s="428"/>
      <c r="BF42" s="428"/>
      <c r="BG42" s="428"/>
      <c r="BH42" s="428"/>
      <c r="BI42" s="428"/>
      <c r="BJ42" s="428"/>
      <c r="BK42" s="428"/>
      <c r="BL42" s="428"/>
      <c r="BM42" s="428"/>
      <c r="BN42" s="428"/>
      <c r="BO42" s="428"/>
      <c r="BP42" s="428"/>
      <c r="BQ42" s="428"/>
      <c r="BR42" s="428"/>
      <c r="BS42" s="428"/>
      <c r="BT42" s="428"/>
      <c r="BU42" s="428"/>
      <c r="BV42" s="428"/>
      <c r="BW42" s="428"/>
      <c r="BX42" s="428"/>
      <c r="BY42" s="428"/>
      <c r="BZ42" s="428"/>
      <c r="CA42" s="428"/>
      <c r="CB42" s="428"/>
    </row>
    <row r="43" spans="1:80" x14ac:dyDescent="0.2">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row>
    <row r="44" spans="1:80" ht="15.75" x14ac:dyDescent="0.25">
      <c r="A44" s="7" t="s">
        <v>406</v>
      </c>
      <c r="B44" s="138"/>
      <c r="C44" s="138"/>
      <c r="D44" s="138"/>
      <c r="E44" s="138"/>
      <c r="F44" s="138"/>
      <c r="G44" s="138"/>
      <c r="H44" s="138"/>
      <c r="I44" s="138"/>
      <c r="J44" s="138"/>
      <c r="K44" s="138"/>
      <c r="L44" s="138"/>
      <c r="M44" s="138"/>
      <c r="N44" s="138"/>
      <c r="O44" s="138"/>
      <c r="P44" s="138"/>
      <c r="Q44" s="138"/>
      <c r="R44" s="138"/>
      <c r="S44" s="434" t="s">
        <v>129</v>
      </c>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row>
    <row r="45" spans="1:80" x14ac:dyDescent="0.2">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row>
    <row r="46" spans="1:80" ht="15.75" x14ac:dyDescent="0.25">
      <c r="A46" s="428" t="s">
        <v>545</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ht="15.75" x14ac:dyDescent="0.25">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410" t="s">
        <v>511</v>
      </c>
      <c r="AT47" s="410"/>
      <c r="AU47" s="410"/>
      <c r="AV47" s="410"/>
      <c r="AW47" s="410"/>
      <c r="AX47" s="410"/>
      <c r="AY47" s="410"/>
      <c r="AZ47" s="410"/>
      <c r="BA47" s="410"/>
      <c r="BB47" s="410"/>
      <c r="BC47" s="434" t="s">
        <v>281</v>
      </c>
      <c r="BD47" s="434"/>
      <c r="BE47" s="434"/>
      <c r="BF47" s="434"/>
      <c r="BG47" s="434"/>
      <c r="BH47" s="434"/>
      <c r="BI47" s="434"/>
      <c r="BJ47" s="434"/>
      <c r="BK47" s="434"/>
      <c r="BL47" s="434"/>
      <c r="BM47" s="434"/>
      <c r="BN47" s="434"/>
      <c r="BO47" s="434"/>
      <c r="BP47" s="434"/>
      <c r="BQ47" s="138"/>
      <c r="BR47" s="138"/>
      <c r="BS47" s="138"/>
      <c r="BT47" s="138"/>
      <c r="BU47" s="138"/>
      <c r="BV47" s="138"/>
      <c r="BW47" s="138"/>
      <c r="BX47" s="138"/>
      <c r="BY47" s="138"/>
      <c r="BZ47" s="138"/>
      <c r="CA47" s="138"/>
      <c r="CB47" s="138"/>
    </row>
    <row r="48" spans="1:80" x14ac:dyDescent="0.2">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row>
    <row r="49" spans="1:80" x14ac:dyDescent="0.2">
      <c r="A49" s="157" t="s">
        <v>142</v>
      </c>
      <c r="B49" s="158"/>
      <c r="C49" s="158"/>
      <c r="D49" s="159"/>
      <c r="E49" s="157" t="s">
        <v>422</v>
      </c>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9"/>
      <c r="BD49" s="157" t="s">
        <v>424</v>
      </c>
      <c r="BE49" s="158"/>
      <c r="BF49" s="158"/>
      <c r="BG49" s="158"/>
      <c r="BH49" s="158"/>
      <c r="BI49" s="158"/>
      <c r="BJ49" s="158"/>
      <c r="BK49" s="158"/>
      <c r="BL49" s="158"/>
      <c r="BM49" s="159"/>
      <c r="BN49" s="157" t="s">
        <v>477</v>
      </c>
      <c r="BO49" s="158"/>
      <c r="BP49" s="158"/>
      <c r="BQ49" s="158"/>
      <c r="BR49" s="158"/>
      <c r="BS49" s="158"/>
      <c r="BT49" s="158"/>
      <c r="BU49" s="158"/>
      <c r="BV49" s="158"/>
      <c r="BW49" s="158"/>
      <c r="BX49" s="158"/>
      <c r="BY49" s="158"/>
      <c r="BZ49" s="158"/>
      <c r="CA49" s="158"/>
      <c r="CB49" s="159"/>
    </row>
    <row r="50" spans="1:80" x14ac:dyDescent="0.2">
      <c r="A50" s="407" t="s">
        <v>143</v>
      </c>
      <c r="B50" s="408"/>
      <c r="C50" s="408"/>
      <c r="D50" s="409"/>
      <c r="E50" s="407"/>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9"/>
      <c r="BD50" s="407" t="s">
        <v>503</v>
      </c>
      <c r="BE50" s="408"/>
      <c r="BF50" s="408"/>
      <c r="BG50" s="408"/>
      <c r="BH50" s="408"/>
      <c r="BI50" s="408"/>
      <c r="BJ50" s="408"/>
      <c r="BK50" s="408"/>
      <c r="BL50" s="408"/>
      <c r="BM50" s="409"/>
      <c r="BN50" s="407" t="s">
        <v>504</v>
      </c>
      <c r="BO50" s="408"/>
      <c r="BP50" s="408"/>
      <c r="BQ50" s="408"/>
      <c r="BR50" s="408"/>
      <c r="BS50" s="408"/>
      <c r="BT50" s="408"/>
      <c r="BU50" s="408"/>
      <c r="BV50" s="408"/>
      <c r="BW50" s="408"/>
      <c r="BX50" s="408"/>
      <c r="BY50" s="408"/>
      <c r="BZ50" s="408"/>
      <c r="CA50" s="408"/>
      <c r="CB50" s="409"/>
    </row>
    <row r="51" spans="1:80" x14ac:dyDescent="0.2">
      <c r="A51" s="400">
        <v>1</v>
      </c>
      <c r="B51" s="401"/>
      <c r="C51" s="401"/>
      <c r="D51" s="402"/>
      <c r="E51" s="400">
        <v>2</v>
      </c>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2"/>
      <c r="BD51" s="400">
        <v>3</v>
      </c>
      <c r="BE51" s="401"/>
      <c r="BF51" s="401"/>
      <c r="BG51" s="401"/>
      <c r="BH51" s="401"/>
      <c r="BI51" s="401"/>
      <c r="BJ51" s="401"/>
      <c r="BK51" s="401"/>
      <c r="BL51" s="401"/>
      <c r="BM51" s="402"/>
      <c r="BN51" s="400">
        <v>4</v>
      </c>
      <c r="BO51" s="401"/>
      <c r="BP51" s="401"/>
      <c r="BQ51" s="401"/>
      <c r="BR51" s="401"/>
      <c r="BS51" s="401"/>
      <c r="BT51" s="401"/>
      <c r="BU51" s="401"/>
      <c r="BV51" s="401"/>
      <c r="BW51" s="401"/>
      <c r="BX51" s="401"/>
      <c r="BY51" s="401"/>
      <c r="BZ51" s="401"/>
      <c r="CA51" s="401"/>
      <c r="CB51" s="402"/>
    </row>
    <row r="52" spans="1:80" hidden="1" x14ac:dyDescent="0.2">
      <c r="A52" s="395"/>
      <c r="B52" s="151"/>
      <c r="C52" s="151"/>
      <c r="D52" s="396"/>
      <c r="E52" s="361"/>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3"/>
      <c r="BD52" s="364"/>
      <c r="BE52" s="365"/>
      <c r="BF52" s="365"/>
      <c r="BG52" s="365"/>
      <c r="BH52" s="365"/>
      <c r="BI52" s="365"/>
      <c r="BJ52" s="365"/>
      <c r="BK52" s="365"/>
      <c r="BL52" s="365"/>
      <c r="BM52" s="366"/>
      <c r="BN52" s="442"/>
      <c r="BO52" s="443"/>
      <c r="BP52" s="443"/>
      <c r="BQ52" s="443"/>
      <c r="BR52" s="443"/>
      <c r="BS52" s="443"/>
      <c r="BT52" s="443"/>
      <c r="BU52" s="443"/>
      <c r="BV52" s="443"/>
      <c r="BW52" s="443"/>
      <c r="BX52" s="443"/>
      <c r="BY52" s="443"/>
      <c r="BZ52" s="443"/>
      <c r="CA52" s="443"/>
      <c r="CB52" s="444"/>
    </row>
    <row r="53" spans="1:80" hidden="1" x14ac:dyDescent="0.2">
      <c r="A53" s="439"/>
      <c r="B53" s="440"/>
      <c r="C53" s="440"/>
      <c r="D53" s="441"/>
      <c r="E53" s="361"/>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3"/>
      <c r="BD53" s="364"/>
      <c r="BE53" s="365"/>
      <c r="BF53" s="365"/>
      <c r="BG53" s="365"/>
      <c r="BH53" s="365"/>
      <c r="BI53" s="365"/>
      <c r="BJ53" s="365"/>
      <c r="BK53" s="365"/>
      <c r="BL53" s="365"/>
      <c r="BM53" s="366"/>
      <c r="BN53" s="442"/>
      <c r="BO53" s="443"/>
      <c r="BP53" s="443"/>
      <c r="BQ53" s="443"/>
      <c r="BR53" s="443"/>
      <c r="BS53" s="443"/>
      <c r="BT53" s="443"/>
      <c r="BU53" s="443"/>
      <c r="BV53" s="443"/>
      <c r="BW53" s="443"/>
      <c r="BX53" s="443"/>
      <c r="BY53" s="443"/>
      <c r="BZ53" s="443"/>
      <c r="CA53" s="443"/>
      <c r="CB53" s="444"/>
    </row>
    <row r="54" spans="1:80" hidden="1" x14ac:dyDescent="0.2">
      <c r="A54" s="439"/>
      <c r="B54" s="440"/>
      <c r="C54" s="440"/>
      <c r="D54" s="441"/>
      <c r="E54" s="361"/>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3"/>
      <c r="BD54" s="364"/>
      <c r="BE54" s="365"/>
      <c r="BF54" s="365"/>
      <c r="BG54" s="365"/>
      <c r="BH54" s="365"/>
      <c r="BI54" s="365"/>
      <c r="BJ54" s="365"/>
      <c r="BK54" s="365"/>
      <c r="BL54" s="365"/>
      <c r="BM54" s="366"/>
      <c r="BN54" s="442"/>
      <c r="BO54" s="443"/>
      <c r="BP54" s="443"/>
      <c r="BQ54" s="443"/>
      <c r="BR54" s="443"/>
      <c r="BS54" s="443"/>
      <c r="BT54" s="443"/>
      <c r="BU54" s="443"/>
      <c r="BV54" s="443"/>
      <c r="BW54" s="443"/>
      <c r="BX54" s="443"/>
      <c r="BY54" s="443"/>
      <c r="BZ54" s="443"/>
      <c r="CA54" s="443"/>
      <c r="CB54" s="444"/>
    </row>
    <row r="55" spans="1:80" hidden="1" x14ac:dyDescent="0.2">
      <c r="A55" s="439"/>
      <c r="B55" s="440"/>
      <c r="C55" s="440"/>
      <c r="D55" s="441"/>
      <c r="E55" s="397"/>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8"/>
      <c r="AU55" s="398"/>
      <c r="AV55" s="398"/>
      <c r="AW55" s="398"/>
      <c r="AX55" s="398"/>
      <c r="AY55" s="398"/>
      <c r="AZ55" s="398"/>
      <c r="BA55" s="398"/>
      <c r="BB55" s="398"/>
      <c r="BC55" s="399"/>
      <c r="BD55" s="442"/>
      <c r="BE55" s="443"/>
      <c r="BF55" s="443"/>
      <c r="BG55" s="443"/>
      <c r="BH55" s="443"/>
      <c r="BI55" s="443"/>
      <c r="BJ55" s="443"/>
      <c r="BK55" s="443"/>
      <c r="BL55" s="443"/>
      <c r="BM55" s="444"/>
      <c r="BN55" s="442"/>
      <c r="BO55" s="443"/>
      <c r="BP55" s="443"/>
      <c r="BQ55" s="443"/>
      <c r="BR55" s="443"/>
      <c r="BS55" s="443"/>
      <c r="BT55" s="443"/>
      <c r="BU55" s="443"/>
      <c r="BV55" s="443"/>
      <c r="BW55" s="443"/>
      <c r="BX55" s="443"/>
      <c r="BY55" s="443"/>
      <c r="BZ55" s="443"/>
      <c r="CA55" s="443"/>
      <c r="CB55" s="444"/>
    </row>
    <row r="56" spans="1:80" hidden="1" x14ac:dyDescent="0.2">
      <c r="A56" s="439"/>
      <c r="B56" s="440"/>
      <c r="C56" s="440"/>
      <c r="D56" s="441"/>
      <c r="E56" s="397"/>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c r="AK56" s="398"/>
      <c r="AL56" s="398"/>
      <c r="AM56" s="398"/>
      <c r="AN56" s="398"/>
      <c r="AO56" s="398"/>
      <c r="AP56" s="398"/>
      <c r="AQ56" s="398"/>
      <c r="AR56" s="398"/>
      <c r="AS56" s="398"/>
      <c r="AT56" s="398"/>
      <c r="AU56" s="398"/>
      <c r="AV56" s="398"/>
      <c r="AW56" s="398"/>
      <c r="AX56" s="398"/>
      <c r="AY56" s="398"/>
      <c r="AZ56" s="398"/>
      <c r="BA56" s="398"/>
      <c r="BB56" s="398"/>
      <c r="BC56" s="399"/>
      <c r="BD56" s="442"/>
      <c r="BE56" s="443"/>
      <c r="BF56" s="443"/>
      <c r="BG56" s="443"/>
      <c r="BH56" s="443"/>
      <c r="BI56" s="443"/>
      <c r="BJ56" s="443"/>
      <c r="BK56" s="443"/>
      <c r="BL56" s="443"/>
      <c r="BM56" s="444"/>
      <c r="BN56" s="442"/>
      <c r="BO56" s="443"/>
      <c r="BP56" s="443"/>
      <c r="BQ56" s="443"/>
      <c r="BR56" s="443"/>
      <c r="BS56" s="443"/>
      <c r="BT56" s="443"/>
      <c r="BU56" s="443"/>
      <c r="BV56" s="443"/>
      <c r="BW56" s="443"/>
      <c r="BX56" s="443"/>
      <c r="BY56" s="443"/>
      <c r="BZ56" s="443"/>
      <c r="CA56" s="443"/>
      <c r="CB56" s="444"/>
    </row>
    <row r="57" spans="1:80" hidden="1" x14ac:dyDescent="0.2">
      <c r="A57" s="439"/>
      <c r="B57" s="440"/>
      <c r="C57" s="440"/>
      <c r="D57" s="441"/>
      <c r="E57" s="397"/>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c r="AG57" s="398"/>
      <c r="AH57" s="398"/>
      <c r="AI57" s="398"/>
      <c r="AJ57" s="398"/>
      <c r="AK57" s="398"/>
      <c r="AL57" s="398"/>
      <c r="AM57" s="398"/>
      <c r="AN57" s="398"/>
      <c r="AO57" s="398"/>
      <c r="AP57" s="398"/>
      <c r="AQ57" s="398"/>
      <c r="AR57" s="398"/>
      <c r="AS57" s="398"/>
      <c r="AT57" s="398"/>
      <c r="AU57" s="398"/>
      <c r="AV57" s="398"/>
      <c r="AW57" s="398"/>
      <c r="AX57" s="398"/>
      <c r="AY57" s="398"/>
      <c r="AZ57" s="398"/>
      <c r="BA57" s="398"/>
      <c r="BB57" s="398"/>
      <c r="BC57" s="399"/>
      <c r="BD57" s="442"/>
      <c r="BE57" s="443"/>
      <c r="BF57" s="443"/>
      <c r="BG57" s="443"/>
      <c r="BH57" s="443"/>
      <c r="BI57" s="443"/>
      <c r="BJ57" s="443"/>
      <c r="BK57" s="443"/>
      <c r="BL57" s="443"/>
      <c r="BM57" s="444"/>
      <c r="BN57" s="442"/>
      <c r="BO57" s="443"/>
      <c r="BP57" s="443"/>
      <c r="BQ57" s="443"/>
      <c r="BR57" s="443"/>
      <c r="BS57" s="443"/>
      <c r="BT57" s="443"/>
      <c r="BU57" s="443"/>
      <c r="BV57" s="443"/>
      <c r="BW57" s="443"/>
      <c r="BX57" s="443"/>
      <c r="BY57" s="443"/>
      <c r="BZ57" s="443"/>
      <c r="CA57" s="443"/>
      <c r="CB57" s="444"/>
    </row>
    <row r="58" spans="1:80" hidden="1" x14ac:dyDescent="0.2">
      <c r="A58" s="439"/>
      <c r="B58" s="440"/>
      <c r="C58" s="440"/>
      <c r="D58" s="441"/>
      <c r="E58" s="397"/>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c r="AG58" s="398"/>
      <c r="AH58" s="398"/>
      <c r="AI58" s="398"/>
      <c r="AJ58" s="398"/>
      <c r="AK58" s="398"/>
      <c r="AL58" s="398"/>
      <c r="AM58" s="398"/>
      <c r="AN58" s="398"/>
      <c r="AO58" s="398"/>
      <c r="AP58" s="398"/>
      <c r="AQ58" s="398"/>
      <c r="AR58" s="398"/>
      <c r="AS58" s="398"/>
      <c r="AT58" s="398"/>
      <c r="AU58" s="398"/>
      <c r="AV58" s="398"/>
      <c r="AW58" s="398"/>
      <c r="AX58" s="398"/>
      <c r="AY58" s="398"/>
      <c r="AZ58" s="398"/>
      <c r="BA58" s="398"/>
      <c r="BB58" s="398"/>
      <c r="BC58" s="399"/>
      <c r="BD58" s="442"/>
      <c r="BE58" s="443"/>
      <c r="BF58" s="443"/>
      <c r="BG58" s="443"/>
      <c r="BH58" s="443"/>
      <c r="BI58" s="443"/>
      <c r="BJ58" s="443"/>
      <c r="BK58" s="443"/>
      <c r="BL58" s="443"/>
      <c r="BM58" s="444"/>
      <c r="BN58" s="442"/>
      <c r="BO58" s="443"/>
      <c r="BP58" s="443"/>
      <c r="BQ58" s="443"/>
      <c r="BR58" s="443"/>
      <c r="BS58" s="443"/>
      <c r="BT58" s="443"/>
      <c r="BU58" s="443"/>
      <c r="BV58" s="443"/>
      <c r="BW58" s="443"/>
      <c r="BX58" s="443"/>
      <c r="BY58" s="443"/>
      <c r="BZ58" s="443"/>
      <c r="CA58" s="443"/>
      <c r="CB58" s="444"/>
    </row>
    <row r="59" spans="1:80" hidden="1" x14ac:dyDescent="0.2">
      <c r="A59" s="395"/>
      <c r="B59" s="151"/>
      <c r="C59" s="151"/>
      <c r="D59" s="396"/>
      <c r="E59" s="397"/>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c r="AG59" s="398"/>
      <c r="AH59" s="398"/>
      <c r="AI59" s="398"/>
      <c r="AJ59" s="398"/>
      <c r="AK59" s="398"/>
      <c r="AL59" s="398"/>
      <c r="AM59" s="398"/>
      <c r="AN59" s="398"/>
      <c r="AO59" s="398"/>
      <c r="AP59" s="398"/>
      <c r="AQ59" s="398"/>
      <c r="AR59" s="398"/>
      <c r="AS59" s="398"/>
      <c r="AT59" s="398"/>
      <c r="AU59" s="398"/>
      <c r="AV59" s="398"/>
      <c r="AW59" s="398"/>
      <c r="AX59" s="398"/>
      <c r="AY59" s="398"/>
      <c r="AZ59" s="398"/>
      <c r="BA59" s="398"/>
      <c r="BB59" s="398"/>
      <c r="BC59" s="399"/>
      <c r="BD59" s="442"/>
      <c r="BE59" s="443"/>
      <c r="BF59" s="443"/>
      <c r="BG59" s="443"/>
      <c r="BH59" s="443"/>
      <c r="BI59" s="443"/>
      <c r="BJ59" s="443"/>
      <c r="BK59" s="443"/>
      <c r="BL59" s="443"/>
      <c r="BM59" s="444"/>
      <c r="BN59" s="442"/>
      <c r="BO59" s="443"/>
      <c r="BP59" s="443"/>
      <c r="BQ59" s="443"/>
      <c r="BR59" s="443"/>
      <c r="BS59" s="443"/>
      <c r="BT59" s="443"/>
      <c r="BU59" s="443"/>
      <c r="BV59" s="443"/>
      <c r="BW59" s="443"/>
      <c r="BX59" s="443"/>
      <c r="BY59" s="443"/>
      <c r="BZ59" s="443"/>
      <c r="CA59" s="443"/>
      <c r="CB59" s="444"/>
    </row>
    <row r="60" spans="1:80" x14ac:dyDescent="0.2">
      <c r="A60" s="439" t="s">
        <v>155</v>
      </c>
      <c r="B60" s="440"/>
      <c r="C60" s="440"/>
      <c r="D60" s="441"/>
      <c r="E60" s="361" t="s">
        <v>781</v>
      </c>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3"/>
      <c r="BD60" s="364">
        <v>1</v>
      </c>
      <c r="BE60" s="365"/>
      <c r="BF60" s="365"/>
      <c r="BG60" s="365"/>
      <c r="BH60" s="365"/>
      <c r="BI60" s="365"/>
      <c r="BJ60" s="365"/>
      <c r="BK60" s="365"/>
      <c r="BL60" s="365"/>
      <c r="BM60" s="366"/>
      <c r="BN60" s="364">
        <v>259200</v>
      </c>
      <c r="BO60" s="365"/>
      <c r="BP60" s="365"/>
      <c r="BQ60" s="365"/>
      <c r="BR60" s="365"/>
      <c r="BS60" s="365"/>
      <c r="BT60" s="365"/>
      <c r="BU60" s="365"/>
      <c r="BV60" s="365"/>
      <c r="BW60" s="365"/>
      <c r="BX60" s="365"/>
      <c r="BY60" s="365"/>
      <c r="BZ60" s="365"/>
      <c r="CA60" s="365"/>
      <c r="CB60" s="366"/>
    </row>
    <row r="61" spans="1:80" x14ac:dyDescent="0.2">
      <c r="A61" s="439" t="s">
        <v>583</v>
      </c>
      <c r="B61" s="440"/>
      <c r="C61" s="440"/>
      <c r="D61" s="441"/>
      <c r="E61" s="361" t="s">
        <v>741</v>
      </c>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3"/>
      <c r="BD61" s="364">
        <v>1</v>
      </c>
      <c r="BE61" s="365"/>
      <c r="BF61" s="365"/>
      <c r="BG61" s="365"/>
      <c r="BH61" s="365"/>
      <c r="BI61" s="365"/>
      <c r="BJ61" s="365"/>
      <c r="BK61" s="365"/>
      <c r="BL61" s="365"/>
      <c r="BM61" s="366"/>
      <c r="BN61" s="364">
        <v>432000</v>
      </c>
      <c r="BO61" s="365"/>
      <c r="BP61" s="365"/>
      <c r="BQ61" s="365"/>
      <c r="BR61" s="365"/>
      <c r="BS61" s="365"/>
      <c r="BT61" s="365"/>
      <c r="BU61" s="365"/>
      <c r="BV61" s="365"/>
      <c r="BW61" s="365"/>
      <c r="BX61" s="365"/>
      <c r="BY61" s="365"/>
      <c r="BZ61" s="365"/>
      <c r="CA61" s="365"/>
      <c r="CB61" s="366"/>
    </row>
    <row r="62" spans="1:80" x14ac:dyDescent="0.2">
      <c r="A62" s="439" t="s">
        <v>605</v>
      </c>
      <c r="B62" s="440"/>
      <c r="C62" s="440"/>
      <c r="D62" s="441"/>
      <c r="E62" s="361" t="s">
        <v>782</v>
      </c>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3"/>
      <c r="BD62" s="364">
        <v>1</v>
      </c>
      <c r="BE62" s="365"/>
      <c r="BF62" s="365"/>
      <c r="BG62" s="365"/>
      <c r="BH62" s="365"/>
      <c r="BI62" s="365"/>
      <c r="BJ62" s="365"/>
      <c r="BK62" s="365"/>
      <c r="BL62" s="365"/>
      <c r="BM62" s="366"/>
      <c r="BN62" s="364">
        <v>40000</v>
      </c>
      <c r="BO62" s="365"/>
      <c r="BP62" s="365"/>
      <c r="BQ62" s="365"/>
      <c r="BR62" s="365"/>
      <c r="BS62" s="365"/>
      <c r="BT62" s="365"/>
      <c r="BU62" s="365"/>
      <c r="BV62" s="365"/>
      <c r="BW62" s="365"/>
      <c r="BX62" s="365"/>
      <c r="BY62" s="365"/>
      <c r="BZ62" s="365"/>
      <c r="CA62" s="365"/>
      <c r="CB62" s="366"/>
    </row>
    <row r="63" spans="1:80" ht="37.5" customHeight="1" x14ac:dyDescent="0.2">
      <c r="A63" s="439" t="s">
        <v>606</v>
      </c>
      <c r="B63" s="440"/>
      <c r="C63" s="440"/>
      <c r="D63" s="441"/>
      <c r="E63" s="227" t="s">
        <v>674</v>
      </c>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435"/>
      <c r="BD63" s="364">
        <v>46</v>
      </c>
      <c r="BE63" s="365"/>
      <c r="BF63" s="365"/>
      <c r="BG63" s="365"/>
      <c r="BH63" s="365"/>
      <c r="BI63" s="365"/>
      <c r="BJ63" s="365"/>
      <c r="BK63" s="365"/>
      <c r="BL63" s="365"/>
      <c r="BM63" s="366"/>
      <c r="BN63" s="364">
        <v>86310</v>
      </c>
      <c r="BO63" s="365"/>
      <c r="BP63" s="365"/>
      <c r="BQ63" s="365"/>
      <c r="BR63" s="365"/>
      <c r="BS63" s="365"/>
      <c r="BT63" s="365"/>
      <c r="BU63" s="365"/>
      <c r="BV63" s="365"/>
      <c r="BW63" s="365"/>
      <c r="BX63" s="365"/>
      <c r="BY63" s="365"/>
      <c r="BZ63" s="365"/>
      <c r="CA63" s="365"/>
      <c r="CB63" s="366"/>
    </row>
    <row r="64" spans="1:80" x14ac:dyDescent="0.2">
      <c r="A64" s="439" t="s">
        <v>607</v>
      </c>
      <c r="B64" s="440"/>
      <c r="C64" s="440"/>
      <c r="D64" s="441"/>
      <c r="E64" s="361" t="s">
        <v>783</v>
      </c>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3"/>
      <c r="BD64" s="364">
        <v>1</v>
      </c>
      <c r="BE64" s="365"/>
      <c r="BF64" s="365"/>
      <c r="BG64" s="365"/>
      <c r="BH64" s="365"/>
      <c r="BI64" s="365"/>
      <c r="BJ64" s="365"/>
      <c r="BK64" s="365"/>
      <c r="BL64" s="365"/>
      <c r="BM64" s="366"/>
      <c r="BN64" s="364">
        <v>145890</v>
      </c>
      <c r="BO64" s="365"/>
      <c r="BP64" s="365"/>
      <c r="BQ64" s="365"/>
      <c r="BR64" s="365"/>
      <c r="BS64" s="365"/>
      <c r="BT64" s="365"/>
      <c r="BU64" s="365"/>
      <c r="BV64" s="365"/>
      <c r="BW64" s="365"/>
      <c r="BX64" s="365"/>
      <c r="BY64" s="365"/>
      <c r="BZ64" s="365"/>
      <c r="CA64" s="365"/>
      <c r="CB64" s="366"/>
    </row>
    <row r="65" spans="1:89" x14ac:dyDescent="0.2">
      <c r="A65" s="439" t="s">
        <v>608</v>
      </c>
      <c r="B65" s="440"/>
      <c r="C65" s="440"/>
      <c r="D65" s="441"/>
      <c r="E65" s="361" t="s">
        <v>806</v>
      </c>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3"/>
      <c r="BD65" s="364">
        <v>1</v>
      </c>
      <c r="BE65" s="365"/>
      <c r="BF65" s="365"/>
      <c r="BG65" s="365"/>
      <c r="BH65" s="365"/>
      <c r="BI65" s="365"/>
      <c r="BJ65" s="365"/>
      <c r="BK65" s="365"/>
      <c r="BL65" s="365"/>
      <c r="BM65" s="366"/>
      <c r="BN65" s="364">
        <v>35000</v>
      </c>
      <c r="BO65" s="365"/>
      <c r="BP65" s="365"/>
      <c r="BQ65" s="365"/>
      <c r="BR65" s="365"/>
      <c r="BS65" s="365"/>
      <c r="BT65" s="365"/>
      <c r="BU65" s="365"/>
      <c r="BV65" s="365"/>
      <c r="BW65" s="365"/>
      <c r="BX65" s="365"/>
      <c r="BY65" s="365"/>
      <c r="BZ65" s="365"/>
      <c r="CA65" s="365"/>
      <c r="CB65" s="366"/>
    </row>
    <row r="66" spans="1:89" x14ac:dyDescent="0.2">
      <c r="A66" s="439"/>
      <c r="B66" s="440"/>
      <c r="C66" s="440"/>
      <c r="D66" s="441"/>
      <c r="E66" s="380" t="s">
        <v>421</v>
      </c>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2"/>
      <c r="BD66" s="386" t="s">
        <v>52</v>
      </c>
      <c r="BE66" s="387"/>
      <c r="BF66" s="387"/>
      <c r="BG66" s="387"/>
      <c r="BH66" s="387"/>
      <c r="BI66" s="387"/>
      <c r="BJ66" s="387"/>
      <c r="BK66" s="387"/>
      <c r="BL66" s="387"/>
      <c r="BM66" s="388"/>
      <c r="BN66" s="619">
        <f>SUM(BN52:CB65)</f>
        <v>998400</v>
      </c>
      <c r="BO66" s="620"/>
      <c r="BP66" s="620"/>
      <c r="BQ66" s="620"/>
      <c r="BR66" s="620"/>
      <c r="BS66" s="620"/>
      <c r="BT66" s="620"/>
      <c r="BU66" s="620"/>
      <c r="BV66" s="620"/>
      <c r="BW66" s="620"/>
      <c r="BX66" s="620"/>
      <c r="BY66" s="620"/>
      <c r="BZ66" s="620"/>
      <c r="CA66" s="620"/>
      <c r="CB66" s="621"/>
    </row>
    <row r="67" spans="1:89" x14ac:dyDescent="0.2">
      <c r="A67" s="133"/>
      <c r="B67" s="133"/>
      <c r="C67" s="133"/>
      <c r="D67" s="133"/>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7"/>
      <c r="BE67" s="127"/>
      <c r="BF67" s="127"/>
      <c r="BG67" s="127"/>
      <c r="BH67" s="127"/>
      <c r="BI67" s="127"/>
      <c r="BJ67" s="127"/>
      <c r="BK67" s="127"/>
      <c r="BL67" s="127"/>
      <c r="BM67" s="127"/>
      <c r="BN67" s="134"/>
      <c r="BO67" s="134"/>
      <c r="BP67" s="134"/>
      <c r="BQ67" s="134"/>
      <c r="BR67" s="134"/>
      <c r="BS67" s="134"/>
      <c r="BT67" s="134"/>
      <c r="BU67" s="134"/>
      <c r="BV67" s="134"/>
      <c r="BW67" s="134"/>
      <c r="BX67" s="134"/>
      <c r="BY67" s="134"/>
      <c r="BZ67" s="134"/>
      <c r="CA67" s="134"/>
      <c r="CB67" s="134"/>
    </row>
    <row r="68" spans="1:89" ht="15.75" x14ac:dyDescent="0.25">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410" t="s">
        <v>511</v>
      </c>
      <c r="AT68" s="410"/>
      <c r="AU68" s="410"/>
      <c r="AV68" s="410"/>
      <c r="AW68" s="410"/>
      <c r="AX68" s="410"/>
      <c r="AY68" s="410"/>
      <c r="AZ68" s="410"/>
      <c r="BA68" s="410"/>
      <c r="BB68" s="410"/>
      <c r="BC68" s="434" t="s">
        <v>368</v>
      </c>
      <c r="BD68" s="434"/>
      <c r="BE68" s="434"/>
      <c r="BF68" s="434"/>
      <c r="BG68" s="434"/>
      <c r="BH68" s="434"/>
      <c r="BI68" s="434"/>
      <c r="BJ68" s="434"/>
      <c r="BK68" s="434"/>
      <c r="BL68" s="434"/>
      <c r="BM68" s="434"/>
      <c r="BN68" s="434"/>
      <c r="BO68" s="434"/>
      <c r="BP68" s="434"/>
      <c r="BQ68" s="146"/>
      <c r="BR68" s="146"/>
      <c r="BS68" s="146"/>
      <c r="BT68" s="146"/>
      <c r="BU68" s="146"/>
      <c r="BV68" s="146"/>
      <c r="BW68" s="146"/>
      <c r="BX68" s="146"/>
      <c r="BY68" s="146"/>
      <c r="BZ68" s="146"/>
      <c r="CA68" s="146"/>
      <c r="CB68" s="146"/>
    </row>
    <row r="69" spans="1:89" ht="15.75" x14ac:dyDescent="0.25">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6"/>
      <c r="BR69" s="146"/>
      <c r="BS69" s="146"/>
      <c r="BT69" s="146"/>
      <c r="BU69" s="146"/>
      <c r="BV69" s="146"/>
      <c r="BW69" s="146"/>
      <c r="BX69" s="146"/>
      <c r="BY69" s="146"/>
      <c r="BZ69" s="146"/>
      <c r="CA69" s="146"/>
      <c r="CB69" s="146"/>
    </row>
    <row r="70" spans="1:89" x14ac:dyDescent="0.2">
      <c r="A70" s="157" t="s">
        <v>142</v>
      </c>
      <c r="B70" s="158"/>
      <c r="C70" s="158"/>
      <c r="D70" s="159"/>
      <c r="E70" s="157" t="s">
        <v>422</v>
      </c>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9"/>
      <c r="AS70" s="157" t="s">
        <v>424</v>
      </c>
      <c r="AT70" s="158"/>
      <c r="AU70" s="158"/>
      <c r="AV70" s="158"/>
      <c r="AW70" s="158"/>
      <c r="AX70" s="158"/>
      <c r="AY70" s="158"/>
      <c r="AZ70" s="158"/>
      <c r="BA70" s="158"/>
      <c r="BB70" s="159"/>
      <c r="BC70" s="157" t="s">
        <v>505</v>
      </c>
      <c r="BD70" s="158"/>
      <c r="BE70" s="158"/>
      <c r="BF70" s="158"/>
      <c r="BG70" s="158"/>
      <c r="BH70" s="158"/>
      <c r="BI70" s="158"/>
      <c r="BJ70" s="158"/>
      <c r="BK70" s="158"/>
      <c r="BL70" s="158"/>
      <c r="BM70" s="159"/>
      <c r="BN70" s="157" t="s">
        <v>425</v>
      </c>
      <c r="BO70" s="158"/>
      <c r="BP70" s="158"/>
      <c r="BQ70" s="158"/>
      <c r="BR70" s="158"/>
      <c r="BS70" s="158"/>
      <c r="BT70" s="158"/>
      <c r="BU70" s="158"/>
      <c r="BV70" s="158"/>
      <c r="BW70" s="158"/>
      <c r="BX70" s="158"/>
      <c r="BY70" s="158"/>
      <c r="BZ70" s="158"/>
      <c r="CA70" s="158"/>
      <c r="CB70" s="159"/>
    </row>
    <row r="71" spans="1:89" x14ac:dyDescent="0.2">
      <c r="A71" s="407" t="s">
        <v>143</v>
      </c>
      <c r="B71" s="408"/>
      <c r="C71" s="408"/>
      <c r="D71" s="409"/>
      <c r="E71" s="407"/>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9"/>
      <c r="AS71" s="407"/>
      <c r="AT71" s="408"/>
      <c r="AU71" s="408"/>
      <c r="AV71" s="408"/>
      <c r="AW71" s="408"/>
      <c r="AX71" s="408"/>
      <c r="AY71" s="408"/>
      <c r="AZ71" s="408"/>
      <c r="BA71" s="408"/>
      <c r="BB71" s="409"/>
      <c r="BC71" s="407" t="s">
        <v>506</v>
      </c>
      <c r="BD71" s="408"/>
      <c r="BE71" s="408"/>
      <c r="BF71" s="408"/>
      <c r="BG71" s="408"/>
      <c r="BH71" s="408"/>
      <c r="BI71" s="408"/>
      <c r="BJ71" s="408"/>
      <c r="BK71" s="408"/>
      <c r="BL71" s="408"/>
      <c r="BM71" s="409"/>
      <c r="BN71" s="407" t="s">
        <v>439</v>
      </c>
      <c r="BO71" s="408"/>
      <c r="BP71" s="408"/>
      <c r="BQ71" s="408"/>
      <c r="BR71" s="408"/>
      <c r="BS71" s="408"/>
      <c r="BT71" s="408"/>
      <c r="BU71" s="408"/>
      <c r="BV71" s="408"/>
      <c r="BW71" s="408"/>
      <c r="BX71" s="408"/>
      <c r="BY71" s="408"/>
      <c r="BZ71" s="408"/>
      <c r="CA71" s="408"/>
      <c r="CB71" s="409"/>
    </row>
    <row r="72" spans="1:89" x14ac:dyDescent="0.2">
      <c r="A72" s="407"/>
      <c r="B72" s="408"/>
      <c r="C72" s="408"/>
      <c r="D72" s="409"/>
      <c r="E72" s="407"/>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08"/>
      <c r="AG72" s="408"/>
      <c r="AH72" s="408"/>
      <c r="AI72" s="408"/>
      <c r="AJ72" s="408"/>
      <c r="AK72" s="408"/>
      <c r="AL72" s="408"/>
      <c r="AM72" s="408"/>
      <c r="AN72" s="408"/>
      <c r="AO72" s="408"/>
      <c r="AP72" s="408"/>
      <c r="AQ72" s="408"/>
      <c r="AR72" s="409"/>
      <c r="AS72" s="407"/>
      <c r="AT72" s="408"/>
      <c r="AU72" s="408"/>
      <c r="AV72" s="408"/>
      <c r="AW72" s="408"/>
      <c r="AX72" s="408"/>
      <c r="AY72" s="408"/>
      <c r="AZ72" s="408"/>
      <c r="BA72" s="408"/>
      <c r="BB72" s="409"/>
      <c r="BC72" s="407" t="s">
        <v>432</v>
      </c>
      <c r="BD72" s="408"/>
      <c r="BE72" s="408"/>
      <c r="BF72" s="408"/>
      <c r="BG72" s="408"/>
      <c r="BH72" s="408"/>
      <c r="BI72" s="408"/>
      <c r="BJ72" s="408"/>
      <c r="BK72" s="408"/>
      <c r="BL72" s="408"/>
      <c r="BM72" s="409"/>
      <c r="BN72" s="407"/>
      <c r="BO72" s="408"/>
      <c r="BP72" s="408"/>
      <c r="BQ72" s="408"/>
      <c r="BR72" s="408"/>
      <c r="BS72" s="408"/>
      <c r="BT72" s="408"/>
      <c r="BU72" s="408"/>
      <c r="BV72" s="408"/>
      <c r="BW72" s="408"/>
      <c r="BX72" s="408"/>
      <c r="BY72" s="408"/>
      <c r="BZ72" s="408"/>
      <c r="CA72" s="408"/>
      <c r="CB72" s="409"/>
    </row>
    <row r="73" spans="1:89" x14ac:dyDescent="0.2">
      <c r="A73" s="400">
        <v>1</v>
      </c>
      <c r="B73" s="401"/>
      <c r="C73" s="401"/>
      <c r="D73" s="402"/>
      <c r="E73" s="400">
        <v>2</v>
      </c>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2"/>
      <c r="AS73" s="400">
        <v>3</v>
      </c>
      <c r="AT73" s="401"/>
      <c r="AU73" s="401"/>
      <c r="AV73" s="401"/>
      <c r="AW73" s="401"/>
      <c r="AX73" s="401"/>
      <c r="AY73" s="401"/>
      <c r="AZ73" s="401"/>
      <c r="BA73" s="401"/>
      <c r="BB73" s="402"/>
      <c r="BC73" s="400">
        <v>4</v>
      </c>
      <c r="BD73" s="401"/>
      <c r="BE73" s="401"/>
      <c r="BF73" s="401"/>
      <c r="BG73" s="401"/>
      <c r="BH73" s="401"/>
      <c r="BI73" s="401"/>
      <c r="BJ73" s="401"/>
      <c r="BK73" s="401"/>
      <c r="BL73" s="401"/>
      <c r="BM73" s="402"/>
      <c r="BN73" s="400">
        <v>5</v>
      </c>
      <c r="BO73" s="401"/>
      <c r="BP73" s="401"/>
      <c r="BQ73" s="401"/>
      <c r="BR73" s="401"/>
      <c r="BS73" s="401"/>
      <c r="BT73" s="401"/>
      <c r="BU73" s="401"/>
      <c r="BV73" s="401"/>
      <c r="BW73" s="401"/>
      <c r="BX73" s="401"/>
      <c r="BY73" s="401"/>
      <c r="BZ73" s="401"/>
      <c r="CA73" s="401"/>
      <c r="CB73" s="402"/>
    </row>
    <row r="74" spans="1:89" x14ac:dyDescent="0.2">
      <c r="A74" s="400">
        <v>1</v>
      </c>
      <c r="B74" s="401"/>
      <c r="C74" s="401"/>
      <c r="D74" s="402"/>
      <c r="E74" s="227" t="s">
        <v>807</v>
      </c>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435"/>
      <c r="AS74" s="364">
        <v>63</v>
      </c>
      <c r="AT74" s="365"/>
      <c r="AU74" s="365"/>
      <c r="AV74" s="365"/>
      <c r="AW74" s="365"/>
      <c r="AX74" s="365"/>
      <c r="AY74" s="365"/>
      <c r="AZ74" s="365"/>
      <c r="BA74" s="365"/>
      <c r="BB74" s="366"/>
      <c r="BC74" s="364">
        <v>1777.7777699999999</v>
      </c>
      <c r="BD74" s="365"/>
      <c r="BE74" s="365"/>
      <c r="BF74" s="365"/>
      <c r="BG74" s="365"/>
      <c r="BH74" s="365"/>
      <c r="BI74" s="365"/>
      <c r="BJ74" s="365"/>
      <c r="BK74" s="365"/>
      <c r="BL74" s="365"/>
      <c r="BM74" s="366"/>
      <c r="BN74" s="364">
        <f>ROUND(AS74*BC74,2)</f>
        <v>112000</v>
      </c>
      <c r="BO74" s="365"/>
      <c r="BP74" s="365"/>
      <c r="BQ74" s="365"/>
      <c r="BR74" s="365"/>
      <c r="BS74" s="365"/>
      <c r="BT74" s="365"/>
      <c r="BU74" s="365"/>
      <c r="BV74" s="365"/>
      <c r="BW74" s="365"/>
      <c r="BX74" s="365"/>
      <c r="BY74" s="365"/>
      <c r="BZ74" s="365"/>
      <c r="CA74" s="365"/>
      <c r="CB74" s="366"/>
    </row>
    <row r="75" spans="1:89" x14ac:dyDescent="0.2">
      <c r="A75" s="377"/>
      <c r="B75" s="378"/>
      <c r="C75" s="378"/>
      <c r="D75" s="379"/>
      <c r="E75" s="380" t="s">
        <v>421</v>
      </c>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2"/>
      <c r="AS75" s="383" t="s">
        <v>52</v>
      </c>
      <c r="AT75" s="384"/>
      <c r="AU75" s="384"/>
      <c r="AV75" s="384"/>
      <c r="AW75" s="384"/>
      <c r="AX75" s="384"/>
      <c r="AY75" s="384"/>
      <c r="AZ75" s="384"/>
      <c r="BA75" s="384"/>
      <c r="BB75" s="385"/>
      <c r="BC75" s="386" t="s">
        <v>52</v>
      </c>
      <c r="BD75" s="387"/>
      <c r="BE75" s="387"/>
      <c r="BF75" s="387"/>
      <c r="BG75" s="387"/>
      <c r="BH75" s="387"/>
      <c r="BI75" s="387"/>
      <c r="BJ75" s="387"/>
      <c r="BK75" s="387"/>
      <c r="BL75" s="387"/>
      <c r="BM75" s="388"/>
      <c r="BN75" s="389">
        <f>SUM(BN74:CB74)</f>
        <v>112000</v>
      </c>
      <c r="BO75" s="390"/>
      <c r="BP75" s="390"/>
      <c r="BQ75" s="390"/>
      <c r="BR75" s="390"/>
      <c r="BS75" s="390"/>
      <c r="BT75" s="390"/>
      <c r="BU75" s="390"/>
      <c r="BV75" s="390"/>
      <c r="BW75" s="390"/>
      <c r="BX75" s="390"/>
      <c r="BY75" s="390"/>
      <c r="BZ75" s="390"/>
      <c r="CA75" s="390"/>
      <c r="CB75" s="391"/>
    </row>
    <row r="76" spans="1:89" ht="12.75" customHeight="1" x14ac:dyDescent="0.2">
      <c r="A76" s="133"/>
      <c r="B76" s="133"/>
      <c r="C76" s="133"/>
      <c r="D76" s="133"/>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7"/>
      <c r="BE76" s="127"/>
      <c r="BF76" s="127"/>
      <c r="BG76" s="127"/>
      <c r="BH76" s="127"/>
      <c r="BI76" s="127"/>
      <c r="BJ76" s="127"/>
      <c r="BK76" s="127"/>
      <c r="BL76" s="127"/>
      <c r="BM76" s="127"/>
      <c r="BN76" s="134"/>
      <c r="BO76" s="134"/>
      <c r="BP76" s="134"/>
      <c r="BQ76" s="134"/>
      <c r="BR76" s="134"/>
      <c r="BS76" s="134"/>
      <c r="BT76" s="134"/>
      <c r="BU76" s="134"/>
      <c r="BV76" s="134"/>
      <c r="BW76" s="134"/>
      <c r="BX76" s="134"/>
      <c r="BY76" s="134"/>
      <c r="BZ76" s="134"/>
      <c r="CA76" s="134"/>
      <c r="CB76" s="134"/>
    </row>
    <row r="77" spans="1:89" x14ac:dyDescent="0.2">
      <c r="CK77" s="80"/>
    </row>
    <row r="78" spans="1:89" ht="15.75" x14ac:dyDescent="0.25">
      <c r="A78" s="72" t="s">
        <v>419</v>
      </c>
      <c r="B78" s="143"/>
      <c r="C78" s="143"/>
      <c r="D78" s="143"/>
      <c r="E78" s="143"/>
      <c r="F78" s="143"/>
      <c r="G78" s="143"/>
      <c r="H78" s="143"/>
      <c r="I78" s="143"/>
      <c r="J78" s="143"/>
      <c r="X78" s="87"/>
      <c r="Y78" s="376"/>
      <c r="Z78" s="376"/>
      <c r="AA78" s="376"/>
      <c r="AB78" s="376"/>
      <c r="AC78" s="376"/>
      <c r="AD78" s="376"/>
      <c r="AE78" s="376"/>
      <c r="AF78" s="376"/>
      <c r="AG78" s="376"/>
      <c r="AH78" s="376"/>
      <c r="AI78" s="376"/>
      <c r="AJ78" s="376"/>
      <c r="AK78" s="87"/>
      <c r="AL78" s="369" t="s">
        <v>554</v>
      </c>
      <c r="AM78" s="369"/>
      <c r="AN78" s="369"/>
      <c r="AO78" s="369"/>
      <c r="AP78" s="369"/>
      <c r="AQ78" s="369"/>
      <c r="AR78" s="369"/>
      <c r="AS78" s="369"/>
      <c r="AT78" s="369"/>
      <c r="AU78" s="369"/>
      <c r="AV78" s="369"/>
      <c r="AW78" s="369"/>
      <c r="AX78" s="369"/>
      <c r="AY78" s="369"/>
      <c r="AZ78" s="369"/>
      <c r="BA78" s="369"/>
      <c r="BB78" s="369"/>
      <c r="BC78" s="369"/>
      <c r="BD78" s="369"/>
      <c r="BE78" s="369"/>
      <c r="BF78" s="369"/>
      <c r="BG78" s="369"/>
      <c r="BH78" s="369"/>
      <c r="BI78" s="369"/>
      <c r="BJ78" s="369"/>
      <c r="BK78" s="369"/>
      <c r="BL78" s="369"/>
      <c r="BM78" s="369"/>
      <c r="BN78" s="87"/>
      <c r="BO78" s="87"/>
      <c r="BP78" s="87"/>
      <c r="BQ78" s="87"/>
      <c r="BR78" s="87"/>
      <c r="BS78" s="87"/>
      <c r="CK78" s="80"/>
    </row>
    <row r="79" spans="1:89" x14ac:dyDescent="0.2">
      <c r="A79" s="88"/>
      <c r="B79" s="88"/>
      <c r="C79" s="88"/>
      <c r="D79" s="88"/>
      <c r="E79" s="88"/>
      <c r="F79" s="88"/>
      <c r="G79" s="88"/>
      <c r="H79" s="88"/>
      <c r="I79" s="88"/>
      <c r="J79" s="88"/>
      <c r="X79" s="88"/>
      <c r="Y79" s="375" t="s">
        <v>10</v>
      </c>
      <c r="Z79" s="375"/>
      <c r="AA79" s="375"/>
      <c r="AB79" s="375"/>
      <c r="AC79" s="375"/>
      <c r="AD79" s="375"/>
      <c r="AE79" s="375"/>
      <c r="AF79" s="375"/>
      <c r="AG79" s="375"/>
      <c r="AH79" s="375"/>
      <c r="AI79" s="375"/>
      <c r="AJ79" s="375"/>
      <c r="AK79" s="88"/>
      <c r="AL79" s="375" t="s">
        <v>11</v>
      </c>
      <c r="AM79" s="375"/>
      <c r="AN79" s="375"/>
      <c r="AO79" s="375"/>
      <c r="AP79" s="375"/>
      <c r="AQ79" s="375"/>
      <c r="AR79" s="375"/>
      <c r="AS79" s="375"/>
      <c r="AT79" s="375"/>
      <c r="AU79" s="375"/>
      <c r="AV79" s="375"/>
      <c r="AW79" s="375"/>
      <c r="AX79" s="375"/>
      <c r="AY79" s="375"/>
      <c r="AZ79" s="375"/>
      <c r="BA79" s="375"/>
      <c r="BB79" s="375"/>
      <c r="BC79" s="375"/>
      <c r="BD79" s="375"/>
      <c r="BE79" s="375"/>
      <c r="BF79" s="375"/>
      <c r="BG79" s="375"/>
      <c r="BH79" s="375"/>
      <c r="BI79" s="375"/>
      <c r="BJ79" s="375"/>
      <c r="BK79" s="375"/>
      <c r="BL79" s="375"/>
      <c r="BM79" s="375"/>
      <c r="BN79" s="87"/>
      <c r="BO79" s="87"/>
      <c r="BP79" s="87"/>
      <c r="BQ79" s="87"/>
      <c r="BR79" s="87"/>
      <c r="BS79" s="87"/>
      <c r="CK79" s="89"/>
    </row>
    <row r="80" spans="1:89" x14ac:dyDescent="0.2">
      <c r="A80" s="1"/>
      <c r="B80" s="87"/>
      <c r="C80" s="87"/>
      <c r="D80" s="87"/>
      <c r="E80" s="87"/>
      <c r="F80" s="87"/>
      <c r="G80" s="87"/>
      <c r="H80" s="87"/>
      <c r="I80" s="87"/>
      <c r="J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8"/>
      <c r="BO80" s="88"/>
      <c r="BP80" s="88"/>
      <c r="BQ80" s="88"/>
      <c r="BR80" s="88"/>
      <c r="BS80" s="88"/>
    </row>
    <row r="81" spans="1:80" ht="15.75" x14ac:dyDescent="0.25">
      <c r="A81" s="72" t="s">
        <v>420</v>
      </c>
      <c r="B81" s="143"/>
      <c r="C81" s="143"/>
      <c r="D81" s="143"/>
      <c r="E81" s="143"/>
      <c r="F81" s="143"/>
      <c r="G81" s="143"/>
      <c r="H81" s="143"/>
      <c r="I81" s="143"/>
      <c r="J81" s="143"/>
      <c r="X81" s="87"/>
      <c r="Y81" s="376"/>
      <c r="Z81" s="376"/>
      <c r="AA81" s="376"/>
      <c r="AB81" s="376"/>
      <c r="AC81" s="376"/>
      <c r="AD81" s="376"/>
      <c r="AE81" s="376"/>
      <c r="AF81" s="376"/>
      <c r="AG81" s="376"/>
      <c r="AH81" s="376"/>
      <c r="AI81" s="376"/>
      <c r="AJ81" s="376"/>
      <c r="AK81" s="87"/>
      <c r="AL81" s="369" t="s">
        <v>568</v>
      </c>
      <c r="AM81" s="369"/>
      <c r="AN81" s="369"/>
      <c r="AO81" s="369"/>
      <c r="AP81" s="369"/>
      <c r="AQ81" s="369"/>
      <c r="AR81" s="369"/>
      <c r="AS81" s="369"/>
      <c r="AT81" s="369"/>
      <c r="AU81" s="369"/>
      <c r="AV81" s="369"/>
      <c r="AW81" s="369"/>
      <c r="AX81" s="369"/>
      <c r="AY81" s="369"/>
      <c r="AZ81" s="369"/>
      <c r="BA81" s="369"/>
      <c r="BB81" s="369"/>
      <c r="BC81" s="369"/>
      <c r="BD81" s="369"/>
      <c r="BE81" s="369"/>
      <c r="BF81" s="369"/>
      <c r="BG81" s="369"/>
      <c r="BH81" s="369"/>
      <c r="BI81" s="369"/>
      <c r="BJ81" s="369"/>
      <c r="BK81" s="369"/>
      <c r="BL81" s="369"/>
      <c r="BM81" s="369"/>
      <c r="BN81" s="87"/>
      <c r="BO81" s="87"/>
      <c r="BP81" s="87"/>
      <c r="BQ81" s="87"/>
      <c r="BR81" s="87"/>
      <c r="BS81" s="87"/>
    </row>
    <row r="82" spans="1:80" x14ac:dyDescent="0.2">
      <c r="A82" s="87"/>
      <c r="B82" s="87"/>
      <c r="C82" s="87"/>
      <c r="D82" s="87"/>
      <c r="E82" s="87"/>
      <c r="F82" s="87"/>
      <c r="G82" s="87"/>
      <c r="H82" s="87"/>
      <c r="I82" s="87"/>
      <c r="J82" s="87"/>
      <c r="X82" s="87"/>
      <c r="Y82" s="148" t="s">
        <v>10</v>
      </c>
      <c r="Z82" s="148"/>
      <c r="AA82" s="148"/>
      <c r="AB82" s="148"/>
      <c r="AC82" s="148"/>
      <c r="AD82" s="148"/>
      <c r="AE82" s="148"/>
      <c r="AF82" s="148"/>
      <c r="AG82" s="148"/>
      <c r="AH82" s="148"/>
      <c r="AI82" s="148"/>
      <c r="AJ82" s="148"/>
      <c r="AK82" s="88"/>
      <c r="AL82" s="148" t="s">
        <v>11</v>
      </c>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87"/>
      <c r="BO82" s="87"/>
      <c r="BP82" s="87"/>
      <c r="BQ82" s="87"/>
      <c r="BR82" s="87"/>
      <c r="BS82" s="87"/>
    </row>
    <row r="83" spans="1:80" ht="15.6" customHeight="1" x14ac:dyDescent="0.25">
      <c r="A83" s="72" t="s">
        <v>507</v>
      </c>
      <c r="B83" s="90"/>
      <c r="C83" s="143"/>
      <c r="D83" s="143"/>
      <c r="E83" s="143"/>
      <c r="F83" s="143"/>
      <c r="G83" s="143"/>
      <c r="H83" s="143"/>
      <c r="I83" s="143"/>
      <c r="J83" s="143"/>
      <c r="O83" s="155" t="s">
        <v>567</v>
      </c>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Q83" s="144"/>
      <c r="AR83" s="144"/>
      <c r="AS83" s="144"/>
      <c r="AT83" s="144"/>
      <c r="AU83" s="144"/>
      <c r="AV83" s="144"/>
      <c r="AW83" s="144"/>
      <c r="AX83" s="144"/>
      <c r="AY83" s="144"/>
      <c r="AZ83" s="87"/>
      <c r="BA83" s="369" t="s">
        <v>568</v>
      </c>
      <c r="BB83" s="369"/>
      <c r="BC83" s="369"/>
      <c r="BD83" s="369"/>
      <c r="BE83" s="369"/>
      <c r="BF83" s="369"/>
      <c r="BG83" s="369"/>
      <c r="BH83" s="369"/>
      <c r="BI83" s="369"/>
      <c r="BJ83" s="369"/>
      <c r="BK83" s="369"/>
      <c r="BL83" s="369"/>
      <c r="BM83" s="369"/>
      <c r="BN83" s="369"/>
      <c r="BO83" s="369"/>
      <c r="BP83" s="369"/>
      <c r="BQ83" s="369"/>
      <c r="BR83" s="369"/>
      <c r="BS83" s="369"/>
      <c r="BT83" s="369"/>
      <c r="BU83" s="369"/>
      <c r="BV83" s="369"/>
      <c r="BZ83" s="5"/>
      <c r="CA83" s="92"/>
      <c r="CB83" s="5"/>
    </row>
    <row r="84" spans="1:80" ht="15.75" x14ac:dyDescent="0.25">
      <c r="A84" s="72" t="s">
        <v>508</v>
      </c>
      <c r="B84" s="90"/>
      <c r="C84" s="143"/>
      <c r="D84" s="143"/>
      <c r="E84" s="143"/>
      <c r="F84" s="143"/>
      <c r="G84" s="143"/>
      <c r="H84" s="143"/>
      <c r="I84" s="143"/>
      <c r="J84" s="143"/>
      <c r="O84" s="148" t="s">
        <v>12</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Q84" s="148" t="s">
        <v>10</v>
      </c>
      <c r="AR84" s="148"/>
      <c r="AS84" s="148"/>
      <c r="AT84" s="148"/>
      <c r="AU84" s="148"/>
      <c r="AV84" s="148"/>
      <c r="AW84" s="148"/>
      <c r="AX84" s="148"/>
      <c r="AY84" s="148"/>
      <c r="AZ84" s="88"/>
      <c r="BA84" s="148" t="s">
        <v>11</v>
      </c>
      <c r="BB84" s="148"/>
      <c r="BC84" s="148"/>
      <c r="BD84" s="148"/>
      <c r="BE84" s="148"/>
      <c r="BF84" s="148"/>
      <c r="BG84" s="148"/>
      <c r="BH84" s="148"/>
      <c r="BI84" s="148"/>
      <c r="BJ84" s="148"/>
      <c r="BK84" s="148"/>
      <c r="BL84" s="148"/>
      <c r="BM84" s="148"/>
      <c r="BN84" s="148"/>
      <c r="BO84" s="148"/>
      <c r="BP84" s="148"/>
      <c r="BQ84" s="148"/>
      <c r="BR84" s="148"/>
      <c r="BS84" s="148"/>
      <c r="BT84" s="148"/>
      <c r="BU84" s="148"/>
      <c r="BV84" s="148"/>
      <c r="BZ84" s="5"/>
      <c r="CA84" s="93"/>
      <c r="CB84" s="5"/>
    </row>
    <row r="85" spans="1:80" s="72" customFormat="1" ht="15.75" x14ac:dyDescent="0.25">
      <c r="A85" s="370" t="s">
        <v>9</v>
      </c>
      <c r="B85" s="370"/>
      <c r="C85" s="371" t="s">
        <v>555</v>
      </c>
      <c r="D85" s="371"/>
      <c r="E85" s="371"/>
      <c r="F85" s="372" t="s">
        <v>5</v>
      </c>
      <c r="G85" s="372"/>
      <c r="H85" s="373" t="s">
        <v>556</v>
      </c>
      <c r="I85" s="373"/>
      <c r="J85" s="373"/>
      <c r="K85" s="373"/>
      <c r="L85" s="373"/>
      <c r="M85" s="373"/>
      <c r="N85" s="373"/>
      <c r="O85" s="373"/>
      <c r="P85" s="373"/>
      <c r="Q85" s="373"/>
      <c r="R85" s="373"/>
      <c r="S85" s="373"/>
      <c r="T85" s="373"/>
      <c r="U85" s="373"/>
      <c r="V85" s="373"/>
      <c r="W85" s="373"/>
      <c r="X85" s="373"/>
      <c r="Y85" s="374">
        <v>20</v>
      </c>
      <c r="Z85" s="374"/>
      <c r="AA85" s="374"/>
      <c r="AB85" s="367" t="s">
        <v>557</v>
      </c>
      <c r="AC85" s="367"/>
      <c r="AD85" s="367"/>
      <c r="AE85" s="90"/>
      <c r="AF85" s="72" t="s">
        <v>509</v>
      </c>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row>
  </sheetData>
  <mergeCells count="226">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T33:AJ33"/>
    <mergeCell ref="AS33:BB33"/>
    <mergeCell ref="BC33:BP33"/>
    <mergeCell ref="A35:D35"/>
    <mergeCell ref="E35:AM35"/>
    <mergeCell ref="AN35:BA35"/>
    <mergeCell ref="BB35:BM35"/>
    <mergeCell ref="BN35:CB35"/>
    <mergeCell ref="A31:D31"/>
    <mergeCell ref="E31:AM31"/>
    <mergeCell ref="AN31:BA31"/>
    <mergeCell ref="BB31:BM31"/>
    <mergeCell ref="BN31:CB31"/>
    <mergeCell ref="A36:D36"/>
    <mergeCell ref="E36:AM36"/>
    <mergeCell ref="AN36:BA36"/>
    <mergeCell ref="BB36:BM36"/>
    <mergeCell ref="BN36:CB36"/>
    <mergeCell ref="A37:D37"/>
    <mergeCell ref="E37:AM37"/>
    <mergeCell ref="AN37:BA37"/>
    <mergeCell ref="BB37:BM37"/>
    <mergeCell ref="BN37:CB37"/>
    <mergeCell ref="A46:CB46"/>
    <mergeCell ref="A42:CB42"/>
    <mergeCell ref="S44:CB44"/>
    <mergeCell ref="A40:D40"/>
    <mergeCell ref="E40:AM40"/>
    <mergeCell ref="AN40:BA40"/>
    <mergeCell ref="BB40:BM40"/>
    <mergeCell ref="BN40:CB40"/>
    <mergeCell ref="A38:D38"/>
    <mergeCell ref="E38:AM38"/>
    <mergeCell ref="AN38:BA38"/>
    <mergeCell ref="BB38:BM38"/>
    <mergeCell ref="BN38:CB38"/>
    <mergeCell ref="A39:D39"/>
    <mergeCell ref="E39:AM39"/>
    <mergeCell ref="AN39:BA39"/>
    <mergeCell ref="BB39:BM39"/>
    <mergeCell ref="BN39:CB39"/>
    <mergeCell ref="A50:D50"/>
    <mergeCell ref="E50:BC50"/>
    <mergeCell ref="BD50:BM50"/>
    <mergeCell ref="BN50:CB50"/>
    <mergeCell ref="A51:D51"/>
    <mergeCell ref="E51:BC51"/>
    <mergeCell ref="BD51:BM51"/>
    <mergeCell ref="BN51:CB51"/>
    <mergeCell ref="AS47:BB47"/>
    <mergeCell ref="BC47:BP47"/>
    <mergeCell ref="A49:D49"/>
    <mergeCell ref="E49:BC49"/>
    <mergeCell ref="BD49:BM49"/>
    <mergeCell ref="BN49:CB49"/>
    <mergeCell ref="A54:D54"/>
    <mergeCell ref="E54:BC54"/>
    <mergeCell ref="BD54:BM54"/>
    <mergeCell ref="BN54:CB54"/>
    <mergeCell ref="A55:D55"/>
    <mergeCell ref="E55:BC55"/>
    <mergeCell ref="BD55:BM55"/>
    <mergeCell ref="BN55:CB55"/>
    <mergeCell ref="A52:D52"/>
    <mergeCell ref="E52:BC52"/>
    <mergeCell ref="BD52:BM52"/>
    <mergeCell ref="BN52:CB52"/>
    <mergeCell ref="A53:D53"/>
    <mergeCell ref="E53:BC53"/>
    <mergeCell ref="BD53:BM53"/>
    <mergeCell ref="BN53:CB53"/>
    <mergeCell ref="A56:D56"/>
    <mergeCell ref="E56:BC56"/>
    <mergeCell ref="BD56:BM56"/>
    <mergeCell ref="BN56:CB56"/>
    <mergeCell ref="A57:D57"/>
    <mergeCell ref="E57:BC57"/>
    <mergeCell ref="BD57:BM57"/>
    <mergeCell ref="BN57:CB57"/>
    <mergeCell ref="BD62:BM62"/>
    <mergeCell ref="BN62:CB62"/>
    <mergeCell ref="A61:D61"/>
    <mergeCell ref="E61:BC61"/>
    <mergeCell ref="BD61:BM61"/>
    <mergeCell ref="BN61:CB61"/>
    <mergeCell ref="A62:D62"/>
    <mergeCell ref="E62:BC62"/>
    <mergeCell ref="A58:D58"/>
    <mergeCell ref="E58:BC58"/>
    <mergeCell ref="BD58:BM58"/>
    <mergeCell ref="BN58:CB58"/>
    <mergeCell ref="A59:D59"/>
    <mergeCell ref="E59:BC59"/>
    <mergeCell ref="BD59:BM59"/>
    <mergeCell ref="BN59:CB59"/>
    <mergeCell ref="A60:D60"/>
    <mergeCell ref="E60:BC60"/>
    <mergeCell ref="BD60:BM60"/>
    <mergeCell ref="BN60:CB60"/>
    <mergeCell ref="Y81:AJ81"/>
    <mergeCell ref="AL81:BM81"/>
    <mergeCell ref="BN75:CB75"/>
    <mergeCell ref="BN74:CB74"/>
    <mergeCell ref="BN73:CB73"/>
    <mergeCell ref="BN63:CB63"/>
    <mergeCell ref="BD63:BM63"/>
    <mergeCell ref="E63:BC63"/>
    <mergeCell ref="A63:D63"/>
    <mergeCell ref="BN64:CB64"/>
    <mergeCell ref="A64:D64"/>
    <mergeCell ref="E64:BC64"/>
    <mergeCell ref="BD64:BM64"/>
    <mergeCell ref="Y78:AJ78"/>
    <mergeCell ref="AL78:BM78"/>
    <mergeCell ref="Y79:AJ79"/>
    <mergeCell ref="A65:D65"/>
    <mergeCell ref="E65:BC65"/>
    <mergeCell ref="BD65:BM65"/>
    <mergeCell ref="A74:D74"/>
    <mergeCell ref="A85:B85"/>
    <mergeCell ref="C85:E85"/>
    <mergeCell ref="F85:G85"/>
    <mergeCell ref="H85:X85"/>
    <mergeCell ref="Y85:AA85"/>
    <mergeCell ref="AB85:AD85"/>
    <mergeCell ref="Y82:AJ82"/>
    <mergeCell ref="AL82:BM82"/>
    <mergeCell ref="O83:AN83"/>
    <mergeCell ref="BA83:BV83"/>
    <mergeCell ref="O84:AN84"/>
    <mergeCell ref="AQ84:AY84"/>
    <mergeCell ref="BA84:BV84"/>
    <mergeCell ref="AS75:BB75"/>
    <mergeCell ref="BC75:BM75"/>
    <mergeCell ref="AS71:BB71"/>
    <mergeCell ref="A73:D73"/>
    <mergeCell ref="A75:D75"/>
    <mergeCell ref="E73:AR73"/>
    <mergeCell ref="AS73:BB73"/>
    <mergeCell ref="BC73:BM73"/>
    <mergeCell ref="BC71:BM71"/>
    <mergeCell ref="E71:AR71"/>
    <mergeCell ref="AL79:BM79"/>
    <mergeCell ref="BN65:CB65"/>
    <mergeCell ref="AS68:BB68"/>
    <mergeCell ref="BC68:BP68"/>
    <mergeCell ref="A71:D71"/>
    <mergeCell ref="E70:AR70"/>
    <mergeCell ref="AS70:BB70"/>
    <mergeCell ref="BC70:BM70"/>
    <mergeCell ref="BN71:CB71"/>
    <mergeCell ref="A72:D72"/>
    <mergeCell ref="E72:AR72"/>
    <mergeCell ref="AS72:BB72"/>
    <mergeCell ref="BC72:BM72"/>
    <mergeCell ref="BN72:CB72"/>
    <mergeCell ref="BN70:CB70"/>
    <mergeCell ref="BN66:CB66"/>
    <mergeCell ref="A70:D70"/>
    <mergeCell ref="A66:D66"/>
    <mergeCell ref="E66:BC66"/>
    <mergeCell ref="BD66:BM66"/>
    <mergeCell ref="E74:AR74"/>
    <mergeCell ref="AS74:BB74"/>
    <mergeCell ref="BC74:BM74"/>
    <mergeCell ref="E75:AR75"/>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P82"/>
  <sheetViews>
    <sheetView view="pageBreakPreview" topLeftCell="A34" zoomScaleSheetLayoutView="100" workbookViewId="0">
      <selection activeCell="BC69" sqref="BC69:BM69"/>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4" width="14.85546875" style="4" bestFit="1" customWidth="1"/>
    <col min="95"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34.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784</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4"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4"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4" ht="56.25" customHeight="1" x14ac:dyDescent="0.2">
      <c r="A19" s="413">
        <v>1</v>
      </c>
      <c r="B19" s="414"/>
      <c r="C19" s="414"/>
      <c r="D19" s="415"/>
      <c r="E19" s="589" t="s">
        <v>785</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925205</v>
      </c>
      <c r="BC19" s="612"/>
      <c r="BD19" s="612"/>
      <c r="BE19" s="612"/>
      <c r="BF19" s="612"/>
      <c r="BG19" s="612"/>
      <c r="BH19" s="612"/>
      <c r="BI19" s="612"/>
      <c r="BJ19" s="612"/>
      <c r="BK19" s="612"/>
      <c r="BL19" s="612"/>
      <c r="BM19" s="613"/>
      <c r="BN19" s="237">
        <v>500000</v>
      </c>
      <c r="BO19" s="238"/>
      <c r="BP19" s="238"/>
      <c r="BQ19" s="238"/>
      <c r="BR19" s="238"/>
      <c r="BS19" s="238"/>
      <c r="BT19" s="238"/>
      <c r="BU19" s="238"/>
      <c r="BV19" s="238"/>
      <c r="BW19" s="238"/>
      <c r="BX19" s="238"/>
      <c r="BY19" s="238"/>
      <c r="BZ19" s="238"/>
      <c r="CA19" s="238"/>
      <c r="CB19" s="278"/>
    </row>
    <row r="20" spans="1:94"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500000</v>
      </c>
      <c r="BO20" s="546"/>
      <c r="BP20" s="546"/>
      <c r="BQ20" s="546"/>
      <c r="BR20" s="546"/>
      <c r="BS20" s="546"/>
      <c r="BT20" s="546"/>
      <c r="BU20" s="546"/>
      <c r="BV20" s="546"/>
      <c r="BW20" s="546"/>
      <c r="BX20" s="546"/>
      <c r="BY20" s="546"/>
      <c r="BZ20" s="546"/>
      <c r="CA20" s="546"/>
      <c r="CB20" s="547"/>
    </row>
    <row r="21" spans="1:94" ht="12" customHeight="1" x14ac:dyDescent="0.2"/>
    <row r="22" spans="1:94"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c r="CO22" s="72">
        <v>113</v>
      </c>
      <c r="CP22" s="139">
        <f>BN32</f>
        <v>114000</v>
      </c>
    </row>
    <row r="23" spans="1:94" s="72" customFormat="1" ht="12.75" customHeight="1" x14ac:dyDescent="0.25">
      <c r="A23" s="125"/>
      <c r="B23" s="125"/>
      <c r="C23" s="125"/>
      <c r="D23" s="125"/>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8"/>
      <c r="BO23" s="128"/>
      <c r="BP23" s="128"/>
      <c r="BQ23" s="128"/>
      <c r="BR23" s="128"/>
      <c r="BS23" s="128"/>
      <c r="BT23" s="128"/>
      <c r="BU23" s="128"/>
      <c r="BV23" s="128"/>
      <c r="BW23" s="128"/>
      <c r="BX23" s="128"/>
      <c r="BY23" s="128"/>
      <c r="BZ23" s="128"/>
      <c r="CA23" s="128"/>
      <c r="CB23" s="128"/>
      <c r="CO23" s="72">
        <v>244</v>
      </c>
      <c r="CP23" s="139">
        <f>BN58+BN69</f>
        <v>386000</v>
      </c>
    </row>
    <row r="24" spans="1:94" s="72" customFormat="1" ht="12.75" customHeight="1" x14ac:dyDescent="0.25">
      <c r="A24" s="7" t="s">
        <v>406</v>
      </c>
      <c r="B24" s="7"/>
      <c r="C24" s="7"/>
      <c r="D24" s="7"/>
      <c r="E24" s="7"/>
      <c r="F24" s="7"/>
      <c r="G24" s="7"/>
      <c r="H24" s="7"/>
      <c r="I24" s="7"/>
      <c r="J24" s="7"/>
      <c r="K24" s="7"/>
      <c r="L24" s="7"/>
      <c r="M24" s="7"/>
      <c r="N24" s="7"/>
      <c r="O24" s="7"/>
      <c r="P24" s="7"/>
      <c r="Q24" s="7"/>
      <c r="R24" s="7"/>
      <c r="S24" s="7"/>
      <c r="T24" s="434" t="s">
        <v>85</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P24" s="139">
        <f>SUM(CP22:CP23)</f>
        <v>500000</v>
      </c>
    </row>
    <row r="25" spans="1:94" s="72" customFormat="1" ht="12.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row>
    <row r="26" spans="1:94"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row>
    <row r="27" spans="1:94"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4"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4"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4" s="72" customFormat="1" ht="29.25" customHeight="1" x14ac:dyDescent="0.25">
      <c r="A30" s="361">
        <v>1</v>
      </c>
      <c r="B30" s="362"/>
      <c r="C30" s="362"/>
      <c r="D30" s="363"/>
      <c r="E30" s="227" t="s">
        <v>726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11250</v>
      </c>
      <c r="AO30" s="417"/>
      <c r="AP30" s="417"/>
      <c r="AQ30" s="417"/>
      <c r="AR30" s="417"/>
      <c r="AS30" s="417"/>
      <c r="AT30" s="417"/>
      <c r="AU30" s="417"/>
      <c r="AV30" s="417"/>
      <c r="AW30" s="417"/>
      <c r="AX30" s="417"/>
      <c r="AY30" s="417"/>
      <c r="AZ30" s="417"/>
      <c r="BA30" s="418"/>
      <c r="BB30" s="416">
        <v>8</v>
      </c>
      <c r="BC30" s="417"/>
      <c r="BD30" s="417"/>
      <c r="BE30" s="417"/>
      <c r="BF30" s="417"/>
      <c r="BG30" s="417"/>
      <c r="BH30" s="417"/>
      <c r="BI30" s="417"/>
      <c r="BJ30" s="417"/>
      <c r="BK30" s="417"/>
      <c r="BL30" s="417"/>
      <c r="BM30" s="418"/>
      <c r="BN30" s="416">
        <f>ROUND(AN30*BB30,2)</f>
        <v>90000</v>
      </c>
      <c r="BO30" s="417"/>
      <c r="BP30" s="417"/>
      <c r="BQ30" s="417"/>
      <c r="BR30" s="417"/>
      <c r="BS30" s="417"/>
      <c r="BT30" s="417"/>
      <c r="BU30" s="417"/>
      <c r="BV30" s="417"/>
      <c r="BW30" s="417"/>
      <c r="BX30" s="417"/>
      <c r="BY30" s="417"/>
      <c r="BZ30" s="417"/>
      <c r="CA30" s="417"/>
      <c r="CB30" s="418"/>
    </row>
    <row r="31" spans="1:94" s="72" customFormat="1" ht="21" customHeight="1" x14ac:dyDescent="0.25">
      <c r="A31" s="361">
        <v>2</v>
      </c>
      <c r="B31" s="362"/>
      <c r="C31" s="362"/>
      <c r="D31" s="363"/>
      <c r="E31" s="227" t="s">
        <v>786</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435"/>
      <c r="AN31" s="416">
        <v>2000</v>
      </c>
      <c r="AO31" s="417"/>
      <c r="AP31" s="417"/>
      <c r="AQ31" s="417"/>
      <c r="AR31" s="417"/>
      <c r="AS31" s="417"/>
      <c r="AT31" s="417"/>
      <c r="AU31" s="417"/>
      <c r="AV31" s="417"/>
      <c r="AW31" s="417"/>
      <c r="AX31" s="417"/>
      <c r="AY31" s="417"/>
      <c r="AZ31" s="417"/>
      <c r="BA31" s="418"/>
      <c r="BB31" s="416">
        <v>12</v>
      </c>
      <c r="BC31" s="417"/>
      <c r="BD31" s="417"/>
      <c r="BE31" s="417"/>
      <c r="BF31" s="417"/>
      <c r="BG31" s="417"/>
      <c r="BH31" s="417"/>
      <c r="BI31" s="417"/>
      <c r="BJ31" s="417"/>
      <c r="BK31" s="417"/>
      <c r="BL31" s="417"/>
      <c r="BM31" s="418"/>
      <c r="BN31" s="416">
        <f>ROUND(AN31*BB31,2)</f>
        <v>24000</v>
      </c>
      <c r="BO31" s="417"/>
      <c r="BP31" s="417"/>
      <c r="BQ31" s="417"/>
      <c r="BR31" s="417"/>
      <c r="BS31" s="417"/>
      <c r="BT31" s="417"/>
      <c r="BU31" s="417"/>
      <c r="BV31" s="417"/>
      <c r="BW31" s="417"/>
      <c r="BX31" s="417"/>
      <c r="BY31" s="417"/>
      <c r="BZ31" s="417"/>
      <c r="CA31" s="417"/>
      <c r="CB31" s="418"/>
    </row>
    <row r="32" spans="1:94" s="72" customFormat="1" ht="12.75" customHeight="1" x14ac:dyDescent="0.25">
      <c r="A32" s="608"/>
      <c r="B32" s="609"/>
      <c r="C32" s="609"/>
      <c r="D32" s="610"/>
      <c r="E32" s="380" t="s">
        <v>421</v>
      </c>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2"/>
      <c r="AN32" s="386" t="s">
        <v>52</v>
      </c>
      <c r="AO32" s="387"/>
      <c r="AP32" s="387"/>
      <c r="AQ32" s="387"/>
      <c r="AR32" s="387"/>
      <c r="AS32" s="387"/>
      <c r="AT32" s="387"/>
      <c r="AU32" s="387"/>
      <c r="AV32" s="387"/>
      <c r="AW32" s="387"/>
      <c r="AX32" s="387"/>
      <c r="AY32" s="387"/>
      <c r="AZ32" s="387"/>
      <c r="BA32" s="388"/>
      <c r="BB32" s="386" t="s">
        <v>52</v>
      </c>
      <c r="BC32" s="387"/>
      <c r="BD32" s="387"/>
      <c r="BE32" s="387"/>
      <c r="BF32" s="387"/>
      <c r="BG32" s="387"/>
      <c r="BH32" s="387"/>
      <c r="BI32" s="387"/>
      <c r="BJ32" s="387"/>
      <c r="BK32" s="387"/>
      <c r="BL32" s="387"/>
      <c r="BM32" s="388"/>
      <c r="BN32" s="494">
        <f>SUM(BN30:BN31)</f>
        <v>114000</v>
      </c>
      <c r="BO32" s="495"/>
      <c r="BP32" s="495"/>
      <c r="BQ32" s="495"/>
      <c r="BR32" s="495"/>
      <c r="BS32" s="495"/>
      <c r="BT32" s="495"/>
      <c r="BU32" s="495"/>
      <c r="BV32" s="495"/>
      <c r="BW32" s="495"/>
      <c r="BX32" s="495"/>
      <c r="BY32" s="495"/>
      <c r="BZ32" s="495"/>
      <c r="CA32" s="495"/>
      <c r="CB32" s="496"/>
    </row>
    <row r="33" spans="1:80" s="72" customFormat="1" ht="12.75" customHeight="1" x14ac:dyDescent="0.25">
      <c r="A33" s="125"/>
      <c r="B33" s="125"/>
      <c r="C33" s="125"/>
      <c r="D33" s="125"/>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8"/>
      <c r="BO33" s="128"/>
      <c r="BP33" s="128"/>
      <c r="BQ33" s="128"/>
      <c r="BR33" s="128"/>
      <c r="BS33" s="128"/>
      <c r="BT33" s="128"/>
      <c r="BU33" s="128"/>
      <c r="BV33" s="128"/>
      <c r="BW33" s="128"/>
      <c r="BX33" s="128"/>
      <c r="BY33" s="128"/>
      <c r="BZ33" s="128"/>
      <c r="CA33" s="128"/>
      <c r="CB33" s="128"/>
    </row>
    <row r="34" spans="1:80" ht="15.75" x14ac:dyDescent="0.25">
      <c r="A34" s="428" t="s">
        <v>539</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row>
    <row r="35" spans="1:80" x14ac:dyDescent="0.2">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row>
    <row r="36" spans="1:80" ht="15.75" x14ac:dyDescent="0.25">
      <c r="A36" s="7" t="s">
        <v>406</v>
      </c>
      <c r="B36" s="138"/>
      <c r="C36" s="138"/>
      <c r="D36" s="138"/>
      <c r="E36" s="138"/>
      <c r="F36" s="138"/>
      <c r="G36" s="138"/>
      <c r="H36" s="138"/>
      <c r="I36" s="138"/>
      <c r="J36" s="138"/>
      <c r="K36" s="138"/>
      <c r="L36" s="138"/>
      <c r="M36" s="138"/>
      <c r="N36" s="138"/>
      <c r="O36" s="138"/>
      <c r="P36" s="138"/>
      <c r="Q36" s="138"/>
      <c r="R36" s="138"/>
      <c r="S36" s="434" t="s">
        <v>129</v>
      </c>
      <c r="T36" s="434"/>
      <c r="U36" s="434"/>
      <c r="V36" s="434"/>
      <c r="W36" s="434"/>
      <c r="X36" s="434"/>
      <c r="Y36" s="434"/>
      <c r="Z36" s="434"/>
      <c r="AA36" s="434"/>
      <c r="AB36" s="434"/>
      <c r="AC36" s="434"/>
      <c r="AD36" s="434"/>
      <c r="AE36" s="434"/>
      <c r="AF36" s="434"/>
      <c r="AG36" s="434"/>
      <c r="AH36" s="434"/>
      <c r="AI36" s="434"/>
      <c r="AJ36" s="434"/>
      <c r="AK36" s="434"/>
      <c r="AL36" s="434"/>
      <c r="AM36" s="434"/>
      <c r="AN36" s="434"/>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row>
    <row r="37" spans="1:80" x14ac:dyDescent="0.2">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row>
    <row r="38" spans="1:80" ht="15.75" x14ac:dyDescent="0.25">
      <c r="A38" s="428" t="s">
        <v>545</v>
      </c>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row>
    <row r="39" spans="1:80" ht="15.75" x14ac:dyDescent="0.25">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410" t="s">
        <v>511</v>
      </c>
      <c r="AT39" s="410"/>
      <c r="AU39" s="410"/>
      <c r="AV39" s="410"/>
      <c r="AW39" s="410"/>
      <c r="AX39" s="410"/>
      <c r="AY39" s="410"/>
      <c r="AZ39" s="410"/>
      <c r="BA39" s="410"/>
      <c r="BB39" s="410"/>
      <c r="BC39" s="434" t="s">
        <v>281</v>
      </c>
      <c r="BD39" s="434"/>
      <c r="BE39" s="434"/>
      <c r="BF39" s="434"/>
      <c r="BG39" s="434"/>
      <c r="BH39" s="434"/>
      <c r="BI39" s="434"/>
      <c r="BJ39" s="434"/>
      <c r="BK39" s="434"/>
      <c r="BL39" s="434"/>
      <c r="BM39" s="434"/>
      <c r="BN39" s="434"/>
      <c r="BO39" s="434"/>
      <c r="BP39" s="434"/>
      <c r="BQ39" s="138"/>
      <c r="BR39" s="138"/>
      <c r="BS39" s="138"/>
      <c r="BT39" s="138"/>
      <c r="BU39" s="138"/>
      <c r="BV39" s="138"/>
      <c r="BW39" s="138"/>
      <c r="BX39" s="138"/>
      <c r="BY39" s="138"/>
      <c r="BZ39" s="138"/>
      <c r="CA39" s="138"/>
      <c r="CB39" s="138"/>
    </row>
    <row r="40" spans="1:80" x14ac:dyDescent="0.2">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row>
    <row r="41" spans="1:80" x14ac:dyDescent="0.2">
      <c r="A41" s="157" t="s">
        <v>142</v>
      </c>
      <c r="B41" s="158"/>
      <c r="C41" s="158"/>
      <c r="D41" s="159"/>
      <c r="E41" s="157" t="s">
        <v>422</v>
      </c>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9"/>
      <c r="BD41" s="157" t="s">
        <v>424</v>
      </c>
      <c r="BE41" s="158"/>
      <c r="BF41" s="158"/>
      <c r="BG41" s="158"/>
      <c r="BH41" s="158"/>
      <c r="BI41" s="158"/>
      <c r="BJ41" s="158"/>
      <c r="BK41" s="158"/>
      <c r="BL41" s="158"/>
      <c r="BM41" s="159"/>
      <c r="BN41" s="157" t="s">
        <v>477</v>
      </c>
      <c r="BO41" s="158"/>
      <c r="BP41" s="158"/>
      <c r="BQ41" s="158"/>
      <c r="BR41" s="158"/>
      <c r="BS41" s="158"/>
      <c r="BT41" s="158"/>
      <c r="BU41" s="158"/>
      <c r="BV41" s="158"/>
      <c r="BW41" s="158"/>
      <c r="BX41" s="158"/>
      <c r="BY41" s="158"/>
      <c r="BZ41" s="158"/>
      <c r="CA41" s="158"/>
      <c r="CB41" s="159"/>
    </row>
    <row r="42" spans="1:80" x14ac:dyDescent="0.2">
      <c r="A42" s="407" t="s">
        <v>143</v>
      </c>
      <c r="B42" s="408"/>
      <c r="C42" s="408"/>
      <c r="D42" s="409"/>
      <c r="E42" s="407"/>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08"/>
      <c r="AQ42" s="408"/>
      <c r="AR42" s="408"/>
      <c r="AS42" s="408"/>
      <c r="AT42" s="408"/>
      <c r="AU42" s="408"/>
      <c r="AV42" s="408"/>
      <c r="AW42" s="408"/>
      <c r="AX42" s="408"/>
      <c r="AY42" s="408"/>
      <c r="AZ42" s="408"/>
      <c r="BA42" s="408"/>
      <c r="BB42" s="408"/>
      <c r="BC42" s="409"/>
      <c r="BD42" s="407" t="s">
        <v>503</v>
      </c>
      <c r="BE42" s="408"/>
      <c r="BF42" s="408"/>
      <c r="BG42" s="408"/>
      <c r="BH42" s="408"/>
      <c r="BI42" s="408"/>
      <c r="BJ42" s="408"/>
      <c r="BK42" s="408"/>
      <c r="BL42" s="408"/>
      <c r="BM42" s="409"/>
      <c r="BN42" s="407" t="s">
        <v>504</v>
      </c>
      <c r="BO42" s="408"/>
      <c r="BP42" s="408"/>
      <c r="BQ42" s="408"/>
      <c r="BR42" s="408"/>
      <c r="BS42" s="408"/>
      <c r="BT42" s="408"/>
      <c r="BU42" s="408"/>
      <c r="BV42" s="408"/>
      <c r="BW42" s="408"/>
      <c r="BX42" s="408"/>
      <c r="BY42" s="408"/>
      <c r="BZ42" s="408"/>
      <c r="CA42" s="408"/>
      <c r="CB42" s="409"/>
    </row>
    <row r="43" spans="1:80" x14ac:dyDescent="0.2">
      <c r="A43" s="400">
        <v>1</v>
      </c>
      <c r="B43" s="401"/>
      <c r="C43" s="401"/>
      <c r="D43" s="402"/>
      <c r="E43" s="400">
        <v>2</v>
      </c>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2"/>
      <c r="BD43" s="400">
        <v>3</v>
      </c>
      <c r="BE43" s="401"/>
      <c r="BF43" s="401"/>
      <c r="BG43" s="401"/>
      <c r="BH43" s="401"/>
      <c r="BI43" s="401"/>
      <c r="BJ43" s="401"/>
      <c r="BK43" s="401"/>
      <c r="BL43" s="401"/>
      <c r="BM43" s="402"/>
      <c r="BN43" s="400">
        <v>4</v>
      </c>
      <c r="BO43" s="401"/>
      <c r="BP43" s="401"/>
      <c r="BQ43" s="401"/>
      <c r="BR43" s="401"/>
      <c r="BS43" s="401"/>
      <c r="BT43" s="401"/>
      <c r="BU43" s="401"/>
      <c r="BV43" s="401"/>
      <c r="BW43" s="401"/>
      <c r="BX43" s="401"/>
      <c r="BY43" s="401"/>
      <c r="BZ43" s="401"/>
      <c r="CA43" s="401"/>
      <c r="CB43" s="402"/>
    </row>
    <row r="44" spans="1:80" hidden="1" x14ac:dyDescent="0.2">
      <c r="A44" s="395"/>
      <c r="B44" s="151"/>
      <c r="C44" s="151"/>
      <c r="D44" s="396"/>
      <c r="E44" s="361"/>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3"/>
      <c r="BD44" s="364"/>
      <c r="BE44" s="365"/>
      <c r="BF44" s="365"/>
      <c r="BG44" s="365"/>
      <c r="BH44" s="365"/>
      <c r="BI44" s="365"/>
      <c r="BJ44" s="365"/>
      <c r="BK44" s="365"/>
      <c r="BL44" s="365"/>
      <c r="BM44" s="366"/>
      <c r="BN44" s="442"/>
      <c r="BO44" s="443"/>
      <c r="BP44" s="443"/>
      <c r="BQ44" s="443"/>
      <c r="BR44" s="443"/>
      <c r="BS44" s="443"/>
      <c r="BT44" s="443"/>
      <c r="BU44" s="443"/>
      <c r="BV44" s="443"/>
      <c r="BW44" s="443"/>
      <c r="BX44" s="443"/>
      <c r="BY44" s="443"/>
      <c r="BZ44" s="443"/>
      <c r="CA44" s="443"/>
      <c r="CB44" s="444"/>
    </row>
    <row r="45" spans="1:80" hidden="1" x14ac:dyDescent="0.2">
      <c r="A45" s="439"/>
      <c r="B45" s="440"/>
      <c r="C45" s="440"/>
      <c r="D45" s="441"/>
      <c r="E45" s="361"/>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3"/>
      <c r="BD45" s="364"/>
      <c r="BE45" s="365"/>
      <c r="BF45" s="365"/>
      <c r="BG45" s="365"/>
      <c r="BH45" s="365"/>
      <c r="BI45" s="365"/>
      <c r="BJ45" s="365"/>
      <c r="BK45" s="365"/>
      <c r="BL45" s="365"/>
      <c r="BM45" s="366"/>
      <c r="BN45" s="442"/>
      <c r="BO45" s="443"/>
      <c r="BP45" s="443"/>
      <c r="BQ45" s="443"/>
      <c r="BR45" s="443"/>
      <c r="BS45" s="443"/>
      <c r="BT45" s="443"/>
      <c r="BU45" s="443"/>
      <c r="BV45" s="443"/>
      <c r="BW45" s="443"/>
      <c r="BX45" s="443"/>
      <c r="BY45" s="443"/>
      <c r="BZ45" s="443"/>
      <c r="CA45" s="443"/>
      <c r="CB45" s="444"/>
    </row>
    <row r="46" spans="1:80" hidden="1" x14ac:dyDescent="0.2">
      <c r="A46" s="439"/>
      <c r="B46" s="440"/>
      <c r="C46" s="440"/>
      <c r="D46" s="441"/>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3"/>
      <c r="BD46" s="364"/>
      <c r="BE46" s="365"/>
      <c r="BF46" s="365"/>
      <c r="BG46" s="365"/>
      <c r="BH46" s="365"/>
      <c r="BI46" s="365"/>
      <c r="BJ46" s="365"/>
      <c r="BK46" s="365"/>
      <c r="BL46" s="365"/>
      <c r="BM46" s="366"/>
      <c r="BN46" s="442"/>
      <c r="BO46" s="443"/>
      <c r="BP46" s="443"/>
      <c r="BQ46" s="443"/>
      <c r="BR46" s="443"/>
      <c r="BS46" s="443"/>
      <c r="BT46" s="443"/>
      <c r="BU46" s="443"/>
      <c r="BV46" s="443"/>
      <c r="BW46" s="443"/>
      <c r="BX46" s="443"/>
      <c r="BY46" s="443"/>
      <c r="BZ46" s="443"/>
      <c r="CA46" s="443"/>
      <c r="CB46" s="444"/>
    </row>
    <row r="47" spans="1:80" hidden="1" x14ac:dyDescent="0.2">
      <c r="A47" s="439"/>
      <c r="B47" s="440"/>
      <c r="C47" s="440"/>
      <c r="D47" s="441"/>
      <c r="E47" s="397"/>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c r="BC47" s="399"/>
      <c r="BD47" s="442"/>
      <c r="BE47" s="443"/>
      <c r="BF47" s="443"/>
      <c r="BG47" s="443"/>
      <c r="BH47" s="443"/>
      <c r="BI47" s="443"/>
      <c r="BJ47" s="443"/>
      <c r="BK47" s="443"/>
      <c r="BL47" s="443"/>
      <c r="BM47" s="444"/>
      <c r="BN47" s="442"/>
      <c r="BO47" s="443"/>
      <c r="BP47" s="443"/>
      <c r="BQ47" s="443"/>
      <c r="BR47" s="443"/>
      <c r="BS47" s="443"/>
      <c r="BT47" s="443"/>
      <c r="BU47" s="443"/>
      <c r="BV47" s="443"/>
      <c r="BW47" s="443"/>
      <c r="BX47" s="443"/>
      <c r="BY47" s="443"/>
      <c r="BZ47" s="443"/>
      <c r="CA47" s="443"/>
      <c r="CB47" s="444"/>
    </row>
    <row r="48" spans="1:80" hidden="1" x14ac:dyDescent="0.2">
      <c r="A48" s="439"/>
      <c r="B48" s="440"/>
      <c r="C48" s="440"/>
      <c r="D48" s="441"/>
      <c r="E48" s="397"/>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9"/>
      <c r="BD48" s="442"/>
      <c r="BE48" s="443"/>
      <c r="BF48" s="443"/>
      <c r="BG48" s="443"/>
      <c r="BH48" s="443"/>
      <c r="BI48" s="443"/>
      <c r="BJ48" s="443"/>
      <c r="BK48" s="443"/>
      <c r="BL48" s="443"/>
      <c r="BM48" s="444"/>
      <c r="BN48" s="442"/>
      <c r="BO48" s="443"/>
      <c r="BP48" s="443"/>
      <c r="BQ48" s="443"/>
      <c r="BR48" s="443"/>
      <c r="BS48" s="443"/>
      <c r="BT48" s="443"/>
      <c r="BU48" s="443"/>
      <c r="BV48" s="443"/>
      <c r="BW48" s="443"/>
      <c r="BX48" s="443"/>
      <c r="BY48" s="443"/>
      <c r="BZ48" s="443"/>
      <c r="CA48" s="443"/>
      <c r="CB48" s="444"/>
    </row>
    <row r="49" spans="1:80" hidden="1" x14ac:dyDescent="0.2">
      <c r="A49" s="439"/>
      <c r="B49" s="440"/>
      <c r="C49" s="440"/>
      <c r="D49" s="441"/>
      <c r="E49" s="397"/>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9"/>
      <c r="BD49" s="442"/>
      <c r="BE49" s="443"/>
      <c r="BF49" s="443"/>
      <c r="BG49" s="443"/>
      <c r="BH49" s="443"/>
      <c r="BI49" s="443"/>
      <c r="BJ49" s="443"/>
      <c r="BK49" s="443"/>
      <c r="BL49" s="443"/>
      <c r="BM49" s="444"/>
      <c r="BN49" s="442"/>
      <c r="BO49" s="443"/>
      <c r="BP49" s="443"/>
      <c r="BQ49" s="443"/>
      <c r="BR49" s="443"/>
      <c r="BS49" s="443"/>
      <c r="BT49" s="443"/>
      <c r="BU49" s="443"/>
      <c r="BV49" s="443"/>
      <c r="BW49" s="443"/>
      <c r="BX49" s="443"/>
      <c r="BY49" s="443"/>
      <c r="BZ49" s="443"/>
      <c r="CA49" s="443"/>
      <c r="CB49" s="444"/>
    </row>
    <row r="50" spans="1:80" hidden="1" x14ac:dyDescent="0.2">
      <c r="A50" s="439"/>
      <c r="B50" s="440"/>
      <c r="C50" s="440"/>
      <c r="D50" s="441"/>
      <c r="E50" s="397"/>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9"/>
      <c r="BD50" s="442"/>
      <c r="BE50" s="443"/>
      <c r="BF50" s="443"/>
      <c r="BG50" s="443"/>
      <c r="BH50" s="443"/>
      <c r="BI50" s="443"/>
      <c r="BJ50" s="443"/>
      <c r="BK50" s="443"/>
      <c r="BL50" s="443"/>
      <c r="BM50" s="444"/>
      <c r="BN50" s="442"/>
      <c r="BO50" s="443"/>
      <c r="BP50" s="443"/>
      <c r="BQ50" s="443"/>
      <c r="BR50" s="443"/>
      <c r="BS50" s="443"/>
      <c r="BT50" s="443"/>
      <c r="BU50" s="443"/>
      <c r="BV50" s="443"/>
      <c r="BW50" s="443"/>
      <c r="BX50" s="443"/>
      <c r="BY50" s="443"/>
      <c r="BZ50" s="443"/>
      <c r="CA50" s="443"/>
      <c r="CB50" s="444"/>
    </row>
    <row r="51" spans="1:80" hidden="1" x14ac:dyDescent="0.2">
      <c r="A51" s="395"/>
      <c r="B51" s="151"/>
      <c r="C51" s="151"/>
      <c r="D51" s="396"/>
      <c r="E51" s="397"/>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9"/>
      <c r="BD51" s="442"/>
      <c r="BE51" s="443"/>
      <c r="BF51" s="443"/>
      <c r="BG51" s="443"/>
      <c r="BH51" s="443"/>
      <c r="BI51" s="443"/>
      <c r="BJ51" s="443"/>
      <c r="BK51" s="443"/>
      <c r="BL51" s="443"/>
      <c r="BM51" s="444"/>
      <c r="BN51" s="442"/>
      <c r="BO51" s="443"/>
      <c r="BP51" s="443"/>
      <c r="BQ51" s="443"/>
      <c r="BR51" s="443"/>
      <c r="BS51" s="443"/>
      <c r="BT51" s="443"/>
      <c r="BU51" s="443"/>
      <c r="BV51" s="443"/>
      <c r="BW51" s="443"/>
      <c r="BX51" s="443"/>
      <c r="BY51" s="443"/>
      <c r="BZ51" s="443"/>
      <c r="CA51" s="443"/>
      <c r="CB51" s="444"/>
    </row>
    <row r="52" spans="1:80" x14ac:dyDescent="0.2">
      <c r="A52" s="439" t="s">
        <v>155</v>
      </c>
      <c r="B52" s="440"/>
      <c r="C52" s="440"/>
      <c r="D52" s="441"/>
      <c r="E52" s="361" t="s">
        <v>787</v>
      </c>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3"/>
      <c r="BD52" s="364">
        <v>1</v>
      </c>
      <c r="BE52" s="365"/>
      <c r="BF52" s="365"/>
      <c r="BG52" s="365"/>
      <c r="BH52" s="365"/>
      <c r="BI52" s="365"/>
      <c r="BJ52" s="365"/>
      <c r="BK52" s="365"/>
      <c r="BL52" s="365"/>
      <c r="BM52" s="366"/>
      <c r="BN52" s="364">
        <v>35000</v>
      </c>
      <c r="BO52" s="365"/>
      <c r="BP52" s="365"/>
      <c r="BQ52" s="365"/>
      <c r="BR52" s="365"/>
      <c r="BS52" s="365"/>
      <c r="BT52" s="365"/>
      <c r="BU52" s="365"/>
      <c r="BV52" s="365"/>
      <c r="BW52" s="365"/>
      <c r="BX52" s="365"/>
      <c r="BY52" s="365"/>
      <c r="BZ52" s="365"/>
      <c r="CA52" s="365"/>
      <c r="CB52" s="366"/>
    </row>
    <row r="53" spans="1:80" x14ac:dyDescent="0.2">
      <c r="A53" s="439" t="s">
        <v>583</v>
      </c>
      <c r="B53" s="440"/>
      <c r="C53" s="440"/>
      <c r="D53" s="441"/>
      <c r="E53" s="361" t="s">
        <v>788</v>
      </c>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3"/>
      <c r="BD53" s="364">
        <v>1</v>
      </c>
      <c r="BE53" s="365"/>
      <c r="BF53" s="365"/>
      <c r="BG53" s="365"/>
      <c r="BH53" s="365"/>
      <c r="BI53" s="365"/>
      <c r="BJ53" s="365"/>
      <c r="BK53" s="365"/>
      <c r="BL53" s="365"/>
      <c r="BM53" s="366"/>
      <c r="BN53" s="364">
        <v>150787</v>
      </c>
      <c r="BO53" s="365"/>
      <c r="BP53" s="365"/>
      <c r="BQ53" s="365"/>
      <c r="BR53" s="365"/>
      <c r="BS53" s="365"/>
      <c r="BT53" s="365"/>
      <c r="BU53" s="365"/>
      <c r="BV53" s="365"/>
      <c r="BW53" s="365"/>
      <c r="BX53" s="365"/>
      <c r="BY53" s="365"/>
      <c r="BZ53" s="365"/>
      <c r="CA53" s="365"/>
      <c r="CB53" s="366"/>
    </row>
    <row r="54" spans="1:80" x14ac:dyDescent="0.2">
      <c r="A54" s="439" t="s">
        <v>605</v>
      </c>
      <c r="B54" s="440"/>
      <c r="C54" s="440"/>
      <c r="D54" s="441"/>
      <c r="E54" s="361" t="s">
        <v>782</v>
      </c>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3"/>
      <c r="BD54" s="364">
        <v>1</v>
      </c>
      <c r="BE54" s="365"/>
      <c r="BF54" s="365"/>
      <c r="BG54" s="365"/>
      <c r="BH54" s="365"/>
      <c r="BI54" s="365"/>
      <c r="BJ54" s="365"/>
      <c r="BK54" s="365"/>
      <c r="BL54" s="365"/>
      <c r="BM54" s="366"/>
      <c r="BN54" s="364">
        <v>30000</v>
      </c>
      <c r="BO54" s="365"/>
      <c r="BP54" s="365"/>
      <c r="BQ54" s="365"/>
      <c r="BR54" s="365"/>
      <c r="BS54" s="365"/>
      <c r="BT54" s="365"/>
      <c r="BU54" s="365"/>
      <c r="BV54" s="365"/>
      <c r="BW54" s="365"/>
      <c r="BX54" s="365"/>
      <c r="BY54" s="365"/>
      <c r="BZ54" s="365"/>
      <c r="CA54" s="365"/>
      <c r="CB54" s="366"/>
    </row>
    <row r="55" spans="1:80" ht="37.5" customHeight="1" x14ac:dyDescent="0.2">
      <c r="A55" s="439" t="s">
        <v>606</v>
      </c>
      <c r="B55" s="440"/>
      <c r="C55" s="440"/>
      <c r="D55" s="441"/>
      <c r="E55" s="227" t="s">
        <v>674</v>
      </c>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435"/>
      <c r="BD55" s="364">
        <v>28</v>
      </c>
      <c r="BE55" s="365"/>
      <c r="BF55" s="365"/>
      <c r="BG55" s="365"/>
      <c r="BH55" s="365"/>
      <c r="BI55" s="365"/>
      <c r="BJ55" s="365"/>
      <c r="BK55" s="365"/>
      <c r="BL55" s="365"/>
      <c r="BM55" s="366"/>
      <c r="BN55" s="364">
        <v>24213</v>
      </c>
      <c r="BO55" s="365"/>
      <c r="BP55" s="365"/>
      <c r="BQ55" s="365"/>
      <c r="BR55" s="365"/>
      <c r="BS55" s="365"/>
      <c r="BT55" s="365"/>
      <c r="BU55" s="365"/>
      <c r="BV55" s="365"/>
      <c r="BW55" s="365"/>
      <c r="BX55" s="365"/>
      <c r="BY55" s="365"/>
      <c r="BZ55" s="365"/>
      <c r="CA55" s="365"/>
      <c r="CB55" s="366"/>
    </row>
    <row r="56" spans="1:80" ht="18.75" customHeight="1" x14ac:dyDescent="0.2">
      <c r="A56" s="439" t="s">
        <v>607</v>
      </c>
      <c r="B56" s="440"/>
      <c r="C56" s="440"/>
      <c r="D56" s="441"/>
      <c r="E56" s="227" t="s">
        <v>802</v>
      </c>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435"/>
      <c r="BD56" s="364">
        <v>1</v>
      </c>
      <c r="BE56" s="365"/>
      <c r="BF56" s="365"/>
      <c r="BG56" s="365"/>
      <c r="BH56" s="365"/>
      <c r="BI56" s="365"/>
      <c r="BJ56" s="365"/>
      <c r="BK56" s="365"/>
      <c r="BL56" s="365"/>
      <c r="BM56" s="366"/>
      <c r="BN56" s="364">
        <v>15000</v>
      </c>
      <c r="BO56" s="365"/>
      <c r="BP56" s="365"/>
      <c r="BQ56" s="365"/>
      <c r="BR56" s="365"/>
      <c r="BS56" s="365"/>
      <c r="BT56" s="365"/>
      <c r="BU56" s="365"/>
      <c r="BV56" s="365"/>
      <c r="BW56" s="365"/>
      <c r="BX56" s="365"/>
      <c r="BY56" s="365"/>
      <c r="BZ56" s="365"/>
      <c r="CA56" s="365"/>
      <c r="CB56" s="366"/>
    </row>
    <row r="57" spans="1:80" ht="18.75" customHeight="1" x14ac:dyDescent="0.2">
      <c r="A57" s="439" t="s">
        <v>608</v>
      </c>
      <c r="B57" s="440"/>
      <c r="C57" s="440"/>
      <c r="D57" s="441"/>
      <c r="E57" s="227" t="s">
        <v>803</v>
      </c>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435"/>
      <c r="BD57" s="364">
        <v>1</v>
      </c>
      <c r="BE57" s="365"/>
      <c r="BF57" s="365"/>
      <c r="BG57" s="365"/>
      <c r="BH57" s="365"/>
      <c r="BI57" s="365"/>
      <c r="BJ57" s="365"/>
      <c r="BK57" s="365"/>
      <c r="BL57" s="365"/>
      <c r="BM57" s="366"/>
      <c r="BN57" s="364">
        <v>15000</v>
      </c>
      <c r="BO57" s="365"/>
      <c r="BP57" s="365"/>
      <c r="BQ57" s="365"/>
      <c r="BR57" s="365"/>
      <c r="BS57" s="365"/>
      <c r="BT57" s="365"/>
      <c r="BU57" s="365"/>
      <c r="BV57" s="365"/>
      <c r="BW57" s="365"/>
      <c r="BX57" s="365"/>
      <c r="BY57" s="365"/>
      <c r="BZ57" s="365"/>
      <c r="CA57" s="365"/>
      <c r="CB57" s="366"/>
    </row>
    <row r="58" spans="1:80" x14ac:dyDescent="0.2">
      <c r="A58" s="439"/>
      <c r="B58" s="440"/>
      <c r="C58" s="440"/>
      <c r="D58" s="441"/>
      <c r="E58" s="380" t="s">
        <v>421</v>
      </c>
      <c r="F58" s="381"/>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c r="BA58" s="381"/>
      <c r="BB58" s="381"/>
      <c r="BC58" s="382"/>
      <c r="BD58" s="386" t="s">
        <v>52</v>
      </c>
      <c r="BE58" s="387"/>
      <c r="BF58" s="387"/>
      <c r="BG58" s="387"/>
      <c r="BH58" s="387"/>
      <c r="BI58" s="387"/>
      <c r="BJ58" s="387"/>
      <c r="BK58" s="387"/>
      <c r="BL58" s="387"/>
      <c r="BM58" s="388"/>
      <c r="BN58" s="619">
        <f>SUM(BN44:CB57)</f>
        <v>270000</v>
      </c>
      <c r="BO58" s="620"/>
      <c r="BP58" s="620"/>
      <c r="BQ58" s="620"/>
      <c r="BR58" s="620"/>
      <c r="BS58" s="620"/>
      <c r="BT58" s="620"/>
      <c r="BU58" s="620"/>
      <c r="BV58" s="620"/>
      <c r="BW58" s="620"/>
      <c r="BX58" s="620"/>
      <c r="BY58" s="620"/>
      <c r="BZ58" s="620"/>
      <c r="CA58" s="620"/>
      <c r="CB58" s="621"/>
    </row>
    <row r="59" spans="1:80" x14ac:dyDescent="0.2">
      <c r="A59" s="133"/>
      <c r="B59" s="133"/>
      <c r="C59" s="133"/>
      <c r="D59" s="133"/>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7"/>
      <c r="BE59" s="127"/>
      <c r="BF59" s="127"/>
      <c r="BG59" s="127"/>
      <c r="BH59" s="127"/>
      <c r="BI59" s="127"/>
      <c r="BJ59" s="127"/>
      <c r="BK59" s="127"/>
      <c r="BL59" s="127"/>
      <c r="BM59" s="127"/>
      <c r="BN59" s="134"/>
      <c r="BO59" s="134"/>
      <c r="BP59" s="134"/>
      <c r="BQ59" s="134"/>
      <c r="BR59" s="134"/>
      <c r="BS59" s="134"/>
      <c r="BT59" s="134"/>
      <c r="BU59" s="134"/>
      <c r="BV59" s="134"/>
      <c r="BW59" s="134"/>
      <c r="BX59" s="134"/>
      <c r="BY59" s="134"/>
      <c r="BZ59" s="134"/>
      <c r="CA59" s="134"/>
      <c r="CB59" s="134"/>
    </row>
    <row r="60" spans="1:80" ht="15.75" x14ac:dyDescent="0.25">
      <c r="A60" s="428" t="s">
        <v>549</v>
      </c>
      <c r="B60" s="428"/>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28"/>
      <c r="AE60" s="428"/>
      <c r="AF60" s="428"/>
      <c r="AG60" s="428"/>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row>
    <row r="61" spans="1:80" ht="15.75" x14ac:dyDescent="0.2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row>
    <row r="62" spans="1:80" ht="15.75" x14ac:dyDescent="0.25">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410" t="s">
        <v>511</v>
      </c>
      <c r="AT62" s="410"/>
      <c r="AU62" s="410"/>
      <c r="AV62" s="410"/>
      <c r="AW62" s="410"/>
      <c r="AX62" s="410"/>
      <c r="AY62" s="410"/>
      <c r="AZ62" s="410"/>
      <c r="BA62" s="410"/>
      <c r="BB62" s="410"/>
      <c r="BC62" s="411" t="s">
        <v>368</v>
      </c>
      <c r="BD62" s="411"/>
      <c r="BE62" s="411"/>
      <c r="BF62" s="411"/>
      <c r="BG62" s="411"/>
      <c r="BH62" s="411"/>
      <c r="BI62" s="411"/>
      <c r="BJ62" s="411"/>
      <c r="BK62" s="411"/>
      <c r="BL62" s="411"/>
      <c r="BM62" s="411"/>
      <c r="BN62" s="411"/>
      <c r="BO62" s="411"/>
      <c r="BP62" s="411"/>
      <c r="BQ62" s="138"/>
      <c r="BR62" s="138"/>
      <c r="BS62" s="138"/>
      <c r="BT62" s="138"/>
      <c r="BU62" s="138"/>
      <c r="BV62" s="138"/>
      <c r="BW62" s="138"/>
      <c r="BX62" s="138"/>
      <c r="BY62" s="138"/>
      <c r="BZ62" s="138"/>
      <c r="CA62" s="138"/>
      <c r="CB62" s="138"/>
    </row>
    <row r="63" spans="1:80" ht="15.75" x14ac:dyDescent="0.25">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7"/>
      <c r="AT63" s="137"/>
      <c r="AU63" s="137"/>
      <c r="AV63" s="137"/>
      <c r="AW63" s="137"/>
      <c r="AX63" s="137"/>
      <c r="AY63" s="137"/>
      <c r="AZ63" s="137"/>
      <c r="BA63" s="137"/>
      <c r="BB63" s="137"/>
      <c r="BC63" s="86"/>
      <c r="BD63" s="86"/>
      <c r="BE63" s="86"/>
      <c r="BF63" s="86"/>
      <c r="BG63" s="86"/>
      <c r="BH63" s="86"/>
      <c r="BI63" s="86"/>
      <c r="BJ63" s="86"/>
      <c r="BK63" s="86"/>
      <c r="BL63" s="86"/>
      <c r="BM63" s="86"/>
      <c r="BN63" s="86"/>
      <c r="BO63" s="86"/>
      <c r="BP63" s="86"/>
      <c r="BQ63" s="138"/>
      <c r="BR63" s="138"/>
      <c r="BS63" s="138"/>
      <c r="BT63" s="138"/>
      <c r="BU63" s="138"/>
      <c r="BV63" s="138"/>
      <c r="BW63" s="138"/>
      <c r="BX63" s="138"/>
      <c r="BY63" s="138"/>
      <c r="BZ63" s="138"/>
      <c r="CA63" s="138"/>
      <c r="CB63" s="138"/>
    </row>
    <row r="64" spans="1:80" x14ac:dyDescent="0.2">
      <c r="A64" s="157" t="s">
        <v>142</v>
      </c>
      <c r="B64" s="158"/>
      <c r="C64" s="158"/>
      <c r="D64" s="159"/>
      <c r="E64" s="157" t="s">
        <v>422</v>
      </c>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9"/>
      <c r="AS64" s="157" t="s">
        <v>424</v>
      </c>
      <c r="AT64" s="158"/>
      <c r="AU64" s="158"/>
      <c r="AV64" s="158"/>
      <c r="AW64" s="158"/>
      <c r="AX64" s="158"/>
      <c r="AY64" s="158"/>
      <c r="AZ64" s="158"/>
      <c r="BA64" s="158"/>
      <c r="BB64" s="159"/>
      <c r="BC64" s="157" t="s">
        <v>505</v>
      </c>
      <c r="BD64" s="158"/>
      <c r="BE64" s="158"/>
      <c r="BF64" s="158"/>
      <c r="BG64" s="158"/>
      <c r="BH64" s="158"/>
      <c r="BI64" s="158"/>
      <c r="BJ64" s="158"/>
      <c r="BK64" s="158"/>
      <c r="BL64" s="158"/>
      <c r="BM64" s="159"/>
      <c r="BN64" s="157" t="s">
        <v>425</v>
      </c>
      <c r="BO64" s="158"/>
      <c r="BP64" s="158"/>
      <c r="BQ64" s="158"/>
      <c r="BR64" s="158"/>
      <c r="BS64" s="158"/>
      <c r="BT64" s="158"/>
      <c r="BU64" s="158"/>
      <c r="BV64" s="158"/>
      <c r="BW64" s="158"/>
      <c r="BX64" s="158"/>
      <c r="BY64" s="158"/>
      <c r="BZ64" s="158"/>
      <c r="CA64" s="158"/>
      <c r="CB64" s="159"/>
    </row>
    <row r="65" spans="1:89" x14ac:dyDescent="0.2">
      <c r="A65" s="407" t="s">
        <v>143</v>
      </c>
      <c r="B65" s="408"/>
      <c r="C65" s="408"/>
      <c r="D65" s="409"/>
      <c r="E65" s="407"/>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c r="AG65" s="408"/>
      <c r="AH65" s="408"/>
      <c r="AI65" s="408"/>
      <c r="AJ65" s="408"/>
      <c r="AK65" s="408"/>
      <c r="AL65" s="408"/>
      <c r="AM65" s="408"/>
      <c r="AN65" s="408"/>
      <c r="AO65" s="408"/>
      <c r="AP65" s="408"/>
      <c r="AQ65" s="408"/>
      <c r="AR65" s="409"/>
      <c r="AS65" s="407"/>
      <c r="AT65" s="408"/>
      <c r="AU65" s="408"/>
      <c r="AV65" s="408"/>
      <c r="AW65" s="408"/>
      <c r="AX65" s="408"/>
      <c r="AY65" s="408"/>
      <c r="AZ65" s="408"/>
      <c r="BA65" s="408"/>
      <c r="BB65" s="409"/>
      <c r="BC65" s="407" t="s">
        <v>506</v>
      </c>
      <c r="BD65" s="408"/>
      <c r="BE65" s="408"/>
      <c r="BF65" s="408"/>
      <c r="BG65" s="408"/>
      <c r="BH65" s="408"/>
      <c r="BI65" s="408"/>
      <c r="BJ65" s="408"/>
      <c r="BK65" s="408"/>
      <c r="BL65" s="408"/>
      <c r="BM65" s="409"/>
      <c r="BN65" s="407" t="s">
        <v>439</v>
      </c>
      <c r="BO65" s="408"/>
      <c r="BP65" s="408"/>
      <c r="BQ65" s="408"/>
      <c r="BR65" s="408"/>
      <c r="BS65" s="408"/>
      <c r="BT65" s="408"/>
      <c r="BU65" s="408"/>
      <c r="BV65" s="408"/>
      <c r="BW65" s="408"/>
      <c r="BX65" s="408"/>
      <c r="BY65" s="408"/>
      <c r="BZ65" s="408"/>
      <c r="CA65" s="408"/>
      <c r="CB65" s="409"/>
    </row>
    <row r="66" spans="1:89" x14ac:dyDescent="0.2">
      <c r="A66" s="407"/>
      <c r="B66" s="408"/>
      <c r="C66" s="408"/>
      <c r="D66" s="409"/>
      <c r="E66" s="407"/>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c r="AG66" s="408"/>
      <c r="AH66" s="408"/>
      <c r="AI66" s="408"/>
      <c r="AJ66" s="408"/>
      <c r="AK66" s="408"/>
      <c r="AL66" s="408"/>
      <c r="AM66" s="408"/>
      <c r="AN66" s="408"/>
      <c r="AO66" s="408"/>
      <c r="AP66" s="408"/>
      <c r="AQ66" s="408"/>
      <c r="AR66" s="409"/>
      <c r="AS66" s="407"/>
      <c r="AT66" s="408"/>
      <c r="AU66" s="408"/>
      <c r="AV66" s="408"/>
      <c r="AW66" s="408"/>
      <c r="AX66" s="408"/>
      <c r="AY66" s="408"/>
      <c r="AZ66" s="408"/>
      <c r="BA66" s="408"/>
      <c r="BB66" s="409"/>
      <c r="BC66" s="407" t="s">
        <v>432</v>
      </c>
      <c r="BD66" s="408"/>
      <c r="BE66" s="408"/>
      <c r="BF66" s="408"/>
      <c r="BG66" s="408"/>
      <c r="BH66" s="408"/>
      <c r="BI66" s="408"/>
      <c r="BJ66" s="408"/>
      <c r="BK66" s="408"/>
      <c r="BL66" s="408"/>
      <c r="BM66" s="409"/>
      <c r="BN66" s="407"/>
      <c r="BO66" s="408"/>
      <c r="BP66" s="408"/>
      <c r="BQ66" s="408"/>
      <c r="BR66" s="408"/>
      <c r="BS66" s="408"/>
      <c r="BT66" s="408"/>
      <c r="BU66" s="408"/>
      <c r="BV66" s="408"/>
      <c r="BW66" s="408"/>
      <c r="BX66" s="408"/>
      <c r="BY66" s="408"/>
      <c r="BZ66" s="408"/>
      <c r="CA66" s="408"/>
      <c r="CB66" s="409"/>
    </row>
    <row r="67" spans="1:89" x14ac:dyDescent="0.2">
      <c r="A67" s="400">
        <v>1</v>
      </c>
      <c r="B67" s="401"/>
      <c r="C67" s="401"/>
      <c r="D67" s="402"/>
      <c r="E67" s="400">
        <v>2</v>
      </c>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2"/>
      <c r="AS67" s="400">
        <v>3</v>
      </c>
      <c r="AT67" s="401"/>
      <c r="AU67" s="401"/>
      <c r="AV67" s="401"/>
      <c r="AW67" s="401"/>
      <c r="AX67" s="401"/>
      <c r="AY67" s="401"/>
      <c r="AZ67" s="401"/>
      <c r="BA67" s="401"/>
      <c r="BB67" s="402"/>
      <c r="BC67" s="400">
        <v>4</v>
      </c>
      <c r="BD67" s="401"/>
      <c r="BE67" s="401"/>
      <c r="BF67" s="401"/>
      <c r="BG67" s="401"/>
      <c r="BH67" s="401"/>
      <c r="BI67" s="401"/>
      <c r="BJ67" s="401"/>
      <c r="BK67" s="401"/>
      <c r="BL67" s="401"/>
      <c r="BM67" s="402"/>
      <c r="BN67" s="400">
        <v>5</v>
      </c>
      <c r="BO67" s="401"/>
      <c r="BP67" s="401"/>
      <c r="BQ67" s="401"/>
      <c r="BR67" s="401"/>
      <c r="BS67" s="401"/>
      <c r="BT67" s="401"/>
      <c r="BU67" s="401"/>
      <c r="BV67" s="401"/>
      <c r="BW67" s="401"/>
      <c r="BX67" s="401"/>
      <c r="BY67" s="401"/>
      <c r="BZ67" s="401"/>
      <c r="CA67" s="401"/>
      <c r="CB67" s="402"/>
    </row>
    <row r="68" spans="1:89" ht="25.5" customHeight="1" x14ac:dyDescent="0.2">
      <c r="A68" s="400">
        <v>1</v>
      </c>
      <c r="B68" s="401"/>
      <c r="C68" s="401"/>
      <c r="D68" s="402"/>
      <c r="E68" s="280" t="s">
        <v>679</v>
      </c>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403"/>
      <c r="AS68" s="364">
        <v>55</v>
      </c>
      <c r="AT68" s="365"/>
      <c r="AU68" s="365"/>
      <c r="AV68" s="365"/>
      <c r="AW68" s="365"/>
      <c r="AX68" s="365"/>
      <c r="AY68" s="365"/>
      <c r="AZ68" s="365"/>
      <c r="BA68" s="365"/>
      <c r="BB68" s="366"/>
      <c r="BC68" s="364">
        <v>2109.0909000000001</v>
      </c>
      <c r="BD68" s="365"/>
      <c r="BE68" s="365"/>
      <c r="BF68" s="365"/>
      <c r="BG68" s="365"/>
      <c r="BH68" s="365"/>
      <c r="BI68" s="365"/>
      <c r="BJ68" s="365"/>
      <c r="BK68" s="365"/>
      <c r="BL68" s="365"/>
      <c r="BM68" s="366"/>
      <c r="BN68" s="404">
        <f>ROUND(AS68*BC68,2)</f>
        <v>116000</v>
      </c>
      <c r="BO68" s="405"/>
      <c r="BP68" s="405"/>
      <c r="BQ68" s="405"/>
      <c r="BR68" s="405"/>
      <c r="BS68" s="405"/>
      <c r="BT68" s="405"/>
      <c r="BU68" s="405"/>
      <c r="BV68" s="405"/>
      <c r="BW68" s="405"/>
      <c r="BX68" s="405"/>
      <c r="BY68" s="405"/>
      <c r="BZ68" s="405"/>
      <c r="CA68" s="405"/>
      <c r="CB68" s="406"/>
    </row>
    <row r="69" spans="1:89" x14ac:dyDescent="0.2">
      <c r="A69" s="377"/>
      <c r="B69" s="378"/>
      <c r="C69" s="378"/>
      <c r="D69" s="379"/>
      <c r="E69" s="380" t="s">
        <v>421</v>
      </c>
      <c r="F69" s="381"/>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c r="AP69" s="381"/>
      <c r="AQ69" s="381"/>
      <c r="AR69" s="382"/>
      <c r="AS69" s="383" t="s">
        <v>52</v>
      </c>
      <c r="AT69" s="384"/>
      <c r="AU69" s="384"/>
      <c r="AV69" s="384"/>
      <c r="AW69" s="384"/>
      <c r="AX69" s="384"/>
      <c r="AY69" s="384"/>
      <c r="AZ69" s="384"/>
      <c r="BA69" s="384"/>
      <c r="BB69" s="385"/>
      <c r="BC69" s="386" t="s">
        <v>52</v>
      </c>
      <c r="BD69" s="387"/>
      <c r="BE69" s="387"/>
      <c r="BF69" s="387"/>
      <c r="BG69" s="387"/>
      <c r="BH69" s="387"/>
      <c r="BI69" s="387"/>
      <c r="BJ69" s="387"/>
      <c r="BK69" s="387"/>
      <c r="BL69" s="387"/>
      <c r="BM69" s="388"/>
      <c r="BN69" s="389">
        <f>SUM(BN68:CB68)</f>
        <v>116000</v>
      </c>
      <c r="BO69" s="390"/>
      <c r="BP69" s="390"/>
      <c r="BQ69" s="390"/>
      <c r="BR69" s="390"/>
      <c r="BS69" s="390"/>
      <c r="BT69" s="390"/>
      <c r="BU69" s="390"/>
      <c r="BV69" s="390"/>
      <c r="BW69" s="390"/>
      <c r="BX69" s="390"/>
      <c r="BY69" s="390"/>
      <c r="BZ69" s="390"/>
      <c r="CA69" s="390"/>
      <c r="CB69" s="391"/>
    </row>
    <row r="70" spans="1:89" x14ac:dyDescent="0.2">
      <c r="A70" s="133"/>
      <c r="B70" s="133"/>
      <c r="C70" s="133"/>
      <c r="D70" s="133"/>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7"/>
      <c r="BE70" s="127"/>
      <c r="BF70" s="127"/>
      <c r="BG70" s="127"/>
      <c r="BH70" s="127"/>
      <c r="BI70" s="127"/>
      <c r="BJ70" s="127"/>
      <c r="BK70" s="127"/>
      <c r="BL70" s="127"/>
      <c r="BM70" s="127"/>
      <c r="BN70" s="134"/>
      <c r="BO70" s="134"/>
      <c r="BP70" s="134"/>
      <c r="BQ70" s="134"/>
      <c r="BR70" s="134"/>
      <c r="BS70" s="134"/>
      <c r="BT70" s="134"/>
      <c r="BU70" s="134"/>
      <c r="BV70" s="134"/>
      <c r="BW70" s="134"/>
      <c r="BX70" s="134"/>
      <c r="BY70" s="134"/>
      <c r="BZ70" s="134"/>
      <c r="CA70" s="134"/>
      <c r="CB70" s="134"/>
    </row>
    <row r="71" spans="1:89" x14ac:dyDescent="0.2">
      <c r="A71" s="133"/>
      <c r="B71" s="133"/>
      <c r="C71" s="133"/>
      <c r="D71" s="133"/>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7"/>
      <c r="BE71" s="127"/>
      <c r="BF71" s="127"/>
      <c r="BG71" s="127"/>
      <c r="BH71" s="127"/>
      <c r="BI71" s="127"/>
      <c r="BJ71" s="127"/>
      <c r="BK71" s="127"/>
      <c r="BL71" s="127"/>
      <c r="BM71" s="127"/>
      <c r="BN71" s="134"/>
      <c r="BO71" s="134"/>
      <c r="BP71" s="134"/>
      <c r="BQ71" s="134"/>
      <c r="BR71" s="134"/>
      <c r="BS71" s="134"/>
      <c r="BT71" s="134"/>
      <c r="BU71" s="134"/>
      <c r="BV71" s="134"/>
      <c r="BW71" s="134"/>
      <c r="BX71" s="134"/>
      <c r="BY71" s="134"/>
      <c r="BZ71" s="134"/>
      <c r="CA71" s="134"/>
      <c r="CB71" s="134"/>
    </row>
    <row r="72" spans="1:89" x14ac:dyDescent="0.2">
      <c r="A72" s="133"/>
      <c r="B72" s="133"/>
      <c r="C72" s="133"/>
      <c r="D72" s="133"/>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7"/>
      <c r="BE72" s="127"/>
      <c r="BF72" s="127"/>
      <c r="BG72" s="127"/>
      <c r="BH72" s="127"/>
      <c r="BI72" s="127"/>
      <c r="BJ72" s="127"/>
      <c r="BK72" s="127"/>
      <c r="BL72" s="127"/>
      <c r="BM72" s="127"/>
      <c r="BN72" s="134"/>
      <c r="BO72" s="134"/>
      <c r="BP72" s="134"/>
      <c r="BQ72" s="134"/>
      <c r="BR72" s="134"/>
      <c r="BS72" s="134"/>
      <c r="BT72" s="134"/>
      <c r="BU72" s="134"/>
      <c r="BV72" s="134"/>
      <c r="BW72" s="134"/>
      <c r="BX72" s="134"/>
      <c r="BY72" s="134"/>
      <c r="BZ72" s="134"/>
      <c r="CA72" s="134"/>
      <c r="CB72" s="134"/>
    </row>
    <row r="73" spans="1:89" ht="12.75" customHeight="1" x14ac:dyDescent="0.2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7"/>
      <c r="AT73" s="137"/>
      <c r="AU73" s="137"/>
      <c r="AV73" s="137"/>
      <c r="AW73" s="137"/>
      <c r="AX73" s="137"/>
      <c r="AY73" s="137"/>
      <c r="AZ73" s="137"/>
      <c r="BA73" s="137"/>
      <c r="BB73" s="137"/>
      <c r="BC73" s="86"/>
      <c r="BD73" s="86"/>
      <c r="BE73" s="86"/>
      <c r="BF73" s="86"/>
      <c r="BG73" s="86"/>
      <c r="BH73" s="86"/>
      <c r="BI73" s="86"/>
      <c r="BJ73" s="86"/>
      <c r="BK73" s="86"/>
      <c r="BL73" s="86"/>
      <c r="BM73" s="86"/>
      <c r="BN73" s="86"/>
      <c r="BO73" s="86"/>
      <c r="BP73" s="86"/>
      <c r="BQ73" s="138"/>
      <c r="BR73" s="138"/>
      <c r="BS73" s="138"/>
      <c r="BT73" s="138"/>
      <c r="BU73" s="138"/>
      <c r="BV73" s="138"/>
      <c r="BW73" s="138"/>
      <c r="BX73" s="138"/>
      <c r="BY73" s="138"/>
      <c r="BZ73" s="138"/>
      <c r="CA73" s="138"/>
      <c r="CB73" s="138"/>
    </row>
    <row r="74" spans="1:89" x14ac:dyDescent="0.2">
      <c r="CK74" s="80"/>
    </row>
    <row r="75" spans="1:89" ht="15.75" x14ac:dyDescent="0.25">
      <c r="A75" s="72" t="s">
        <v>419</v>
      </c>
      <c r="B75" s="135"/>
      <c r="C75" s="135"/>
      <c r="D75" s="135"/>
      <c r="E75" s="135"/>
      <c r="F75" s="135"/>
      <c r="G75" s="135"/>
      <c r="H75" s="135"/>
      <c r="I75" s="135"/>
      <c r="J75" s="135"/>
      <c r="X75" s="87"/>
      <c r="Y75" s="376"/>
      <c r="Z75" s="376"/>
      <c r="AA75" s="376"/>
      <c r="AB75" s="376"/>
      <c r="AC75" s="376"/>
      <c r="AD75" s="376"/>
      <c r="AE75" s="376"/>
      <c r="AF75" s="376"/>
      <c r="AG75" s="376"/>
      <c r="AH75" s="376"/>
      <c r="AI75" s="376"/>
      <c r="AJ75" s="376"/>
      <c r="AK75" s="87"/>
      <c r="AL75" s="369" t="s">
        <v>554</v>
      </c>
      <c r="AM75" s="369"/>
      <c r="AN75" s="369"/>
      <c r="AO75" s="369"/>
      <c r="AP75" s="369"/>
      <c r="AQ75" s="369"/>
      <c r="AR75" s="369"/>
      <c r="AS75" s="369"/>
      <c r="AT75" s="369"/>
      <c r="AU75" s="369"/>
      <c r="AV75" s="369"/>
      <c r="AW75" s="369"/>
      <c r="AX75" s="369"/>
      <c r="AY75" s="369"/>
      <c r="AZ75" s="369"/>
      <c r="BA75" s="369"/>
      <c r="BB75" s="369"/>
      <c r="BC75" s="369"/>
      <c r="BD75" s="369"/>
      <c r="BE75" s="369"/>
      <c r="BF75" s="369"/>
      <c r="BG75" s="369"/>
      <c r="BH75" s="369"/>
      <c r="BI75" s="369"/>
      <c r="BJ75" s="369"/>
      <c r="BK75" s="369"/>
      <c r="BL75" s="369"/>
      <c r="BM75" s="369"/>
      <c r="BN75" s="87"/>
      <c r="BO75" s="87"/>
      <c r="BP75" s="87"/>
      <c r="BQ75" s="87"/>
      <c r="BR75" s="87"/>
      <c r="BS75" s="87"/>
      <c r="CK75" s="80"/>
    </row>
    <row r="76" spans="1:89" x14ac:dyDescent="0.2">
      <c r="A76" s="88"/>
      <c r="B76" s="88"/>
      <c r="C76" s="88"/>
      <c r="D76" s="88"/>
      <c r="E76" s="88"/>
      <c r="F76" s="88"/>
      <c r="G76" s="88"/>
      <c r="H76" s="88"/>
      <c r="I76" s="88"/>
      <c r="J76" s="88"/>
      <c r="X76" s="88"/>
      <c r="Y76" s="375" t="s">
        <v>10</v>
      </c>
      <c r="Z76" s="375"/>
      <c r="AA76" s="375"/>
      <c r="AB76" s="375"/>
      <c r="AC76" s="375"/>
      <c r="AD76" s="375"/>
      <c r="AE76" s="375"/>
      <c r="AF76" s="375"/>
      <c r="AG76" s="375"/>
      <c r="AH76" s="375"/>
      <c r="AI76" s="375"/>
      <c r="AJ76" s="375"/>
      <c r="AK76" s="88"/>
      <c r="AL76" s="375" t="s">
        <v>11</v>
      </c>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c r="BK76" s="375"/>
      <c r="BL76" s="375"/>
      <c r="BM76" s="375"/>
      <c r="BN76" s="87"/>
      <c r="BO76" s="87"/>
      <c r="BP76" s="87"/>
      <c r="BQ76" s="87"/>
      <c r="BR76" s="87"/>
      <c r="BS76" s="87"/>
      <c r="CK76" s="89"/>
    </row>
    <row r="77" spans="1:89" x14ac:dyDescent="0.2">
      <c r="A77" s="1"/>
      <c r="B77" s="87"/>
      <c r="C77" s="87"/>
      <c r="D77" s="87"/>
      <c r="E77" s="87"/>
      <c r="F77" s="87"/>
      <c r="G77" s="87"/>
      <c r="H77" s="87"/>
      <c r="I77" s="87"/>
      <c r="J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8"/>
      <c r="BO77" s="88"/>
      <c r="BP77" s="88"/>
      <c r="BQ77" s="88"/>
      <c r="BR77" s="88"/>
      <c r="BS77" s="88"/>
    </row>
    <row r="78" spans="1:89" ht="15.75" x14ac:dyDescent="0.25">
      <c r="A78" s="72" t="s">
        <v>420</v>
      </c>
      <c r="B78" s="135"/>
      <c r="C78" s="135"/>
      <c r="D78" s="135"/>
      <c r="E78" s="135"/>
      <c r="F78" s="135"/>
      <c r="G78" s="135"/>
      <c r="H78" s="135"/>
      <c r="I78" s="135"/>
      <c r="J78" s="135"/>
      <c r="X78" s="87"/>
      <c r="Y78" s="376"/>
      <c r="Z78" s="376"/>
      <c r="AA78" s="376"/>
      <c r="AB78" s="376"/>
      <c r="AC78" s="376"/>
      <c r="AD78" s="376"/>
      <c r="AE78" s="376"/>
      <c r="AF78" s="376"/>
      <c r="AG78" s="376"/>
      <c r="AH78" s="376"/>
      <c r="AI78" s="376"/>
      <c r="AJ78" s="376"/>
      <c r="AK78" s="87"/>
      <c r="AL78" s="369" t="s">
        <v>568</v>
      </c>
      <c r="AM78" s="369"/>
      <c r="AN78" s="369"/>
      <c r="AO78" s="369"/>
      <c r="AP78" s="369"/>
      <c r="AQ78" s="369"/>
      <c r="AR78" s="369"/>
      <c r="AS78" s="369"/>
      <c r="AT78" s="369"/>
      <c r="AU78" s="369"/>
      <c r="AV78" s="369"/>
      <c r="AW78" s="369"/>
      <c r="AX78" s="369"/>
      <c r="AY78" s="369"/>
      <c r="AZ78" s="369"/>
      <c r="BA78" s="369"/>
      <c r="BB78" s="369"/>
      <c r="BC78" s="369"/>
      <c r="BD78" s="369"/>
      <c r="BE78" s="369"/>
      <c r="BF78" s="369"/>
      <c r="BG78" s="369"/>
      <c r="BH78" s="369"/>
      <c r="BI78" s="369"/>
      <c r="BJ78" s="369"/>
      <c r="BK78" s="369"/>
      <c r="BL78" s="369"/>
      <c r="BM78" s="369"/>
      <c r="BN78" s="87"/>
      <c r="BO78" s="87"/>
      <c r="BP78" s="87"/>
      <c r="BQ78" s="87"/>
      <c r="BR78" s="87"/>
      <c r="BS78" s="87"/>
    </row>
    <row r="79" spans="1:89" x14ac:dyDescent="0.2">
      <c r="A79" s="87"/>
      <c r="B79" s="87"/>
      <c r="C79" s="87"/>
      <c r="D79" s="87"/>
      <c r="E79" s="87"/>
      <c r="F79" s="87"/>
      <c r="G79" s="87"/>
      <c r="H79" s="87"/>
      <c r="I79" s="87"/>
      <c r="J79" s="87"/>
      <c r="X79" s="87"/>
      <c r="Y79" s="148" t="s">
        <v>10</v>
      </c>
      <c r="Z79" s="148"/>
      <c r="AA79" s="148"/>
      <c r="AB79" s="148"/>
      <c r="AC79" s="148"/>
      <c r="AD79" s="148"/>
      <c r="AE79" s="148"/>
      <c r="AF79" s="148"/>
      <c r="AG79" s="148"/>
      <c r="AH79" s="148"/>
      <c r="AI79" s="148"/>
      <c r="AJ79" s="148"/>
      <c r="AK79" s="88"/>
      <c r="AL79" s="148" t="s">
        <v>11</v>
      </c>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87"/>
      <c r="BO79" s="87"/>
      <c r="BP79" s="87"/>
      <c r="BQ79" s="87"/>
      <c r="BR79" s="87"/>
      <c r="BS79" s="87"/>
    </row>
    <row r="80" spans="1:89" ht="15.6" customHeight="1" x14ac:dyDescent="0.25">
      <c r="A80" s="72" t="s">
        <v>507</v>
      </c>
      <c r="B80" s="90"/>
      <c r="C80" s="135"/>
      <c r="D80" s="135"/>
      <c r="E80" s="135"/>
      <c r="F80" s="135"/>
      <c r="G80" s="135"/>
      <c r="H80" s="135"/>
      <c r="I80" s="135"/>
      <c r="J80" s="135"/>
      <c r="O80" s="155" t="s">
        <v>567</v>
      </c>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Q80" s="136"/>
      <c r="AR80" s="136"/>
      <c r="AS80" s="136"/>
      <c r="AT80" s="136"/>
      <c r="AU80" s="136"/>
      <c r="AV80" s="136"/>
      <c r="AW80" s="136"/>
      <c r="AX80" s="136"/>
      <c r="AY80" s="136"/>
      <c r="AZ80" s="87"/>
      <c r="BA80" s="369" t="s">
        <v>568</v>
      </c>
      <c r="BB80" s="369"/>
      <c r="BC80" s="369"/>
      <c r="BD80" s="369"/>
      <c r="BE80" s="369"/>
      <c r="BF80" s="369"/>
      <c r="BG80" s="369"/>
      <c r="BH80" s="369"/>
      <c r="BI80" s="369"/>
      <c r="BJ80" s="369"/>
      <c r="BK80" s="369"/>
      <c r="BL80" s="369"/>
      <c r="BM80" s="369"/>
      <c r="BN80" s="369"/>
      <c r="BO80" s="369"/>
      <c r="BP80" s="369"/>
      <c r="BQ80" s="369"/>
      <c r="BR80" s="369"/>
      <c r="BS80" s="369"/>
      <c r="BT80" s="369"/>
      <c r="BU80" s="369"/>
      <c r="BV80" s="369"/>
      <c r="BZ80" s="5"/>
      <c r="CA80" s="92"/>
      <c r="CB80" s="5"/>
    </row>
    <row r="81" spans="1:80" ht="15.75" x14ac:dyDescent="0.25">
      <c r="A81" s="72" t="s">
        <v>508</v>
      </c>
      <c r="B81" s="90"/>
      <c r="C81" s="135"/>
      <c r="D81" s="135"/>
      <c r="E81" s="135"/>
      <c r="F81" s="135"/>
      <c r="G81" s="135"/>
      <c r="H81" s="135"/>
      <c r="I81" s="135"/>
      <c r="J81" s="135"/>
      <c r="O81" s="148" t="s">
        <v>12</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Q81" s="148" t="s">
        <v>10</v>
      </c>
      <c r="AR81" s="148"/>
      <c r="AS81" s="148"/>
      <c r="AT81" s="148"/>
      <c r="AU81" s="148"/>
      <c r="AV81" s="148"/>
      <c r="AW81" s="148"/>
      <c r="AX81" s="148"/>
      <c r="AY81" s="148"/>
      <c r="AZ81" s="88"/>
      <c r="BA81" s="148" t="s">
        <v>11</v>
      </c>
      <c r="BB81" s="148"/>
      <c r="BC81" s="148"/>
      <c r="BD81" s="148"/>
      <c r="BE81" s="148"/>
      <c r="BF81" s="148"/>
      <c r="BG81" s="148"/>
      <c r="BH81" s="148"/>
      <c r="BI81" s="148"/>
      <c r="BJ81" s="148"/>
      <c r="BK81" s="148"/>
      <c r="BL81" s="148"/>
      <c r="BM81" s="148"/>
      <c r="BN81" s="148"/>
      <c r="BO81" s="148"/>
      <c r="BP81" s="148"/>
      <c r="BQ81" s="148"/>
      <c r="BR81" s="148"/>
      <c r="BS81" s="148"/>
      <c r="BT81" s="148"/>
      <c r="BU81" s="148"/>
      <c r="BV81" s="148"/>
      <c r="BZ81" s="5"/>
      <c r="CA81" s="93"/>
      <c r="CB81" s="5"/>
    </row>
    <row r="82" spans="1:80" s="72" customFormat="1" ht="15.75" x14ac:dyDescent="0.25">
      <c r="A82" s="370" t="s">
        <v>9</v>
      </c>
      <c r="B82" s="370"/>
      <c r="C82" s="371" t="s">
        <v>555</v>
      </c>
      <c r="D82" s="371"/>
      <c r="E82" s="371"/>
      <c r="F82" s="372" t="s">
        <v>5</v>
      </c>
      <c r="G82" s="372"/>
      <c r="H82" s="373" t="s">
        <v>556</v>
      </c>
      <c r="I82" s="373"/>
      <c r="J82" s="373"/>
      <c r="K82" s="373"/>
      <c r="L82" s="373"/>
      <c r="M82" s="373"/>
      <c r="N82" s="373"/>
      <c r="O82" s="373"/>
      <c r="P82" s="373"/>
      <c r="Q82" s="373"/>
      <c r="R82" s="373"/>
      <c r="S82" s="373"/>
      <c r="T82" s="373"/>
      <c r="U82" s="373"/>
      <c r="V82" s="373"/>
      <c r="W82" s="373"/>
      <c r="X82" s="373"/>
      <c r="Y82" s="374">
        <v>20</v>
      </c>
      <c r="Z82" s="374"/>
      <c r="AA82" s="374"/>
      <c r="AB82" s="367" t="s">
        <v>557</v>
      </c>
      <c r="AC82" s="367"/>
      <c r="AD82" s="367"/>
      <c r="AE82" s="90"/>
      <c r="AF82" s="72" t="s">
        <v>509</v>
      </c>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row>
  </sheetData>
  <mergeCells count="199">
    <mergeCell ref="AV2:CB2"/>
    <mergeCell ref="A4:CB4"/>
    <mergeCell ref="A6:CB6"/>
    <mergeCell ref="A7:CB7"/>
    <mergeCell ref="A9:CB9"/>
    <mergeCell ref="A11:AG11"/>
    <mergeCell ref="AH11:CB11"/>
    <mergeCell ref="A17:D17"/>
    <mergeCell ref="BB17:BM17"/>
    <mergeCell ref="BN17:CB17"/>
    <mergeCell ref="A18:D18"/>
    <mergeCell ref="E18:BA18"/>
    <mergeCell ref="BB18:BM18"/>
    <mergeCell ref="BN18:CB18"/>
    <mergeCell ref="A13:CB13"/>
    <mergeCell ref="A15:D15"/>
    <mergeCell ref="E15:BA15"/>
    <mergeCell ref="BB15:BM15"/>
    <mergeCell ref="BN15:CB15"/>
    <mergeCell ref="A16:D16"/>
    <mergeCell ref="E16:BA16"/>
    <mergeCell ref="BB16:BM16"/>
    <mergeCell ref="BN16:CB16"/>
    <mergeCell ref="T24:AJ24"/>
    <mergeCell ref="AS24:BB24"/>
    <mergeCell ref="BC24:BP24"/>
    <mergeCell ref="A22:CB22"/>
    <mergeCell ref="A19:D19"/>
    <mergeCell ref="E19:BA19"/>
    <mergeCell ref="BB19:BM19"/>
    <mergeCell ref="BN19:CB19"/>
    <mergeCell ref="A20:D20"/>
    <mergeCell ref="E20:BA20"/>
    <mergeCell ref="BB20:BM20"/>
    <mergeCell ref="BN20:CB20"/>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A32:D32"/>
    <mergeCell ref="E32:AM32"/>
    <mergeCell ref="AN32:BA32"/>
    <mergeCell ref="BB32:BM32"/>
    <mergeCell ref="BN32:CB32"/>
    <mergeCell ref="A31:D31"/>
    <mergeCell ref="E31:AM31"/>
    <mergeCell ref="AN31:BA31"/>
    <mergeCell ref="BB31:BM31"/>
    <mergeCell ref="BN31:CB31"/>
    <mergeCell ref="A34:CB34"/>
    <mergeCell ref="S36:CB36"/>
    <mergeCell ref="A38:CB38"/>
    <mergeCell ref="AS39:BB39"/>
    <mergeCell ref="BC39:BP39"/>
    <mergeCell ref="A41:D41"/>
    <mergeCell ref="E41:BC41"/>
    <mergeCell ref="BD41:BM41"/>
    <mergeCell ref="BN41:CB41"/>
    <mergeCell ref="A44:D44"/>
    <mergeCell ref="E44:BC44"/>
    <mergeCell ref="BD44:BM44"/>
    <mergeCell ref="BN44:CB44"/>
    <mergeCell ref="A45:D45"/>
    <mergeCell ref="E45:BC45"/>
    <mergeCell ref="BD45:BM45"/>
    <mergeCell ref="BN45:CB45"/>
    <mergeCell ref="A42:D42"/>
    <mergeCell ref="E42:BC42"/>
    <mergeCell ref="BD42:BM42"/>
    <mergeCell ref="BN42:CB42"/>
    <mergeCell ref="A43:D43"/>
    <mergeCell ref="E43:BC43"/>
    <mergeCell ref="BD43:BM43"/>
    <mergeCell ref="BN43:CB43"/>
    <mergeCell ref="A48:D48"/>
    <mergeCell ref="E48:BC48"/>
    <mergeCell ref="BD48:BM48"/>
    <mergeCell ref="BN48:CB48"/>
    <mergeCell ref="A49:D49"/>
    <mergeCell ref="E49:BC49"/>
    <mergeCell ref="BD49:BM49"/>
    <mergeCell ref="BN49:CB49"/>
    <mergeCell ref="A46:D46"/>
    <mergeCell ref="E46:BC46"/>
    <mergeCell ref="BD46:BM46"/>
    <mergeCell ref="BN46:CB46"/>
    <mergeCell ref="A47:D47"/>
    <mergeCell ref="E47:BC47"/>
    <mergeCell ref="BD47:BM47"/>
    <mergeCell ref="BN47:CB47"/>
    <mergeCell ref="A52:D52"/>
    <mergeCell ref="E52:BC52"/>
    <mergeCell ref="BD52:BM52"/>
    <mergeCell ref="BN52:CB52"/>
    <mergeCell ref="A53:D53"/>
    <mergeCell ref="E53:BC53"/>
    <mergeCell ref="BD53:BM53"/>
    <mergeCell ref="BN53:CB53"/>
    <mergeCell ref="A50:D50"/>
    <mergeCell ref="E50:BC50"/>
    <mergeCell ref="BD50:BM50"/>
    <mergeCell ref="BN50:CB50"/>
    <mergeCell ref="A51:D51"/>
    <mergeCell ref="E51:BC51"/>
    <mergeCell ref="BD51:BM51"/>
    <mergeCell ref="BN51:CB51"/>
    <mergeCell ref="A60:CB60"/>
    <mergeCell ref="AS62:BB62"/>
    <mergeCell ref="BC62:BP62"/>
    <mergeCell ref="A64:D64"/>
    <mergeCell ref="E64:AR64"/>
    <mergeCell ref="AS64:BB64"/>
    <mergeCell ref="BC64:BM64"/>
    <mergeCell ref="BN64:CB64"/>
    <mergeCell ref="Y75:AJ75"/>
    <mergeCell ref="BN67:CB67"/>
    <mergeCell ref="A68:D68"/>
    <mergeCell ref="E68:AR68"/>
    <mergeCell ref="E67:AR67"/>
    <mergeCell ref="AS67:BB67"/>
    <mergeCell ref="BC67:BM67"/>
    <mergeCell ref="A58:D58"/>
    <mergeCell ref="E58:BC58"/>
    <mergeCell ref="BD58:BM58"/>
    <mergeCell ref="BN58:CB58"/>
    <mergeCell ref="A54:D54"/>
    <mergeCell ref="E54:BC54"/>
    <mergeCell ref="BD54:BM54"/>
    <mergeCell ref="BN54:CB54"/>
    <mergeCell ref="A55:D55"/>
    <mergeCell ref="E55:BC55"/>
    <mergeCell ref="BD55:BM55"/>
    <mergeCell ref="BN55:CB55"/>
    <mergeCell ref="A56:D56"/>
    <mergeCell ref="E56:BC56"/>
    <mergeCell ref="BD56:BM56"/>
    <mergeCell ref="BN56:CB56"/>
    <mergeCell ref="A57:D57"/>
    <mergeCell ref="E57:BC57"/>
    <mergeCell ref="BD57:BM57"/>
    <mergeCell ref="BN57:CB57"/>
    <mergeCell ref="A82:B82"/>
    <mergeCell ref="C82:E82"/>
    <mergeCell ref="F82:G82"/>
    <mergeCell ref="H82:X82"/>
    <mergeCell ref="Y82:AA82"/>
    <mergeCell ref="AB82:AD82"/>
    <mergeCell ref="Y79:AJ79"/>
    <mergeCell ref="AL79:BM79"/>
    <mergeCell ref="O80:AN80"/>
    <mergeCell ref="BA80:BV80"/>
    <mergeCell ref="O81:AN81"/>
    <mergeCell ref="AQ81:AY81"/>
    <mergeCell ref="BA81:BV81"/>
    <mergeCell ref="AL76:BM76"/>
    <mergeCell ref="Y78:AJ78"/>
    <mergeCell ref="AL78:BM78"/>
    <mergeCell ref="AS68:BB68"/>
    <mergeCell ref="BC68:BM68"/>
    <mergeCell ref="BN68:CB68"/>
    <mergeCell ref="AL75:BM75"/>
    <mergeCell ref="Y76:AJ76"/>
    <mergeCell ref="A65:D65"/>
    <mergeCell ref="E65:AR65"/>
    <mergeCell ref="AS65:BB65"/>
    <mergeCell ref="BC65:BM65"/>
    <mergeCell ref="BN65:CB65"/>
    <mergeCell ref="A66:D66"/>
    <mergeCell ref="E66:AR66"/>
    <mergeCell ref="AS66:BB66"/>
    <mergeCell ref="BC66:BM66"/>
    <mergeCell ref="BN66:CB66"/>
    <mergeCell ref="A69:D69"/>
    <mergeCell ref="E69:AR69"/>
    <mergeCell ref="AS69:BB69"/>
    <mergeCell ref="BC69:BM69"/>
    <mergeCell ref="BN69:CB69"/>
    <mergeCell ref="A67:D67"/>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O87"/>
  <sheetViews>
    <sheetView view="pageBreakPreview" topLeftCell="A34" zoomScaleSheetLayoutView="100" workbookViewId="0">
      <selection activeCell="BC77" sqref="BC77:BM77"/>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1" width="1.140625" style="4"/>
    <col min="92" max="92" width="3.5703125" style="4" bestFit="1" customWidth="1"/>
    <col min="93" max="93" width="12.5703125" style="4" bestFit="1" customWidth="1"/>
    <col min="94" max="16384" width="1.140625" style="4"/>
  </cols>
  <sheetData>
    <row r="1" spans="1:93"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3"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3"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3"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3" ht="7.5" customHeight="1" x14ac:dyDescent="0.2"/>
    <row r="6" spans="1:93"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3"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3" ht="12" customHeight="1" x14ac:dyDescent="0.2">
      <c r="CN8" s="4">
        <v>244</v>
      </c>
      <c r="CO8" s="80">
        <f>BJ34+BN57+BN68+BN77</f>
        <v>5000000</v>
      </c>
    </row>
    <row r="9" spans="1:93"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3" ht="12" customHeight="1" x14ac:dyDescent="0.2"/>
    <row r="11" spans="1:93" ht="42" customHeight="1" x14ac:dyDescent="0.25">
      <c r="A11" s="614" t="s">
        <v>405</v>
      </c>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548" t="s">
        <v>789</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93" ht="12" customHeight="1" x14ac:dyDescent="0.2"/>
    <row r="13" spans="1:93"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3" ht="12" customHeight="1" x14ac:dyDescent="0.2"/>
    <row r="15" spans="1:93"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93"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80" ht="59.25" customHeight="1" x14ac:dyDescent="0.2">
      <c r="A19" s="413">
        <v>1</v>
      </c>
      <c r="B19" s="414"/>
      <c r="C19" s="414"/>
      <c r="D19" s="415"/>
      <c r="E19" s="589" t="s">
        <v>790</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237">
        <v>926205</v>
      </c>
      <c r="BC19" s="238"/>
      <c r="BD19" s="238"/>
      <c r="BE19" s="238"/>
      <c r="BF19" s="238"/>
      <c r="BG19" s="238"/>
      <c r="BH19" s="238"/>
      <c r="BI19" s="238"/>
      <c r="BJ19" s="238"/>
      <c r="BK19" s="238"/>
      <c r="BL19" s="238"/>
      <c r="BM19" s="278"/>
      <c r="BN19" s="237">
        <v>5000000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5000000</v>
      </c>
      <c r="BO20" s="546"/>
      <c r="BP20" s="546"/>
      <c r="BQ20" s="546"/>
      <c r="BR20" s="546"/>
      <c r="BS20" s="546"/>
      <c r="BT20" s="546"/>
      <c r="BU20" s="546"/>
      <c r="BV20" s="546"/>
      <c r="BW20" s="546"/>
      <c r="BX20" s="546"/>
      <c r="BY20" s="546"/>
      <c r="BZ20" s="546"/>
      <c r="CA20" s="546"/>
      <c r="CB20" s="547"/>
    </row>
    <row r="21" spans="1:80" ht="12" customHeight="1" x14ac:dyDescent="0.2"/>
    <row r="22" spans="1:80" ht="15.75" x14ac:dyDescent="0.25">
      <c r="A22" s="428" t="s">
        <v>539</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row>
    <row r="24" spans="1:80" ht="15.75" x14ac:dyDescent="0.25">
      <c r="A24" s="7" t="s">
        <v>406</v>
      </c>
      <c r="B24" s="138"/>
      <c r="C24" s="138"/>
      <c r="D24" s="138"/>
      <c r="E24" s="138"/>
      <c r="F24" s="138"/>
      <c r="G24" s="138"/>
      <c r="H24" s="138"/>
      <c r="I24" s="138"/>
      <c r="J24" s="138"/>
      <c r="K24" s="138"/>
      <c r="L24" s="138"/>
      <c r="M24" s="138"/>
      <c r="N24" s="138"/>
      <c r="O24" s="138"/>
      <c r="P24" s="138"/>
      <c r="Q24" s="138"/>
      <c r="R24" s="138"/>
      <c r="S24" s="434" t="s">
        <v>129</v>
      </c>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row>
    <row r="25" spans="1:80" ht="10.5" customHeight="1" x14ac:dyDescent="0.25">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row>
    <row r="26" spans="1:80" ht="15.75" x14ac:dyDescent="0.25">
      <c r="A26" s="428" t="s">
        <v>541</v>
      </c>
      <c r="B26" s="428"/>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row>
    <row r="27" spans="1:80" ht="15.75" x14ac:dyDescent="0.25">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410" t="s">
        <v>511</v>
      </c>
      <c r="AT27" s="410"/>
      <c r="AU27" s="410"/>
      <c r="AV27" s="410"/>
      <c r="AW27" s="410"/>
      <c r="AX27" s="410"/>
      <c r="AY27" s="410"/>
      <c r="AZ27" s="410"/>
      <c r="BA27" s="410"/>
      <c r="BB27" s="410"/>
      <c r="BC27" s="434" t="s">
        <v>280</v>
      </c>
      <c r="BD27" s="434"/>
      <c r="BE27" s="434"/>
      <c r="BF27" s="434"/>
      <c r="BG27" s="434"/>
      <c r="BH27" s="434"/>
      <c r="BI27" s="434"/>
      <c r="BJ27" s="434"/>
      <c r="BK27" s="434"/>
      <c r="BL27" s="434"/>
      <c r="BM27" s="434"/>
      <c r="BN27" s="434"/>
      <c r="BO27" s="434"/>
      <c r="BP27" s="434"/>
      <c r="BQ27" s="138"/>
      <c r="BR27" s="138"/>
      <c r="BS27" s="138"/>
      <c r="BT27" s="138"/>
      <c r="BU27" s="138"/>
      <c r="BV27" s="138"/>
      <c r="BW27" s="138"/>
      <c r="BX27" s="138"/>
      <c r="BY27" s="138"/>
      <c r="BZ27" s="138"/>
      <c r="CA27" s="138"/>
      <c r="CB27" s="138"/>
    </row>
    <row r="29" spans="1:80" x14ac:dyDescent="0.2">
      <c r="A29" s="157" t="s">
        <v>142</v>
      </c>
      <c r="B29" s="158"/>
      <c r="C29" s="158"/>
      <c r="D29" s="159"/>
      <c r="E29" s="157" t="s">
        <v>422</v>
      </c>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9"/>
      <c r="AN29" s="157" t="s">
        <v>424</v>
      </c>
      <c r="AO29" s="158"/>
      <c r="AP29" s="158"/>
      <c r="AQ29" s="158"/>
      <c r="AR29" s="158"/>
      <c r="AS29" s="158"/>
      <c r="AT29" s="158"/>
      <c r="AU29" s="158"/>
      <c r="AV29" s="159"/>
      <c r="AW29" s="157" t="s">
        <v>482</v>
      </c>
      <c r="AX29" s="158"/>
      <c r="AY29" s="158"/>
      <c r="AZ29" s="158"/>
      <c r="BA29" s="158"/>
      <c r="BB29" s="158"/>
      <c r="BC29" s="158"/>
      <c r="BD29" s="158"/>
      <c r="BE29" s="158"/>
      <c r="BF29" s="158"/>
      <c r="BG29" s="158"/>
      <c r="BH29" s="158"/>
      <c r="BI29" s="159"/>
      <c r="BJ29" s="157" t="s">
        <v>425</v>
      </c>
      <c r="BK29" s="158"/>
      <c r="BL29" s="158"/>
      <c r="BM29" s="158"/>
      <c r="BN29" s="158"/>
      <c r="BO29" s="158"/>
      <c r="BP29" s="158"/>
      <c r="BQ29" s="158"/>
      <c r="BR29" s="158"/>
      <c r="BS29" s="158"/>
      <c r="BT29" s="158"/>
      <c r="BU29" s="158"/>
      <c r="BV29" s="158"/>
      <c r="BW29" s="158"/>
      <c r="BX29" s="158"/>
      <c r="BY29" s="158"/>
      <c r="BZ29" s="158"/>
      <c r="CA29" s="158"/>
      <c r="CB29" s="159"/>
    </row>
    <row r="30" spans="1:80" x14ac:dyDescent="0.2">
      <c r="A30" s="407" t="s">
        <v>143</v>
      </c>
      <c r="B30" s="408"/>
      <c r="C30" s="408"/>
      <c r="D30" s="409"/>
      <c r="E30" s="407"/>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9"/>
      <c r="AN30" s="407" t="s">
        <v>483</v>
      </c>
      <c r="AO30" s="408"/>
      <c r="AP30" s="408"/>
      <c r="AQ30" s="408"/>
      <c r="AR30" s="408"/>
      <c r="AS30" s="408"/>
      <c r="AT30" s="408"/>
      <c r="AU30" s="408"/>
      <c r="AV30" s="409"/>
      <c r="AW30" s="407" t="s">
        <v>484</v>
      </c>
      <c r="AX30" s="408"/>
      <c r="AY30" s="408"/>
      <c r="AZ30" s="408"/>
      <c r="BA30" s="408"/>
      <c r="BB30" s="408"/>
      <c r="BC30" s="408"/>
      <c r="BD30" s="408"/>
      <c r="BE30" s="408"/>
      <c r="BF30" s="408"/>
      <c r="BG30" s="408"/>
      <c r="BH30" s="408"/>
      <c r="BI30" s="409"/>
      <c r="BJ30" s="407" t="s">
        <v>439</v>
      </c>
      <c r="BK30" s="408"/>
      <c r="BL30" s="408"/>
      <c r="BM30" s="408"/>
      <c r="BN30" s="408"/>
      <c r="BO30" s="408"/>
      <c r="BP30" s="408"/>
      <c r="BQ30" s="408"/>
      <c r="BR30" s="408"/>
      <c r="BS30" s="408"/>
      <c r="BT30" s="408"/>
      <c r="BU30" s="408"/>
      <c r="BV30" s="408"/>
      <c r="BW30" s="408"/>
      <c r="BX30" s="408"/>
      <c r="BY30" s="408"/>
      <c r="BZ30" s="408"/>
      <c r="CA30" s="408"/>
      <c r="CB30" s="409"/>
    </row>
    <row r="31" spans="1:80" x14ac:dyDescent="0.2">
      <c r="A31" s="407"/>
      <c r="B31" s="408"/>
      <c r="C31" s="408"/>
      <c r="D31" s="409"/>
      <c r="E31" s="407"/>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9"/>
      <c r="AN31" s="407" t="s">
        <v>485</v>
      </c>
      <c r="AO31" s="408"/>
      <c r="AP31" s="408"/>
      <c r="AQ31" s="408"/>
      <c r="AR31" s="408"/>
      <c r="AS31" s="408"/>
      <c r="AT31" s="408"/>
      <c r="AU31" s="408"/>
      <c r="AV31" s="409"/>
      <c r="AW31" s="407" t="s">
        <v>432</v>
      </c>
      <c r="AX31" s="408"/>
      <c r="AY31" s="408"/>
      <c r="AZ31" s="408"/>
      <c r="BA31" s="408"/>
      <c r="BB31" s="408"/>
      <c r="BC31" s="408"/>
      <c r="BD31" s="408"/>
      <c r="BE31" s="408"/>
      <c r="BF31" s="408"/>
      <c r="BG31" s="408"/>
      <c r="BH31" s="408"/>
      <c r="BI31" s="409"/>
      <c r="BJ31" s="407"/>
      <c r="BK31" s="408"/>
      <c r="BL31" s="408"/>
      <c r="BM31" s="408"/>
      <c r="BN31" s="408"/>
      <c r="BO31" s="408"/>
      <c r="BP31" s="408"/>
      <c r="BQ31" s="408"/>
      <c r="BR31" s="408"/>
      <c r="BS31" s="408"/>
      <c r="BT31" s="408"/>
      <c r="BU31" s="408"/>
      <c r="BV31" s="408"/>
      <c r="BW31" s="408"/>
      <c r="BX31" s="408"/>
      <c r="BY31" s="408"/>
      <c r="BZ31" s="408"/>
      <c r="CA31" s="408"/>
      <c r="CB31" s="409"/>
    </row>
    <row r="32" spans="1:80" x14ac:dyDescent="0.2">
      <c r="A32" s="400">
        <v>1</v>
      </c>
      <c r="B32" s="401"/>
      <c r="C32" s="401"/>
      <c r="D32" s="402"/>
      <c r="E32" s="400">
        <v>2</v>
      </c>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2"/>
      <c r="AN32" s="400">
        <v>3</v>
      </c>
      <c r="AO32" s="401"/>
      <c r="AP32" s="401"/>
      <c r="AQ32" s="401"/>
      <c r="AR32" s="401"/>
      <c r="AS32" s="401"/>
      <c r="AT32" s="401"/>
      <c r="AU32" s="401"/>
      <c r="AV32" s="402"/>
      <c r="AW32" s="400">
        <v>4</v>
      </c>
      <c r="AX32" s="401"/>
      <c r="AY32" s="401"/>
      <c r="AZ32" s="401"/>
      <c r="BA32" s="401"/>
      <c r="BB32" s="401"/>
      <c r="BC32" s="401"/>
      <c r="BD32" s="401"/>
      <c r="BE32" s="401"/>
      <c r="BF32" s="401"/>
      <c r="BG32" s="401"/>
      <c r="BH32" s="401"/>
      <c r="BI32" s="402"/>
      <c r="BJ32" s="400">
        <v>5</v>
      </c>
      <c r="BK32" s="401"/>
      <c r="BL32" s="401"/>
      <c r="BM32" s="401"/>
      <c r="BN32" s="401"/>
      <c r="BO32" s="401"/>
      <c r="BP32" s="401"/>
      <c r="BQ32" s="401"/>
      <c r="BR32" s="401"/>
      <c r="BS32" s="401"/>
      <c r="BT32" s="401"/>
      <c r="BU32" s="401"/>
      <c r="BV32" s="401"/>
      <c r="BW32" s="401"/>
      <c r="BX32" s="401"/>
      <c r="BY32" s="401"/>
      <c r="BZ32" s="401"/>
      <c r="CA32" s="401"/>
      <c r="CB32" s="402"/>
    </row>
    <row r="33" spans="1:80" ht="27" customHeight="1" x14ac:dyDescent="0.2">
      <c r="A33" s="413">
        <v>1</v>
      </c>
      <c r="B33" s="414"/>
      <c r="C33" s="414"/>
      <c r="D33" s="415"/>
      <c r="E33" s="227" t="s">
        <v>739</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435"/>
      <c r="AN33" s="416">
        <v>250</v>
      </c>
      <c r="AO33" s="417"/>
      <c r="AP33" s="417"/>
      <c r="AQ33" s="417"/>
      <c r="AR33" s="417"/>
      <c r="AS33" s="417"/>
      <c r="AT33" s="417"/>
      <c r="AU33" s="417"/>
      <c r="AV33" s="418"/>
      <c r="AW33" s="392">
        <v>10172</v>
      </c>
      <c r="AX33" s="393"/>
      <c r="AY33" s="393"/>
      <c r="AZ33" s="393"/>
      <c r="BA33" s="393"/>
      <c r="BB33" s="393"/>
      <c r="BC33" s="393"/>
      <c r="BD33" s="393"/>
      <c r="BE33" s="393"/>
      <c r="BF33" s="393"/>
      <c r="BG33" s="393"/>
      <c r="BH33" s="393"/>
      <c r="BI33" s="394"/>
      <c r="BJ33" s="392">
        <f>ROUND(AN33*AW33,2)</f>
        <v>2543000</v>
      </c>
      <c r="BK33" s="393"/>
      <c r="BL33" s="393"/>
      <c r="BM33" s="393"/>
      <c r="BN33" s="393"/>
      <c r="BO33" s="393"/>
      <c r="BP33" s="393"/>
      <c r="BQ33" s="393"/>
      <c r="BR33" s="393"/>
      <c r="BS33" s="393"/>
      <c r="BT33" s="393"/>
      <c r="BU33" s="393"/>
      <c r="BV33" s="393"/>
      <c r="BW33" s="393"/>
      <c r="BX33" s="393"/>
      <c r="BY33" s="393"/>
      <c r="BZ33" s="393"/>
      <c r="CA33" s="393"/>
      <c r="CB33" s="394"/>
    </row>
    <row r="34" spans="1:80" x14ac:dyDescent="0.2">
      <c r="A34" s="377"/>
      <c r="B34" s="378"/>
      <c r="C34" s="378"/>
      <c r="D34" s="379"/>
      <c r="E34" s="380" t="s">
        <v>421</v>
      </c>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2"/>
      <c r="AN34" s="386" t="s">
        <v>52</v>
      </c>
      <c r="AO34" s="387"/>
      <c r="AP34" s="387"/>
      <c r="AQ34" s="387"/>
      <c r="AR34" s="387"/>
      <c r="AS34" s="387"/>
      <c r="AT34" s="387"/>
      <c r="AU34" s="387"/>
      <c r="AV34" s="388"/>
      <c r="AW34" s="386" t="s">
        <v>52</v>
      </c>
      <c r="AX34" s="387"/>
      <c r="AY34" s="387"/>
      <c r="AZ34" s="387"/>
      <c r="BA34" s="387"/>
      <c r="BB34" s="387"/>
      <c r="BC34" s="387"/>
      <c r="BD34" s="387"/>
      <c r="BE34" s="387"/>
      <c r="BF34" s="387"/>
      <c r="BG34" s="387"/>
      <c r="BH34" s="387"/>
      <c r="BI34" s="388"/>
      <c r="BJ34" s="389">
        <f>SUM(BJ33:CB33)</f>
        <v>2543000</v>
      </c>
      <c r="BK34" s="390"/>
      <c r="BL34" s="390"/>
      <c r="BM34" s="390"/>
      <c r="BN34" s="390"/>
      <c r="BO34" s="390"/>
      <c r="BP34" s="390"/>
      <c r="BQ34" s="390"/>
      <c r="BR34" s="390"/>
      <c r="BS34" s="390"/>
      <c r="BT34" s="390"/>
      <c r="BU34" s="390"/>
      <c r="BV34" s="390"/>
      <c r="BW34" s="390"/>
      <c r="BX34" s="390"/>
      <c r="BY34" s="390"/>
      <c r="BZ34" s="390"/>
      <c r="CA34" s="390"/>
      <c r="CB34" s="391"/>
    </row>
    <row r="35" spans="1:80" ht="14.25" customHeight="1" x14ac:dyDescent="0.25">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row>
    <row r="36" spans="1:80" ht="15.75" x14ac:dyDescent="0.25">
      <c r="A36" s="428" t="s">
        <v>545</v>
      </c>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row>
    <row r="37" spans="1:80" ht="15.75" x14ac:dyDescent="0.25">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410" t="s">
        <v>511</v>
      </c>
      <c r="AT37" s="410"/>
      <c r="AU37" s="410"/>
      <c r="AV37" s="410"/>
      <c r="AW37" s="410"/>
      <c r="AX37" s="410"/>
      <c r="AY37" s="410"/>
      <c r="AZ37" s="410"/>
      <c r="BA37" s="410"/>
      <c r="BB37" s="410"/>
      <c r="BC37" s="434" t="s">
        <v>281</v>
      </c>
      <c r="BD37" s="434"/>
      <c r="BE37" s="434"/>
      <c r="BF37" s="434"/>
      <c r="BG37" s="434"/>
      <c r="BH37" s="434"/>
      <c r="BI37" s="434"/>
      <c r="BJ37" s="434"/>
      <c r="BK37" s="434"/>
      <c r="BL37" s="434"/>
      <c r="BM37" s="434"/>
      <c r="BN37" s="434"/>
      <c r="BO37" s="434"/>
      <c r="BP37" s="434"/>
      <c r="BQ37" s="138"/>
      <c r="BR37" s="138"/>
      <c r="BS37" s="138"/>
      <c r="BT37" s="138"/>
      <c r="BU37" s="138"/>
      <c r="BV37" s="138"/>
      <c r="BW37" s="138"/>
      <c r="BX37" s="138"/>
      <c r="BY37" s="138"/>
      <c r="BZ37" s="138"/>
      <c r="CA37" s="138"/>
      <c r="CB37" s="138"/>
    </row>
    <row r="38" spans="1:80" x14ac:dyDescent="0.2">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row>
    <row r="39" spans="1:80" x14ac:dyDescent="0.2">
      <c r="A39" s="157" t="s">
        <v>142</v>
      </c>
      <c r="B39" s="158"/>
      <c r="C39" s="158"/>
      <c r="D39" s="159"/>
      <c r="E39" s="157" t="s">
        <v>422</v>
      </c>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9"/>
      <c r="BD39" s="157" t="s">
        <v>424</v>
      </c>
      <c r="BE39" s="158"/>
      <c r="BF39" s="158"/>
      <c r="BG39" s="158"/>
      <c r="BH39" s="158"/>
      <c r="BI39" s="158"/>
      <c r="BJ39" s="158"/>
      <c r="BK39" s="158"/>
      <c r="BL39" s="158"/>
      <c r="BM39" s="159"/>
      <c r="BN39" s="157" t="s">
        <v>477</v>
      </c>
      <c r="BO39" s="158"/>
      <c r="BP39" s="158"/>
      <c r="BQ39" s="158"/>
      <c r="BR39" s="158"/>
      <c r="BS39" s="158"/>
      <c r="BT39" s="158"/>
      <c r="BU39" s="158"/>
      <c r="BV39" s="158"/>
      <c r="BW39" s="158"/>
      <c r="BX39" s="158"/>
      <c r="BY39" s="158"/>
      <c r="BZ39" s="158"/>
      <c r="CA39" s="158"/>
      <c r="CB39" s="159"/>
    </row>
    <row r="40" spans="1:80" x14ac:dyDescent="0.2">
      <c r="A40" s="407" t="s">
        <v>143</v>
      </c>
      <c r="B40" s="408"/>
      <c r="C40" s="408"/>
      <c r="D40" s="409"/>
      <c r="E40" s="407"/>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9"/>
      <c r="BD40" s="407" t="s">
        <v>503</v>
      </c>
      <c r="BE40" s="408"/>
      <c r="BF40" s="408"/>
      <c r="BG40" s="408"/>
      <c r="BH40" s="408"/>
      <c r="BI40" s="408"/>
      <c r="BJ40" s="408"/>
      <c r="BK40" s="408"/>
      <c r="BL40" s="408"/>
      <c r="BM40" s="409"/>
      <c r="BN40" s="407" t="s">
        <v>504</v>
      </c>
      <c r="BO40" s="408"/>
      <c r="BP40" s="408"/>
      <c r="BQ40" s="408"/>
      <c r="BR40" s="408"/>
      <c r="BS40" s="408"/>
      <c r="BT40" s="408"/>
      <c r="BU40" s="408"/>
      <c r="BV40" s="408"/>
      <c r="BW40" s="408"/>
      <c r="BX40" s="408"/>
      <c r="BY40" s="408"/>
      <c r="BZ40" s="408"/>
      <c r="CA40" s="408"/>
      <c r="CB40" s="409"/>
    </row>
    <row r="41" spans="1:80" x14ac:dyDescent="0.2">
      <c r="A41" s="400">
        <v>1</v>
      </c>
      <c r="B41" s="401"/>
      <c r="C41" s="401"/>
      <c r="D41" s="402"/>
      <c r="E41" s="400">
        <v>2</v>
      </c>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2"/>
      <c r="BD41" s="400">
        <v>3</v>
      </c>
      <c r="BE41" s="401"/>
      <c r="BF41" s="401"/>
      <c r="BG41" s="401"/>
      <c r="BH41" s="401"/>
      <c r="BI41" s="401"/>
      <c r="BJ41" s="401"/>
      <c r="BK41" s="401"/>
      <c r="BL41" s="401"/>
      <c r="BM41" s="402"/>
      <c r="BN41" s="400">
        <v>4</v>
      </c>
      <c r="BO41" s="401"/>
      <c r="BP41" s="401"/>
      <c r="BQ41" s="401"/>
      <c r="BR41" s="401"/>
      <c r="BS41" s="401"/>
      <c r="BT41" s="401"/>
      <c r="BU41" s="401"/>
      <c r="BV41" s="401"/>
      <c r="BW41" s="401"/>
      <c r="BX41" s="401"/>
      <c r="BY41" s="401"/>
      <c r="BZ41" s="401"/>
      <c r="CA41" s="401"/>
      <c r="CB41" s="402"/>
    </row>
    <row r="42" spans="1:80" x14ac:dyDescent="0.2">
      <c r="A42" s="395" t="s">
        <v>155</v>
      </c>
      <c r="B42" s="151"/>
      <c r="C42" s="151"/>
      <c r="D42" s="396"/>
      <c r="E42" s="361" t="s">
        <v>740</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3"/>
      <c r="BD42" s="416">
        <v>1</v>
      </c>
      <c r="BE42" s="417"/>
      <c r="BF42" s="417"/>
      <c r="BG42" s="417"/>
      <c r="BH42" s="417"/>
      <c r="BI42" s="417"/>
      <c r="BJ42" s="417"/>
      <c r="BK42" s="417"/>
      <c r="BL42" s="417"/>
      <c r="BM42" s="418"/>
      <c r="BN42" s="392">
        <v>583200</v>
      </c>
      <c r="BO42" s="393"/>
      <c r="BP42" s="393"/>
      <c r="BQ42" s="393"/>
      <c r="BR42" s="393"/>
      <c r="BS42" s="393"/>
      <c r="BT42" s="393"/>
      <c r="BU42" s="393"/>
      <c r="BV42" s="393"/>
      <c r="BW42" s="393"/>
      <c r="BX42" s="393"/>
      <c r="BY42" s="393"/>
      <c r="BZ42" s="393"/>
      <c r="CA42" s="393"/>
      <c r="CB42" s="394"/>
    </row>
    <row r="43" spans="1:80" x14ac:dyDescent="0.2">
      <c r="A43" s="395" t="s">
        <v>583</v>
      </c>
      <c r="B43" s="151"/>
      <c r="C43" s="151"/>
      <c r="D43" s="396"/>
      <c r="E43" s="361" t="s">
        <v>741</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3"/>
      <c r="BD43" s="364">
        <v>1</v>
      </c>
      <c r="BE43" s="365"/>
      <c r="BF43" s="365"/>
      <c r="BG43" s="365"/>
      <c r="BH43" s="365"/>
      <c r="BI43" s="365"/>
      <c r="BJ43" s="365"/>
      <c r="BK43" s="365"/>
      <c r="BL43" s="365"/>
      <c r="BM43" s="366"/>
      <c r="BN43" s="364">
        <v>1231200</v>
      </c>
      <c r="BO43" s="365"/>
      <c r="BP43" s="365"/>
      <c r="BQ43" s="365"/>
      <c r="BR43" s="365"/>
      <c r="BS43" s="365"/>
      <c r="BT43" s="365"/>
      <c r="BU43" s="365"/>
      <c r="BV43" s="365"/>
      <c r="BW43" s="365"/>
      <c r="BX43" s="365"/>
      <c r="BY43" s="365"/>
      <c r="BZ43" s="365"/>
      <c r="CA43" s="365"/>
      <c r="CB43" s="366"/>
    </row>
    <row r="44" spans="1:80" ht="39" customHeight="1" x14ac:dyDescent="0.2">
      <c r="A44" s="395" t="s">
        <v>605</v>
      </c>
      <c r="B44" s="151"/>
      <c r="C44" s="151"/>
      <c r="D44" s="396"/>
      <c r="E44" s="227" t="s">
        <v>674</v>
      </c>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435"/>
      <c r="BD44" s="364">
        <v>144</v>
      </c>
      <c r="BE44" s="365"/>
      <c r="BF44" s="365"/>
      <c r="BG44" s="365"/>
      <c r="BH44" s="365"/>
      <c r="BI44" s="365"/>
      <c r="BJ44" s="365"/>
      <c r="BK44" s="365"/>
      <c r="BL44" s="365"/>
      <c r="BM44" s="366"/>
      <c r="BN44" s="364">
        <v>128200</v>
      </c>
      <c r="BO44" s="365"/>
      <c r="BP44" s="365"/>
      <c r="BQ44" s="365"/>
      <c r="BR44" s="365"/>
      <c r="BS44" s="365"/>
      <c r="BT44" s="365"/>
      <c r="BU44" s="365"/>
      <c r="BV44" s="365"/>
      <c r="BW44" s="365"/>
      <c r="BX44" s="365"/>
      <c r="BY44" s="365"/>
      <c r="BZ44" s="365"/>
      <c r="CA44" s="365"/>
      <c r="CB44" s="366"/>
    </row>
    <row r="45" spans="1:80" hidden="1" x14ac:dyDescent="0.2">
      <c r="A45" s="395"/>
      <c r="B45" s="151"/>
      <c r="C45" s="151"/>
      <c r="D45" s="396"/>
      <c r="E45" s="361"/>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3"/>
      <c r="BD45" s="364"/>
      <c r="BE45" s="365"/>
      <c r="BF45" s="365"/>
      <c r="BG45" s="365"/>
      <c r="BH45" s="365"/>
      <c r="BI45" s="365"/>
      <c r="BJ45" s="365"/>
      <c r="BK45" s="365"/>
      <c r="BL45" s="365"/>
      <c r="BM45" s="366"/>
      <c r="BN45" s="442"/>
      <c r="BO45" s="443"/>
      <c r="BP45" s="443"/>
      <c r="BQ45" s="443"/>
      <c r="BR45" s="443"/>
      <c r="BS45" s="443"/>
      <c r="BT45" s="443"/>
      <c r="BU45" s="443"/>
      <c r="BV45" s="443"/>
      <c r="BW45" s="443"/>
      <c r="BX45" s="443"/>
      <c r="BY45" s="443"/>
      <c r="BZ45" s="443"/>
      <c r="CA45" s="443"/>
      <c r="CB45" s="444"/>
    </row>
    <row r="46" spans="1:80" hidden="1" x14ac:dyDescent="0.2">
      <c r="A46" s="439"/>
      <c r="B46" s="440"/>
      <c r="C46" s="440"/>
      <c r="D46" s="441"/>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3"/>
      <c r="BD46" s="364"/>
      <c r="BE46" s="365"/>
      <c r="BF46" s="365"/>
      <c r="BG46" s="365"/>
      <c r="BH46" s="365"/>
      <c r="BI46" s="365"/>
      <c r="BJ46" s="365"/>
      <c r="BK46" s="365"/>
      <c r="BL46" s="365"/>
      <c r="BM46" s="366"/>
      <c r="BN46" s="442"/>
      <c r="BO46" s="443"/>
      <c r="BP46" s="443"/>
      <c r="BQ46" s="443"/>
      <c r="BR46" s="443"/>
      <c r="BS46" s="443"/>
      <c r="BT46" s="443"/>
      <c r="BU46" s="443"/>
      <c r="BV46" s="443"/>
      <c r="BW46" s="443"/>
      <c r="BX46" s="443"/>
      <c r="BY46" s="443"/>
      <c r="BZ46" s="443"/>
      <c r="CA46" s="443"/>
      <c r="CB46" s="444"/>
    </row>
    <row r="47" spans="1:80" hidden="1" x14ac:dyDescent="0.2">
      <c r="A47" s="439"/>
      <c r="B47" s="440"/>
      <c r="C47" s="440"/>
      <c r="D47" s="441"/>
      <c r="E47" s="361"/>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3"/>
      <c r="BD47" s="364"/>
      <c r="BE47" s="365"/>
      <c r="BF47" s="365"/>
      <c r="BG47" s="365"/>
      <c r="BH47" s="365"/>
      <c r="BI47" s="365"/>
      <c r="BJ47" s="365"/>
      <c r="BK47" s="365"/>
      <c r="BL47" s="365"/>
      <c r="BM47" s="366"/>
      <c r="BN47" s="442"/>
      <c r="BO47" s="443"/>
      <c r="BP47" s="443"/>
      <c r="BQ47" s="443"/>
      <c r="BR47" s="443"/>
      <c r="BS47" s="443"/>
      <c r="BT47" s="443"/>
      <c r="BU47" s="443"/>
      <c r="BV47" s="443"/>
      <c r="BW47" s="443"/>
      <c r="BX47" s="443"/>
      <c r="BY47" s="443"/>
      <c r="BZ47" s="443"/>
      <c r="CA47" s="443"/>
      <c r="CB47" s="444"/>
    </row>
    <row r="48" spans="1:80" hidden="1" x14ac:dyDescent="0.2">
      <c r="A48" s="439"/>
      <c r="B48" s="440"/>
      <c r="C48" s="440"/>
      <c r="D48" s="441"/>
      <c r="E48" s="397"/>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398"/>
      <c r="AP48" s="398"/>
      <c r="AQ48" s="398"/>
      <c r="AR48" s="398"/>
      <c r="AS48" s="398"/>
      <c r="AT48" s="398"/>
      <c r="AU48" s="398"/>
      <c r="AV48" s="398"/>
      <c r="AW48" s="398"/>
      <c r="AX48" s="398"/>
      <c r="AY48" s="398"/>
      <c r="AZ48" s="398"/>
      <c r="BA48" s="398"/>
      <c r="BB48" s="398"/>
      <c r="BC48" s="399"/>
      <c r="BD48" s="442"/>
      <c r="BE48" s="443"/>
      <c r="BF48" s="443"/>
      <c r="BG48" s="443"/>
      <c r="BH48" s="443"/>
      <c r="BI48" s="443"/>
      <c r="BJ48" s="443"/>
      <c r="BK48" s="443"/>
      <c r="BL48" s="443"/>
      <c r="BM48" s="444"/>
      <c r="BN48" s="442"/>
      <c r="BO48" s="443"/>
      <c r="BP48" s="443"/>
      <c r="BQ48" s="443"/>
      <c r="BR48" s="443"/>
      <c r="BS48" s="443"/>
      <c r="BT48" s="443"/>
      <c r="BU48" s="443"/>
      <c r="BV48" s="443"/>
      <c r="BW48" s="443"/>
      <c r="BX48" s="443"/>
      <c r="BY48" s="443"/>
      <c r="BZ48" s="443"/>
      <c r="CA48" s="443"/>
      <c r="CB48" s="444"/>
    </row>
    <row r="49" spans="1:80" hidden="1" x14ac:dyDescent="0.2">
      <c r="A49" s="439"/>
      <c r="B49" s="440"/>
      <c r="C49" s="440"/>
      <c r="D49" s="441"/>
      <c r="E49" s="397"/>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9"/>
      <c r="BD49" s="442"/>
      <c r="BE49" s="443"/>
      <c r="BF49" s="443"/>
      <c r="BG49" s="443"/>
      <c r="BH49" s="443"/>
      <c r="BI49" s="443"/>
      <c r="BJ49" s="443"/>
      <c r="BK49" s="443"/>
      <c r="BL49" s="443"/>
      <c r="BM49" s="444"/>
      <c r="BN49" s="442"/>
      <c r="BO49" s="443"/>
      <c r="BP49" s="443"/>
      <c r="BQ49" s="443"/>
      <c r="BR49" s="443"/>
      <c r="BS49" s="443"/>
      <c r="BT49" s="443"/>
      <c r="BU49" s="443"/>
      <c r="BV49" s="443"/>
      <c r="BW49" s="443"/>
      <c r="BX49" s="443"/>
      <c r="BY49" s="443"/>
      <c r="BZ49" s="443"/>
      <c r="CA49" s="443"/>
      <c r="CB49" s="444"/>
    </row>
    <row r="50" spans="1:80" hidden="1" x14ac:dyDescent="0.2">
      <c r="A50" s="439"/>
      <c r="B50" s="440"/>
      <c r="C50" s="440"/>
      <c r="D50" s="441"/>
      <c r="E50" s="397"/>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398"/>
      <c r="AJ50" s="398"/>
      <c r="AK50" s="398"/>
      <c r="AL50" s="398"/>
      <c r="AM50" s="398"/>
      <c r="AN50" s="398"/>
      <c r="AO50" s="398"/>
      <c r="AP50" s="398"/>
      <c r="AQ50" s="398"/>
      <c r="AR50" s="398"/>
      <c r="AS50" s="398"/>
      <c r="AT50" s="398"/>
      <c r="AU50" s="398"/>
      <c r="AV50" s="398"/>
      <c r="AW50" s="398"/>
      <c r="AX50" s="398"/>
      <c r="AY50" s="398"/>
      <c r="AZ50" s="398"/>
      <c r="BA50" s="398"/>
      <c r="BB50" s="398"/>
      <c r="BC50" s="399"/>
      <c r="BD50" s="442"/>
      <c r="BE50" s="443"/>
      <c r="BF50" s="443"/>
      <c r="BG50" s="443"/>
      <c r="BH50" s="443"/>
      <c r="BI50" s="443"/>
      <c r="BJ50" s="443"/>
      <c r="BK50" s="443"/>
      <c r="BL50" s="443"/>
      <c r="BM50" s="444"/>
      <c r="BN50" s="442"/>
      <c r="BO50" s="443"/>
      <c r="BP50" s="443"/>
      <c r="BQ50" s="443"/>
      <c r="BR50" s="443"/>
      <c r="BS50" s="443"/>
      <c r="BT50" s="443"/>
      <c r="BU50" s="443"/>
      <c r="BV50" s="443"/>
      <c r="BW50" s="443"/>
      <c r="BX50" s="443"/>
      <c r="BY50" s="443"/>
      <c r="BZ50" s="443"/>
      <c r="CA50" s="443"/>
      <c r="CB50" s="444"/>
    </row>
    <row r="51" spans="1:80" hidden="1" x14ac:dyDescent="0.2">
      <c r="A51" s="439"/>
      <c r="B51" s="440"/>
      <c r="C51" s="440"/>
      <c r="D51" s="441"/>
      <c r="E51" s="397"/>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8"/>
      <c r="AU51" s="398"/>
      <c r="AV51" s="398"/>
      <c r="AW51" s="398"/>
      <c r="AX51" s="398"/>
      <c r="AY51" s="398"/>
      <c r="AZ51" s="398"/>
      <c r="BA51" s="398"/>
      <c r="BB51" s="398"/>
      <c r="BC51" s="399"/>
      <c r="BD51" s="442"/>
      <c r="BE51" s="443"/>
      <c r="BF51" s="443"/>
      <c r="BG51" s="443"/>
      <c r="BH51" s="443"/>
      <c r="BI51" s="443"/>
      <c r="BJ51" s="443"/>
      <c r="BK51" s="443"/>
      <c r="BL51" s="443"/>
      <c r="BM51" s="444"/>
      <c r="BN51" s="442"/>
      <c r="BO51" s="443"/>
      <c r="BP51" s="443"/>
      <c r="BQ51" s="443"/>
      <c r="BR51" s="443"/>
      <c r="BS51" s="443"/>
      <c r="BT51" s="443"/>
      <c r="BU51" s="443"/>
      <c r="BV51" s="443"/>
      <c r="BW51" s="443"/>
      <c r="BX51" s="443"/>
      <c r="BY51" s="443"/>
      <c r="BZ51" s="443"/>
      <c r="CA51" s="443"/>
      <c r="CB51" s="444"/>
    </row>
    <row r="52" spans="1:80" hidden="1" x14ac:dyDescent="0.2">
      <c r="A52" s="395"/>
      <c r="B52" s="151"/>
      <c r="C52" s="151"/>
      <c r="D52" s="396"/>
      <c r="E52" s="397"/>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c r="AG52" s="398"/>
      <c r="AH52" s="398"/>
      <c r="AI52" s="398"/>
      <c r="AJ52" s="398"/>
      <c r="AK52" s="398"/>
      <c r="AL52" s="398"/>
      <c r="AM52" s="398"/>
      <c r="AN52" s="398"/>
      <c r="AO52" s="398"/>
      <c r="AP52" s="398"/>
      <c r="AQ52" s="398"/>
      <c r="AR52" s="398"/>
      <c r="AS52" s="398"/>
      <c r="AT52" s="398"/>
      <c r="AU52" s="398"/>
      <c r="AV52" s="398"/>
      <c r="AW52" s="398"/>
      <c r="AX52" s="398"/>
      <c r="AY52" s="398"/>
      <c r="AZ52" s="398"/>
      <c r="BA52" s="398"/>
      <c r="BB52" s="398"/>
      <c r="BC52" s="399"/>
      <c r="BD52" s="442"/>
      <c r="BE52" s="443"/>
      <c r="BF52" s="443"/>
      <c r="BG52" s="443"/>
      <c r="BH52" s="443"/>
      <c r="BI52" s="443"/>
      <c r="BJ52" s="443"/>
      <c r="BK52" s="443"/>
      <c r="BL52" s="443"/>
      <c r="BM52" s="444"/>
      <c r="BN52" s="442"/>
      <c r="BO52" s="443"/>
      <c r="BP52" s="443"/>
      <c r="BQ52" s="443"/>
      <c r="BR52" s="443"/>
      <c r="BS52" s="443"/>
      <c r="BT52" s="443"/>
      <c r="BU52" s="443"/>
      <c r="BV52" s="443"/>
      <c r="BW52" s="443"/>
      <c r="BX52" s="443"/>
      <c r="BY52" s="443"/>
      <c r="BZ52" s="443"/>
      <c r="CA52" s="443"/>
      <c r="CB52" s="444"/>
    </row>
    <row r="53" spans="1:80" x14ac:dyDescent="0.2">
      <c r="A53" s="395" t="s">
        <v>606</v>
      </c>
      <c r="B53" s="151"/>
      <c r="C53" s="151"/>
      <c r="D53" s="396"/>
      <c r="E53" s="361" t="s">
        <v>742</v>
      </c>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3"/>
      <c r="BD53" s="416">
        <v>1</v>
      </c>
      <c r="BE53" s="417"/>
      <c r="BF53" s="417"/>
      <c r="BG53" s="417"/>
      <c r="BH53" s="417"/>
      <c r="BI53" s="417"/>
      <c r="BJ53" s="417"/>
      <c r="BK53" s="417"/>
      <c r="BL53" s="417"/>
      <c r="BM53" s="418"/>
      <c r="BN53" s="392">
        <v>50000</v>
      </c>
      <c r="BO53" s="393"/>
      <c r="BP53" s="393"/>
      <c r="BQ53" s="393"/>
      <c r="BR53" s="393"/>
      <c r="BS53" s="393"/>
      <c r="BT53" s="393"/>
      <c r="BU53" s="393"/>
      <c r="BV53" s="393"/>
      <c r="BW53" s="393"/>
      <c r="BX53" s="393"/>
      <c r="BY53" s="393"/>
      <c r="BZ53" s="393"/>
      <c r="CA53" s="393"/>
      <c r="CB53" s="394"/>
    </row>
    <row r="54" spans="1:80" x14ac:dyDescent="0.2">
      <c r="A54" s="395" t="s">
        <v>607</v>
      </c>
      <c r="B54" s="151"/>
      <c r="C54" s="151"/>
      <c r="D54" s="396"/>
      <c r="E54" s="361" t="s">
        <v>743</v>
      </c>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3"/>
      <c r="BD54" s="364">
        <v>1</v>
      </c>
      <c r="BE54" s="365"/>
      <c r="BF54" s="365"/>
      <c r="BG54" s="365"/>
      <c r="BH54" s="365"/>
      <c r="BI54" s="365"/>
      <c r="BJ54" s="365"/>
      <c r="BK54" s="365"/>
      <c r="BL54" s="365"/>
      <c r="BM54" s="366"/>
      <c r="BN54" s="364">
        <v>20000</v>
      </c>
      <c r="BO54" s="365"/>
      <c r="BP54" s="365"/>
      <c r="BQ54" s="365"/>
      <c r="BR54" s="365"/>
      <c r="BS54" s="365"/>
      <c r="BT54" s="365"/>
      <c r="BU54" s="365"/>
      <c r="BV54" s="365"/>
      <c r="BW54" s="365"/>
      <c r="BX54" s="365"/>
      <c r="BY54" s="365"/>
      <c r="BZ54" s="365"/>
      <c r="CA54" s="365"/>
      <c r="CB54" s="366"/>
    </row>
    <row r="55" spans="1:80" x14ac:dyDescent="0.2">
      <c r="A55" s="395" t="s">
        <v>608</v>
      </c>
      <c r="B55" s="151"/>
      <c r="C55" s="151"/>
      <c r="D55" s="396"/>
      <c r="E55" s="361" t="e">
        <f>#REF!</f>
        <v>#REF!</v>
      </c>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3"/>
      <c r="BD55" s="416">
        <v>1</v>
      </c>
      <c r="BE55" s="417"/>
      <c r="BF55" s="417"/>
      <c r="BG55" s="417"/>
      <c r="BH55" s="417"/>
      <c r="BI55" s="417"/>
      <c r="BJ55" s="417"/>
      <c r="BK55" s="417"/>
      <c r="BL55" s="417"/>
      <c r="BM55" s="418"/>
      <c r="BN55" s="392">
        <v>26600</v>
      </c>
      <c r="BO55" s="393"/>
      <c r="BP55" s="393"/>
      <c r="BQ55" s="393"/>
      <c r="BR55" s="393"/>
      <c r="BS55" s="393"/>
      <c r="BT55" s="393"/>
      <c r="BU55" s="393"/>
      <c r="BV55" s="393"/>
      <c r="BW55" s="393"/>
      <c r="BX55" s="393"/>
      <c r="BY55" s="393"/>
      <c r="BZ55" s="393"/>
      <c r="CA55" s="393"/>
      <c r="CB55" s="394"/>
    </row>
    <row r="56" spans="1:80" x14ac:dyDescent="0.2">
      <c r="A56" s="395" t="s">
        <v>609</v>
      </c>
      <c r="B56" s="151"/>
      <c r="C56" s="151"/>
      <c r="D56" s="396"/>
      <c r="E56" s="361" t="e">
        <f>#REF!</f>
        <v>#REF!</v>
      </c>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3"/>
      <c r="BD56" s="364">
        <v>1</v>
      </c>
      <c r="BE56" s="365"/>
      <c r="BF56" s="365"/>
      <c r="BG56" s="365"/>
      <c r="BH56" s="365"/>
      <c r="BI56" s="365"/>
      <c r="BJ56" s="365"/>
      <c r="BK56" s="365"/>
      <c r="BL56" s="365"/>
      <c r="BM56" s="366"/>
      <c r="BN56" s="364">
        <v>68900</v>
      </c>
      <c r="BO56" s="365"/>
      <c r="BP56" s="365"/>
      <c r="BQ56" s="365"/>
      <c r="BR56" s="365"/>
      <c r="BS56" s="365"/>
      <c r="BT56" s="365"/>
      <c r="BU56" s="365"/>
      <c r="BV56" s="365"/>
      <c r="BW56" s="365"/>
      <c r="BX56" s="365"/>
      <c r="BY56" s="365"/>
      <c r="BZ56" s="365"/>
      <c r="CA56" s="365"/>
      <c r="CB56" s="366"/>
    </row>
    <row r="57" spans="1:80" x14ac:dyDescent="0.2">
      <c r="A57" s="395"/>
      <c r="B57" s="151"/>
      <c r="C57" s="151"/>
      <c r="D57" s="396"/>
      <c r="E57" s="380" t="s">
        <v>421</v>
      </c>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2"/>
      <c r="BD57" s="386" t="s">
        <v>52</v>
      </c>
      <c r="BE57" s="387"/>
      <c r="BF57" s="387"/>
      <c r="BG57" s="387"/>
      <c r="BH57" s="387"/>
      <c r="BI57" s="387"/>
      <c r="BJ57" s="387"/>
      <c r="BK57" s="387"/>
      <c r="BL57" s="387"/>
      <c r="BM57" s="388"/>
      <c r="BN57" s="445">
        <f>SUM(BN42:BN56)</f>
        <v>2108100</v>
      </c>
      <c r="BO57" s="446"/>
      <c r="BP57" s="446"/>
      <c r="BQ57" s="446"/>
      <c r="BR57" s="446"/>
      <c r="BS57" s="446"/>
      <c r="BT57" s="446"/>
      <c r="BU57" s="446"/>
      <c r="BV57" s="446"/>
      <c r="BW57" s="446"/>
      <c r="BX57" s="446"/>
      <c r="BY57" s="446"/>
      <c r="BZ57" s="446"/>
      <c r="CA57" s="446"/>
      <c r="CB57" s="447"/>
    </row>
    <row r="58" spans="1:80" ht="12.75" customHeight="1" x14ac:dyDescent="0.25">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row>
    <row r="59" spans="1:80" ht="15.75" x14ac:dyDescent="0.25">
      <c r="A59" s="428" t="s">
        <v>549</v>
      </c>
      <c r="B59" s="428"/>
      <c r="C59" s="428"/>
      <c r="D59" s="428"/>
      <c r="E59" s="428"/>
      <c r="F59" s="428"/>
      <c r="G59" s="428"/>
      <c r="H59" s="428"/>
      <c r="I59" s="428"/>
      <c r="J59" s="428"/>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row>
    <row r="60" spans="1:80" ht="12.75" customHeight="1"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row>
    <row r="61" spans="1:80" ht="15.75" x14ac:dyDescent="0.2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410" t="s">
        <v>511</v>
      </c>
      <c r="AT61" s="410"/>
      <c r="AU61" s="410"/>
      <c r="AV61" s="410"/>
      <c r="AW61" s="410"/>
      <c r="AX61" s="410"/>
      <c r="AY61" s="410"/>
      <c r="AZ61" s="410"/>
      <c r="BA61" s="410"/>
      <c r="BB61" s="410"/>
      <c r="BC61" s="411" t="s">
        <v>361</v>
      </c>
      <c r="BD61" s="411"/>
      <c r="BE61" s="411"/>
      <c r="BF61" s="411"/>
      <c r="BG61" s="411"/>
      <c r="BH61" s="411"/>
      <c r="BI61" s="411"/>
      <c r="BJ61" s="411"/>
      <c r="BK61" s="411"/>
      <c r="BL61" s="411"/>
      <c r="BM61" s="411"/>
      <c r="BN61" s="411"/>
      <c r="BO61" s="411"/>
      <c r="BP61" s="411"/>
      <c r="BQ61" s="138"/>
      <c r="BR61" s="138"/>
      <c r="BS61" s="138"/>
      <c r="BT61" s="138"/>
      <c r="BU61" s="138"/>
      <c r="BV61" s="138"/>
      <c r="BW61" s="138"/>
      <c r="BX61" s="138"/>
      <c r="BY61" s="138"/>
      <c r="BZ61" s="138"/>
      <c r="CA61" s="138"/>
      <c r="CB61" s="138"/>
    </row>
    <row r="62" spans="1:80" ht="15.75" x14ac:dyDescent="0.25">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7"/>
      <c r="AT62" s="137"/>
      <c r="AU62" s="137"/>
      <c r="AV62" s="137"/>
      <c r="AW62" s="137"/>
      <c r="AX62" s="137"/>
      <c r="AY62" s="137"/>
      <c r="AZ62" s="137"/>
      <c r="BA62" s="137"/>
      <c r="BB62" s="137"/>
      <c r="BC62" s="86"/>
      <c r="BD62" s="86"/>
      <c r="BE62" s="86"/>
      <c r="BF62" s="86"/>
      <c r="BG62" s="86"/>
      <c r="BH62" s="86"/>
      <c r="BI62" s="86"/>
      <c r="BJ62" s="86"/>
      <c r="BK62" s="86"/>
      <c r="BL62" s="86"/>
      <c r="BM62" s="86"/>
      <c r="BN62" s="86"/>
      <c r="BO62" s="86"/>
      <c r="BP62" s="86"/>
      <c r="BQ62" s="138"/>
      <c r="BR62" s="138"/>
      <c r="BS62" s="138"/>
      <c r="BT62" s="138"/>
      <c r="BU62" s="138"/>
      <c r="BV62" s="138"/>
      <c r="BW62" s="138"/>
      <c r="BX62" s="138"/>
      <c r="BY62" s="138"/>
      <c r="BZ62" s="138"/>
      <c r="CA62" s="138"/>
      <c r="CB62" s="138"/>
    </row>
    <row r="63" spans="1:80" x14ac:dyDescent="0.2">
      <c r="A63" s="157" t="s">
        <v>142</v>
      </c>
      <c r="B63" s="158"/>
      <c r="C63" s="158"/>
      <c r="D63" s="159"/>
      <c r="E63" s="157" t="s">
        <v>422</v>
      </c>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9"/>
      <c r="AS63" s="157" t="s">
        <v>424</v>
      </c>
      <c r="AT63" s="158"/>
      <c r="AU63" s="158"/>
      <c r="AV63" s="158"/>
      <c r="AW63" s="158"/>
      <c r="AX63" s="158"/>
      <c r="AY63" s="158"/>
      <c r="AZ63" s="158"/>
      <c r="BA63" s="158"/>
      <c r="BB63" s="159"/>
      <c r="BC63" s="157" t="s">
        <v>505</v>
      </c>
      <c r="BD63" s="158"/>
      <c r="BE63" s="158"/>
      <c r="BF63" s="158"/>
      <c r="BG63" s="158"/>
      <c r="BH63" s="158"/>
      <c r="BI63" s="158"/>
      <c r="BJ63" s="158"/>
      <c r="BK63" s="158"/>
      <c r="BL63" s="158"/>
      <c r="BM63" s="159"/>
      <c r="BN63" s="157" t="s">
        <v>425</v>
      </c>
      <c r="BO63" s="158"/>
      <c r="BP63" s="158"/>
      <c r="BQ63" s="158"/>
      <c r="BR63" s="158"/>
      <c r="BS63" s="158"/>
      <c r="BT63" s="158"/>
      <c r="BU63" s="158"/>
      <c r="BV63" s="158"/>
      <c r="BW63" s="158"/>
      <c r="BX63" s="158"/>
      <c r="BY63" s="158"/>
      <c r="BZ63" s="158"/>
      <c r="CA63" s="158"/>
      <c r="CB63" s="159"/>
    </row>
    <row r="64" spans="1:80" x14ac:dyDescent="0.2">
      <c r="A64" s="407" t="s">
        <v>143</v>
      </c>
      <c r="B64" s="408"/>
      <c r="C64" s="408"/>
      <c r="D64" s="409"/>
      <c r="E64" s="407"/>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9"/>
      <c r="AS64" s="407"/>
      <c r="AT64" s="408"/>
      <c r="AU64" s="408"/>
      <c r="AV64" s="408"/>
      <c r="AW64" s="408"/>
      <c r="AX64" s="408"/>
      <c r="AY64" s="408"/>
      <c r="AZ64" s="408"/>
      <c r="BA64" s="408"/>
      <c r="BB64" s="409"/>
      <c r="BC64" s="407" t="s">
        <v>506</v>
      </c>
      <c r="BD64" s="408"/>
      <c r="BE64" s="408"/>
      <c r="BF64" s="408"/>
      <c r="BG64" s="408"/>
      <c r="BH64" s="408"/>
      <c r="BI64" s="408"/>
      <c r="BJ64" s="408"/>
      <c r="BK64" s="408"/>
      <c r="BL64" s="408"/>
      <c r="BM64" s="409"/>
      <c r="BN64" s="407" t="s">
        <v>439</v>
      </c>
      <c r="BO64" s="408"/>
      <c r="BP64" s="408"/>
      <c r="BQ64" s="408"/>
      <c r="BR64" s="408"/>
      <c r="BS64" s="408"/>
      <c r="BT64" s="408"/>
      <c r="BU64" s="408"/>
      <c r="BV64" s="408"/>
      <c r="BW64" s="408"/>
      <c r="BX64" s="408"/>
      <c r="BY64" s="408"/>
      <c r="BZ64" s="408"/>
      <c r="CA64" s="408"/>
      <c r="CB64" s="409"/>
    </row>
    <row r="65" spans="1:89" x14ac:dyDescent="0.2">
      <c r="A65" s="407"/>
      <c r="B65" s="408"/>
      <c r="C65" s="408"/>
      <c r="D65" s="409"/>
      <c r="E65" s="407"/>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c r="AG65" s="408"/>
      <c r="AH65" s="408"/>
      <c r="AI65" s="408"/>
      <c r="AJ65" s="408"/>
      <c r="AK65" s="408"/>
      <c r="AL65" s="408"/>
      <c r="AM65" s="408"/>
      <c r="AN65" s="408"/>
      <c r="AO65" s="408"/>
      <c r="AP65" s="408"/>
      <c r="AQ65" s="408"/>
      <c r="AR65" s="409"/>
      <c r="AS65" s="407"/>
      <c r="AT65" s="408"/>
      <c r="AU65" s="408"/>
      <c r="AV65" s="408"/>
      <c r="AW65" s="408"/>
      <c r="AX65" s="408"/>
      <c r="AY65" s="408"/>
      <c r="AZ65" s="408"/>
      <c r="BA65" s="408"/>
      <c r="BB65" s="409"/>
      <c r="BC65" s="407" t="s">
        <v>432</v>
      </c>
      <c r="BD65" s="408"/>
      <c r="BE65" s="408"/>
      <c r="BF65" s="408"/>
      <c r="BG65" s="408"/>
      <c r="BH65" s="408"/>
      <c r="BI65" s="408"/>
      <c r="BJ65" s="408"/>
      <c r="BK65" s="408"/>
      <c r="BL65" s="408"/>
      <c r="BM65" s="409"/>
      <c r="BN65" s="407"/>
      <c r="BO65" s="408"/>
      <c r="BP65" s="408"/>
      <c r="BQ65" s="408"/>
      <c r="BR65" s="408"/>
      <c r="BS65" s="408"/>
      <c r="BT65" s="408"/>
      <c r="BU65" s="408"/>
      <c r="BV65" s="408"/>
      <c r="BW65" s="408"/>
      <c r="BX65" s="408"/>
      <c r="BY65" s="408"/>
      <c r="BZ65" s="408"/>
      <c r="CA65" s="408"/>
      <c r="CB65" s="409"/>
    </row>
    <row r="66" spans="1:89" x14ac:dyDescent="0.2">
      <c r="A66" s="400">
        <v>1</v>
      </c>
      <c r="B66" s="401"/>
      <c r="C66" s="401"/>
      <c r="D66" s="402"/>
      <c r="E66" s="400">
        <v>2</v>
      </c>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2"/>
      <c r="AS66" s="400">
        <v>3</v>
      </c>
      <c r="AT66" s="401"/>
      <c r="AU66" s="401"/>
      <c r="AV66" s="401"/>
      <c r="AW66" s="401"/>
      <c r="AX66" s="401"/>
      <c r="AY66" s="401"/>
      <c r="AZ66" s="401"/>
      <c r="BA66" s="401"/>
      <c r="BB66" s="402"/>
      <c r="BC66" s="400">
        <v>4</v>
      </c>
      <c r="BD66" s="401"/>
      <c r="BE66" s="401"/>
      <c r="BF66" s="401"/>
      <c r="BG66" s="401"/>
      <c r="BH66" s="401"/>
      <c r="BI66" s="401"/>
      <c r="BJ66" s="401"/>
      <c r="BK66" s="401"/>
      <c r="BL66" s="401"/>
      <c r="BM66" s="402"/>
      <c r="BN66" s="400">
        <v>5</v>
      </c>
      <c r="BO66" s="401"/>
      <c r="BP66" s="401"/>
      <c r="BQ66" s="401"/>
      <c r="BR66" s="401"/>
      <c r="BS66" s="401"/>
      <c r="BT66" s="401"/>
      <c r="BU66" s="401"/>
      <c r="BV66" s="401"/>
      <c r="BW66" s="401"/>
      <c r="BX66" s="401"/>
      <c r="BY66" s="401"/>
      <c r="BZ66" s="401"/>
      <c r="CA66" s="401"/>
      <c r="CB66" s="402"/>
    </row>
    <row r="67" spans="1:89" ht="28.5" customHeight="1" x14ac:dyDescent="0.2">
      <c r="A67" s="400">
        <v>1</v>
      </c>
      <c r="B67" s="401"/>
      <c r="C67" s="401"/>
      <c r="D67" s="402"/>
      <c r="E67" s="280" t="s">
        <v>745</v>
      </c>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403"/>
      <c r="AS67" s="364">
        <v>10</v>
      </c>
      <c r="AT67" s="365"/>
      <c r="AU67" s="365"/>
      <c r="AV67" s="365"/>
      <c r="AW67" s="365"/>
      <c r="AX67" s="365"/>
      <c r="AY67" s="365"/>
      <c r="AZ67" s="365"/>
      <c r="BA67" s="365"/>
      <c r="BB67" s="366"/>
      <c r="BC67" s="364">
        <v>22920</v>
      </c>
      <c r="BD67" s="365"/>
      <c r="BE67" s="365"/>
      <c r="BF67" s="365"/>
      <c r="BG67" s="365"/>
      <c r="BH67" s="365"/>
      <c r="BI67" s="365"/>
      <c r="BJ67" s="365"/>
      <c r="BK67" s="365"/>
      <c r="BL67" s="365"/>
      <c r="BM67" s="366"/>
      <c r="BN67" s="404">
        <f>ROUND(AS67*BC67,2)</f>
        <v>229200</v>
      </c>
      <c r="BO67" s="405"/>
      <c r="BP67" s="405"/>
      <c r="BQ67" s="405"/>
      <c r="BR67" s="405"/>
      <c r="BS67" s="405"/>
      <c r="BT67" s="405"/>
      <c r="BU67" s="405"/>
      <c r="BV67" s="405"/>
      <c r="BW67" s="405"/>
      <c r="BX67" s="405"/>
      <c r="BY67" s="405"/>
      <c r="BZ67" s="405"/>
      <c r="CA67" s="405"/>
      <c r="CB67" s="406"/>
    </row>
    <row r="68" spans="1:89" x14ac:dyDescent="0.2">
      <c r="A68" s="377"/>
      <c r="B68" s="378"/>
      <c r="C68" s="378"/>
      <c r="D68" s="379"/>
      <c r="E68" s="380" t="s">
        <v>421</v>
      </c>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2"/>
      <c r="AS68" s="383" t="s">
        <v>52</v>
      </c>
      <c r="AT68" s="384"/>
      <c r="AU68" s="384"/>
      <c r="AV68" s="384"/>
      <c r="AW68" s="384"/>
      <c r="AX68" s="384"/>
      <c r="AY68" s="384"/>
      <c r="AZ68" s="384"/>
      <c r="BA68" s="384"/>
      <c r="BB68" s="385"/>
      <c r="BC68" s="386" t="s">
        <v>52</v>
      </c>
      <c r="BD68" s="387"/>
      <c r="BE68" s="387"/>
      <c r="BF68" s="387"/>
      <c r="BG68" s="387"/>
      <c r="BH68" s="387"/>
      <c r="BI68" s="387"/>
      <c r="BJ68" s="387"/>
      <c r="BK68" s="387"/>
      <c r="BL68" s="387"/>
      <c r="BM68" s="388"/>
      <c r="BN68" s="389">
        <f>SUM(BN67:CB67)</f>
        <v>229200</v>
      </c>
      <c r="BO68" s="390"/>
      <c r="BP68" s="390"/>
      <c r="BQ68" s="390"/>
      <c r="BR68" s="390"/>
      <c r="BS68" s="390"/>
      <c r="BT68" s="390"/>
      <c r="BU68" s="390"/>
      <c r="BV68" s="390"/>
      <c r="BW68" s="390"/>
      <c r="BX68" s="390"/>
      <c r="BY68" s="390"/>
      <c r="BZ68" s="390"/>
      <c r="CA68" s="390"/>
      <c r="CB68" s="391"/>
    </row>
    <row r="69" spans="1:89" x14ac:dyDescent="0.2">
      <c r="A69" s="125"/>
      <c r="B69" s="125"/>
      <c r="C69" s="125"/>
      <c r="D69" s="125"/>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8"/>
      <c r="BO69" s="128"/>
      <c r="BP69" s="128"/>
      <c r="BQ69" s="128"/>
      <c r="BR69" s="128"/>
      <c r="BS69" s="128"/>
      <c r="BT69" s="128"/>
      <c r="BU69" s="128"/>
      <c r="BV69" s="128"/>
      <c r="BW69" s="128"/>
      <c r="BX69" s="128"/>
      <c r="BY69" s="128"/>
      <c r="BZ69" s="128"/>
      <c r="CA69" s="128"/>
      <c r="CB69" s="128"/>
    </row>
    <row r="70" spans="1:89" ht="15.75" x14ac:dyDescent="0.25">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410" t="s">
        <v>511</v>
      </c>
      <c r="AT70" s="410"/>
      <c r="AU70" s="410"/>
      <c r="AV70" s="410"/>
      <c r="AW70" s="410"/>
      <c r="AX70" s="410"/>
      <c r="AY70" s="410"/>
      <c r="AZ70" s="410"/>
      <c r="BA70" s="410"/>
      <c r="BB70" s="410"/>
      <c r="BC70" s="411" t="s">
        <v>368</v>
      </c>
      <c r="BD70" s="411"/>
      <c r="BE70" s="411"/>
      <c r="BF70" s="411"/>
      <c r="BG70" s="411"/>
      <c r="BH70" s="411"/>
      <c r="BI70" s="411"/>
      <c r="BJ70" s="411"/>
      <c r="BK70" s="411"/>
      <c r="BL70" s="411"/>
      <c r="BM70" s="411"/>
      <c r="BN70" s="411"/>
      <c r="BO70" s="411"/>
      <c r="BP70" s="411"/>
      <c r="BQ70" s="138"/>
      <c r="BR70" s="138"/>
      <c r="BS70" s="138"/>
      <c r="BT70" s="138"/>
      <c r="BU70" s="138"/>
      <c r="BV70" s="138"/>
      <c r="BW70" s="138"/>
      <c r="BX70" s="138"/>
      <c r="BY70" s="138"/>
      <c r="BZ70" s="138"/>
      <c r="CA70" s="138"/>
      <c r="CB70" s="138"/>
    </row>
    <row r="71" spans="1:89" ht="15.75" x14ac:dyDescent="0.25">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7"/>
      <c r="AT71" s="137"/>
      <c r="AU71" s="137"/>
      <c r="AV71" s="137"/>
      <c r="AW71" s="137"/>
      <c r="AX71" s="137"/>
      <c r="AY71" s="137"/>
      <c r="AZ71" s="137"/>
      <c r="BA71" s="137"/>
      <c r="BB71" s="137"/>
      <c r="BC71" s="86"/>
      <c r="BD71" s="86"/>
      <c r="BE71" s="86"/>
      <c r="BF71" s="86"/>
      <c r="BG71" s="86"/>
      <c r="BH71" s="86"/>
      <c r="BI71" s="86"/>
      <c r="BJ71" s="86"/>
      <c r="BK71" s="86"/>
      <c r="BL71" s="86"/>
      <c r="BM71" s="86"/>
      <c r="BN71" s="86"/>
      <c r="BO71" s="86"/>
      <c r="BP71" s="86"/>
      <c r="BQ71" s="138"/>
      <c r="BR71" s="138"/>
      <c r="BS71" s="138"/>
      <c r="BT71" s="138"/>
      <c r="BU71" s="138"/>
      <c r="BV71" s="138"/>
      <c r="BW71" s="138"/>
      <c r="BX71" s="138"/>
      <c r="BY71" s="138"/>
      <c r="BZ71" s="138"/>
      <c r="CA71" s="138"/>
      <c r="CB71" s="138"/>
    </row>
    <row r="72" spans="1:89" x14ac:dyDescent="0.2">
      <c r="A72" s="157" t="s">
        <v>142</v>
      </c>
      <c r="B72" s="158"/>
      <c r="C72" s="158"/>
      <c r="D72" s="159"/>
      <c r="E72" s="157" t="s">
        <v>422</v>
      </c>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9"/>
      <c r="AS72" s="157" t="s">
        <v>424</v>
      </c>
      <c r="AT72" s="158"/>
      <c r="AU72" s="158"/>
      <c r="AV72" s="158"/>
      <c r="AW72" s="158"/>
      <c r="AX72" s="158"/>
      <c r="AY72" s="158"/>
      <c r="AZ72" s="158"/>
      <c r="BA72" s="158"/>
      <c r="BB72" s="159"/>
      <c r="BC72" s="157" t="s">
        <v>505</v>
      </c>
      <c r="BD72" s="158"/>
      <c r="BE72" s="158"/>
      <c r="BF72" s="158"/>
      <c r="BG72" s="158"/>
      <c r="BH72" s="158"/>
      <c r="BI72" s="158"/>
      <c r="BJ72" s="158"/>
      <c r="BK72" s="158"/>
      <c r="BL72" s="158"/>
      <c r="BM72" s="159"/>
      <c r="BN72" s="157" t="s">
        <v>425</v>
      </c>
      <c r="BO72" s="158"/>
      <c r="BP72" s="158"/>
      <c r="BQ72" s="158"/>
      <c r="BR72" s="158"/>
      <c r="BS72" s="158"/>
      <c r="BT72" s="158"/>
      <c r="BU72" s="158"/>
      <c r="BV72" s="158"/>
      <c r="BW72" s="158"/>
      <c r="BX72" s="158"/>
      <c r="BY72" s="158"/>
      <c r="BZ72" s="158"/>
      <c r="CA72" s="158"/>
      <c r="CB72" s="159"/>
    </row>
    <row r="73" spans="1:89" x14ac:dyDescent="0.2">
      <c r="A73" s="407" t="s">
        <v>143</v>
      </c>
      <c r="B73" s="408"/>
      <c r="C73" s="408"/>
      <c r="D73" s="409"/>
      <c r="E73" s="407"/>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408"/>
      <c r="AE73" s="408"/>
      <c r="AF73" s="408"/>
      <c r="AG73" s="408"/>
      <c r="AH73" s="408"/>
      <c r="AI73" s="408"/>
      <c r="AJ73" s="408"/>
      <c r="AK73" s="408"/>
      <c r="AL73" s="408"/>
      <c r="AM73" s="408"/>
      <c r="AN73" s="408"/>
      <c r="AO73" s="408"/>
      <c r="AP73" s="408"/>
      <c r="AQ73" s="408"/>
      <c r="AR73" s="409"/>
      <c r="AS73" s="407"/>
      <c r="AT73" s="408"/>
      <c r="AU73" s="408"/>
      <c r="AV73" s="408"/>
      <c r="AW73" s="408"/>
      <c r="AX73" s="408"/>
      <c r="AY73" s="408"/>
      <c r="AZ73" s="408"/>
      <c r="BA73" s="408"/>
      <c r="BB73" s="409"/>
      <c r="BC73" s="407" t="s">
        <v>506</v>
      </c>
      <c r="BD73" s="408"/>
      <c r="BE73" s="408"/>
      <c r="BF73" s="408"/>
      <c r="BG73" s="408"/>
      <c r="BH73" s="408"/>
      <c r="BI73" s="408"/>
      <c r="BJ73" s="408"/>
      <c r="BK73" s="408"/>
      <c r="BL73" s="408"/>
      <c r="BM73" s="409"/>
      <c r="BN73" s="407" t="s">
        <v>439</v>
      </c>
      <c r="BO73" s="408"/>
      <c r="BP73" s="408"/>
      <c r="BQ73" s="408"/>
      <c r="BR73" s="408"/>
      <c r="BS73" s="408"/>
      <c r="BT73" s="408"/>
      <c r="BU73" s="408"/>
      <c r="BV73" s="408"/>
      <c r="BW73" s="408"/>
      <c r="BX73" s="408"/>
      <c r="BY73" s="408"/>
      <c r="BZ73" s="408"/>
      <c r="CA73" s="408"/>
      <c r="CB73" s="409"/>
    </row>
    <row r="74" spans="1:89" x14ac:dyDescent="0.2">
      <c r="A74" s="498"/>
      <c r="B74" s="499"/>
      <c r="C74" s="499"/>
      <c r="D74" s="500"/>
      <c r="E74" s="498"/>
      <c r="F74" s="499"/>
      <c r="G74" s="499"/>
      <c r="H74" s="499"/>
      <c r="I74" s="499"/>
      <c r="J74" s="499"/>
      <c r="K74" s="499"/>
      <c r="L74" s="499"/>
      <c r="M74" s="499"/>
      <c r="N74" s="499"/>
      <c r="O74" s="499"/>
      <c r="P74" s="499"/>
      <c r="Q74" s="499"/>
      <c r="R74" s="499"/>
      <c r="S74" s="499"/>
      <c r="T74" s="499"/>
      <c r="U74" s="499"/>
      <c r="V74" s="499"/>
      <c r="W74" s="499"/>
      <c r="X74" s="499"/>
      <c r="Y74" s="499"/>
      <c r="Z74" s="499"/>
      <c r="AA74" s="499"/>
      <c r="AB74" s="499"/>
      <c r="AC74" s="499"/>
      <c r="AD74" s="499"/>
      <c r="AE74" s="499"/>
      <c r="AF74" s="499"/>
      <c r="AG74" s="499"/>
      <c r="AH74" s="499"/>
      <c r="AI74" s="499"/>
      <c r="AJ74" s="499"/>
      <c r="AK74" s="499"/>
      <c r="AL74" s="499"/>
      <c r="AM74" s="499"/>
      <c r="AN74" s="499"/>
      <c r="AO74" s="499"/>
      <c r="AP74" s="499"/>
      <c r="AQ74" s="499"/>
      <c r="AR74" s="500"/>
      <c r="AS74" s="498"/>
      <c r="AT74" s="499"/>
      <c r="AU74" s="499"/>
      <c r="AV74" s="499"/>
      <c r="AW74" s="499"/>
      <c r="AX74" s="499"/>
      <c r="AY74" s="499"/>
      <c r="AZ74" s="499"/>
      <c r="BA74" s="499"/>
      <c r="BB74" s="500"/>
      <c r="BC74" s="498" t="s">
        <v>432</v>
      </c>
      <c r="BD74" s="499"/>
      <c r="BE74" s="499"/>
      <c r="BF74" s="499"/>
      <c r="BG74" s="499"/>
      <c r="BH74" s="499"/>
      <c r="BI74" s="499"/>
      <c r="BJ74" s="499"/>
      <c r="BK74" s="499"/>
      <c r="BL74" s="499"/>
      <c r="BM74" s="500"/>
      <c r="BN74" s="498"/>
      <c r="BO74" s="499"/>
      <c r="BP74" s="499"/>
      <c r="BQ74" s="499"/>
      <c r="BR74" s="499"/>
      <c r="BS74" s="499"/>
      <c r="BT74" s="499"/>
      <c r="BU74" s="499"/>
      <c r="BV74" s="499"/>
      <c r="BW74" s="499"/>
      <c r="BX74" s="499"/>
      <c r="BY74" s="499"/>
      <c r="BZ74" s="499"/>
      <c r="CA74" s="499"/>
      <c r="CB74" s="500"/>
    </row>
    <row r="75" spans="1:89" x14ac:dyDescent="0.2">
      <c r="A75" s="400">
        <v>1</v>
      </c>
      <c r="B75" s="401"/>
      <c r="C75" s="401"/>
      <c r="D75" s="402"/>
      <c r="E75" s="400">
        <v>2</v>
      </c>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2"/>
      <c r="AS75" s="400">
        <v>3</v>
      </c>
      <c r="AT75" s="401"/>
      <c r="AU75" s="401"/>
      <c r="AV75" s="401"/>
      <c r="AW75" s="401"/>
      <c r="AX75" s="401"/>
      <c r="AY75" s="401"/>
      <c r="AZ75" s="401"/>
      <c r="BA75" s="401"/>
      <c r="BB75" s="402"/>
      <c r="BC75" s="400">
        <v>4</v>
      </c>
      <c r="BD75" s="401"/>
      <c r="BE75" s="401"/>
      <c r="BF75" s="401"/>
      <c r="BG75" s="401"/>
      <c r="BH75" s="401"/>
      <c r="BI75" s="401"/>
      <c r="BJ75" s="401"/>
      <c r="BK75" s="401"/>
      <c r="BL75" s="401"/>
      <c r="BM75" s="402"/>
      <c r="BN75" s="400">
        <v>5</v>
      </c>
      <c r="BO75" s="401"/>
      <c r="BP75" s="401"/>
      <c r="BQ75" s="401"/>
      <c r="BR75" s="401"/>
      <c r="BS75" s="401"/>
      <c r="BT75" s="401"/>
      <c r="BU75" s="401"/>
      <c r="BV75" s="401"/>
      <c r="BW75" s="401"/>
      <c r="BX75" s="401"/>
      <c r="BY75" s="401"/>
      <c r="BZ75" s="401"/>
      <c r="CA75" s="401"/>
      <c r="CB75" s="402"/>
    </row>
    <row r="76" spans="1:89" ht="26.25" customHeight="1" x14ac:dyDescent="0.2">
      <c r="A76" s="400">
        <v>1</v>
      </c>
      <c r="B76" s="401"/>
      <c r="C76" s="401"/>
      <c r="D76" s="402"/>
      <c r="E76" s="280" t="s">
        <v>679</v>
      </c>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403"/>
      <c r="AS76" s="364">
        <v>341</v>
      </c>
      <c r="AT76" s="365"/>
      <c r="AU76" s="365"/>
      <c r="AV76" s="365"/>
      <c r="AW76" s="365"/>
      <c r="AX76" s="365"/>
      <c r="AY76" s="365"/>
      <c r="AZ76" s="365"/>
      <c r="BA76" s="365"/>
      <c r="BB76" s="366"/>
      <c r="BC76" s="364">
        <v>351.02640000000002</v>
      </c>
      <c r="BD76" s="365"/>
      <c r="BE76" s="365"/>
      <c r="BF76" s="365"/>
      <c r="BG76" s="365"/>
      <c r="BH76" s="365"/>
      <c r="BI76" s="365"/>
      <c r="BJ76" s="365"/>
      <c r="BK76" s="365"/>
      <c r="BL76" s="365"/>
      <c r="BM76" s="366"/>
      <c r="BN76" s="404">
        <f>ROUND(AS76*BC76,2)</f>
        <v>119700</v>
      </c>
      <c r="BO76" s="405"/>
      <c r="BP76" s="405"/>
      <c r="BQ76" s="405"/>
      <c r="BR76" s="405"/>
      <c r="BS76" s="405"/>
      <c r="BT76" s="405"/>
      <c r="BU76" s="405"/>
      <c r="BV76" s="405"/>
      <c r="BW76" s="405"/>
      <c r="BX76" s="405"/>
      <c r="BY76" s="405"/>
      <c r="BZ76" s="405"/>
      <c r="CA76" s="405"/>
      <c r="CB76" s="406"/>
    </row>
    <row r="77" spans="1:89" x14ac:dyDescent="0.2">
      <c r="A77" s="608"/>
      <c r="B77" s="609"/>
      <c r="C77" s="609"/>
      <c r="D77" s="610"/>
      <c r="E77" s="380" t="s">
        <v>421</v>
      </c>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1"/>
      <c r="AN77" s="381"/>
      <c r="AO77" s="381"/>
      <c r="AP77" s="381"/>
      <c r="AQ77" s="381"/>
      <c r="AR77" s="382"/>
      <c r="AS77" s="386" t="s">
        <v>52</v>
      </c>
      <c r="AT77" s="387"/>
      <c r="AU77" s="387"/>
      <c r="AV77" s="387"/>
      <c r="AW77" s="387"/>
      <c r="AX77" s="387"/>
      <c r="AY77" s="387"/>
      <c r="AZ77" s="387"/>
      <c r="BA77" s="387"/>
      <c r="BB77" s="388"/>
      <c r="BC77" s="386" t="s">
        <v>52</v>
      </c>
      <c r="BD77" s="387"/>
      <c r="BE77" s="387"/>
      <c r="BF77" s="387"/>
      <c r="BG77" s="387"/>
      <c r="BH77" s="387"/>
      <c r="BI77" s="387"/>
      <c r="BJ77" s="387"/>
      <c r="BK77" s="387"/>
      <c r="BL77" s="387"/>
      <c r="BM77" s="388"/>
      <c r="BN77" s="494">
        <f>SUM(BN76:CB76)</f>
        <v>119700</v>
      </c>
      <c r="BO77" s="495"/>
      <c r="BP77" s="495"/>
      <c r="BQ77" s="495"/>
      <c r="BR77" s="495"/>
      <c r="BS77" s="495"/>
      <c r="BT77" s="495"/>
      <c r="BU77" s="495"/>
      <c r="BV77" s="495"/>
      <c r="BW77" s="495"/>
      <c r="BX77" s="495"/>
      <c r="BY77" s="495"/>
      <c r="BZ77" s="495"/>
      <c r="CA77" s="495"/>
      <c r="CB77" s="496"/>
    </row>
    <row r="78" spans="1:89" x14ac:dyDescent="0.2">
      <c r="A78" s="125"/>
      <c r="B78" s="125"/>
      <c r="C78" s="125"/>
      <c r="D78" s="125"/>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8"/>
      <c r="BO78" s="128"/>
      <c r="BP78" s="128"/>
      <c r="BQ78" s="128"/>
      <c r="BR78" s="128"/>
      <c r="BS78" s="128"/>
      <c r="BT78" s="128"/>
      <c r="BU78" s="128"/>
      <c r="BV78" s="128"/>
      <c r="BW78" s="128"/>
      <c r="BX78" s="128"/>
      <c r="BY78" s="128"/>
      <c r="BZ78" s="128"/>
      <c r="CA78" s="128"/>
      <c r="CB78" s="128"/>
    </row>
    <row r="79" spans="1:89" x14ac:dyDescent="0.2">
      <c r="A79" s="125"/>
      <c r="B79" s="125"/>
      <c r="C79" s="125"/>
      <c r="D79" s="125"/>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8"/>
      <c r="BO79" s="128"/>
      <c r="BP79" s="128"/>
      <c r="BQ79" s="128"/>
      <c r="BR79" s="128"/>
      <c r="BS79" s="128"/>
      <c r="BT79" s="128"/>
      <c r="BU79" s="128"/>
      <c r="BV79" s="128"/>
      <c r="BW79" s="128"/>
      <c r="BX79" s="128"/>
      <c r="BY79" s="128"/>
      <c r="BZ79" s="128"/>
      <c r="CA79" s="128"/>
      <c r="CB79" s="128"/>
    </row>
    <row r="80" spans="1:89" ht="15.75" x14ac:dyDescent="0.25">
      <c r="A80" s="72" t="s">
        <v>419</v>
      </c>
      <c r="B80" s="135"/>
      <c r="C80" s="135"/>
      <c r="D80" s="135"/>
      <c r="E80" s="135"/>
      <c r="F80" s="135"/>
      <c r="G80" s="135"/>
      <c r="H80" s="135"/>
      <c r="I80" s="135"/>
      <c r="J80" s="135"/>
      <c r="X80" s="87"/>
      <c r="Y80" s="376"/>
      <c r="Z80" s="376"/>
      <c r="AA80" s="376"/>
      <c r="AB80" s="376"/>
      <c r="AC80" s="376"/>
      <c r="AD80" s="376"/>
      <c r="AE80" s="376"/>
      <c r="AF80" s="376"/>
      <c r="AG80" s="376"/>
      <c r="AH80" s="376"/>
      <c r="AI80" s="376"/>
      <c r="AJ80" s="376"/>
      <c r="AK80" s="87"/>
      <c r="AL80" s="369" t="s">
        <v>554</v>
      </c>
      <c r="AM80" s="369"/>
      <c r="AN80" s="369"/>
      <c r="AO80" s="369"/>
      <c r="AP80" s="369"/>
      <c r="AQ80" s="369"/>
      <c r="AR80" s="369"/>
      <c r="AS80" s="369"/>
      <c r="AT80" s="369"/>
      <c r="AU80" s="369"/>
      <c r="AV80" s="369"/>
      <c r="AW80" s="369"/>
      <c r="AX80" s="369"/>
      <c r="AY80" s="369"/>
      <c r="AZ80" s="369"/>
      <c r="BA80" s="369"/>
      <c r="BB80" s="369"/>
      <c r="BC80" s="369"/>
      <c r="BD80" s="369"/>
      <c r="BE80" s="369"/>
      <c r="BF80" s="369"/>
      <c r="BG80" s="369"/>
      <c r="BH80" s="369"/>
      <c r="BI80" s="369"/>
      <c r="BJ80" s="369"/>
      <c r="BK80" s="369"/>
      <c r="BL80" s="369"/>
      <c r="BM80" s="369"/>
      <c r="BN80" s="87"/>
      <c r="BO80" s="87"/>
      <c r="BP80" s="87"/>
      <c r="BQ80" s="87"/>
      <c r="BR80" s="87"/>
      <c r="BS80" s="87"/>
      <c r="CK80" s="80"/>
    </row>
    <row r="81" spans="1:89" x14ac:dyDescent="0.2">
      <c r="A81" s="88"/>
      <c r="B81" s="88"/>
      <c r="C81" s="88"/>
      <c r="D81" s="88"/>
      <c r="E81" s="88"/>
      <c r="F81" s="88"/>
      <c r="G81" s="88"/>
      <c r="H81" s="88"/>
      <c r="I81" s="88"/>
      <c r="J81" s="88"/>
      <c r="X81" s="88"/>
      <c r="Y81" s="375" t="s">
        <v>10</v>
      </c>
      <c r="Z81" s="375"/>
      <c r="AA81" s="375"/>
      <c r="AB81" s="375"/>
      <c r="AC81" s="375"/>
      <c r="AD81" s="375"/>
      <c r="AE81" s="375"/>
      <c r="AF81" s="375"/>
      <c r="AG81" s="375"/>
      <c r="AH81" s="375"/>
      <c r="AI81" s="375"/>
      <c r="AJ81" s="375"/>
      <c r="AK81" s="88"/>
      <c r="AL81" s="375" t="s">
        <v>11</v>
      </c>
      <c r="AM81" s="375"/>
      <c r="AN81" s="375"/>
      <c r="AO81" s="375"/>
      <c r="AP81" s="375"/>
      <c r="AQ81" s="375"/>
      <c r="AR81" s="375"/>
      <c r="AS81" s="375"/>
      <c r="AT81" s="375"/>
      <c r="AU81" s="375"/>
      <c r="AV81" s="375"/>
      <c r="AW81" s="375"/>
      <c r="AX81" s="375"/>
      <c r="AY81" s="375"/>
      <c r="AZ81" s="375"/>
      <c r="BA81" s="375"/>
      <c r="BB81" s="375"/>
      <c r="BC81" s="375"/>
      <c r="BD81" s="375"/>
      <c r="BE81" s="375"/>
      <c r="BF81" s="375"/>
      <c r="BG81" s="375"/>
      <c r="BH81" s="375"/>
      <c r="BI81" s="375"/>
      <c r="BJ81" s="375"/>
      <c r="BK81" s="375"/>
      <c r="BL81" s="375"/>
      <c r="BM81" s="375"/>
      <c r="BN81" s="87"/>
      <c r="BO81" s="87"/>
      <c r="BP81" s="87"/>
      <c r="BQ81" s="87"/>
      <c r="BR81" s="87"/>
      <c r="BS81" s="87"/>
      <c r="CK81" s="89"/>
    </row>
    <row r="82" spans="1:89" x14ac:dyDescent="0.2">
      <c r="A82" s="1"/>
      <c r="B82" s="87"/>
      <c r="C82" s="87"/>
      <c r="D82" s="87"/>
      <c r="E82" s="87"/>
      <c r="F82" s="87"/>
      <c r="G82" s="87"/>
      <c r="H82" s="87"/>
      <c r="I82" s="87"/>
      <c r="J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8"/>
      <c r="BO82" s="88"/>
      <c r="BP82" s="88"/>
      <c r="BQ82" s="88"/>
      <c r="BR82" s="88"/>
      <c r="BS82" s="88"/>
    </row>
    <row r="83" spans="1:89" ht="15.75" x14ac:dyDescent="0.25">
      <c r="A83" s="72" t="s">
        <v>420</v>
      </c>
      <c r="B83" s="135"/>
      <c r="C83" s="135"/>
      <c r="D83" s="135"/>
      <c r="E83" s="135"/>
      <c r="F83" s="135"/>
      <c r="G83" s="135"/>
      <c r="H83" s="135"/>
      <c r="I83" s="135"/>
      <c r="J83" s="135"/>
      <c r="X83" s="87"/>
      <c r="Y83" s="376"/>
      <c r="Z83" s="376"/>
      <c r="AA83" s="376"/>
      <c r="AB83" s="376"/>
      <c r="AC83" s="376"/>
      <c r="AD83" s="376"/>
      <c r="AE83" s="376"/>
      <c r="AF83" s="376"/>
      <c r="AG83" s="376"/>
      <c r="AH83" s="376"/>
      <c r="AI83" s="376"/>
      <c r="AJ83" s="376"/>
      <c r="AK83" s="87"/>
      <c r="AL83" s="369" t="s">
        <v>568</v>
      </c>
      <c r="AM83" s="369"/>
      <c r="AN83" s="369"/>
      <c r="AO83" s="369"/>
      <c r="AP83" s="369"/>
      <c r="AQ83" s="369"/>
      <c r="AR83" s="369"/>
      <c r="AS83" s="369"/>
      <c r="AT83" s="369"/>
      <c r="AU83" s="369"/>
      <c r="AV83" s="369"/>
      <c r="AW83" s="369"/>
      <c r="AX83" s="369"/>
      <c r="AY83" s="369"/>
      <c r="AZ83" s="369"/>
      <c r="BA83" s="369"/>
      <c r="BB83" s="369"/>
      <c r="BC83" s="369"/>
      <c r="BD83" s="369"/>
      <c r="BE83" s="369"/>
      <c r="BF83" s="369"/>
      <c r="BG83" s="369"/>
      <c r="BH83" s="369"/>
      <c r="BI83" s="369"/>
      <c r="BJ83" s="369"/>
      <c r="BK83" s="369"/>
      <c r="BL83" s="369"/>
      <c r="BM83" s="369"/>
      <c r="BN83" s="87"/>
      <c r="BO83" s="87"/>
      <c r="BP83" s="87"/>
      <c r="BQ83" s="87"/>
      <c r="BR83" s="87"/>
      <c r="BS83" s="87"/>
    </row>
    <row r="84" spans="1:89" x14ac:dyDescent="0.2">
      <c r="A84" s="87"/>
      <c r="B84" s="87"/>
      <c r="C84" s="87"/>
      <c r="D84" s="87"/>
      <c r="E84" s="87"/>
      <c r="F84" s="87"/>
      <c r="G84" s="87"/>
      <c r="H84" s="87"/>
      <c r="I84" s="87"/>
      <c r="J84" s="87"/>
      <c r="X84" s="87"/>
      <c r="Y84" s="148" t="s">
        <v>10</v>
      </c>
      <c r="Z84" s="148"/>
      <c r="AA84" s="148"/>
      <c r="AB84" s="148"/>
      <c r="AC84" s="148"/>
      <c r="AD84" s="148"/>
      <c r="AE84" s="148"/>
      <c r="AF84" s="148"/>
      <c r="AG84" s="148"/>
      <c r="AH84" s="148"/>
      <c r="AI84" s="148"/>
      <c r="AJ84" s="148"/>
      <c r="AK84" s="88"/>
      <c r="AL84" s="148" t="s">
        <v>11</v>
      </c>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87"/>
      <c r="BO84" s="87"/>
      <c r="BP84" s="87"/>
      <c r="BQ84" s="87"/>
      <c r="BR84" s="87"/>
      <c r="BS84" s="87"/>
    </row>
    <row r="85" spans="1:89" ht="15.6" customHeight="1" x14ac:dyDescent="0.25">
      <c r="A85" s="72" t="s">
        <v>507</v>
      </c>
      <c r="B85" s="90"/>
      <c r="C85" s="135"/>
      <c r="D85" s="135"/>
      <c r="E85" s="135"/>
      <c r="F85" s="135"/>
      <c r="G85" s="135"/>
      <c r="H85" s="135"/>
      <c r="I85" s="135"/>
      <c r="J85" s="135"/>
      <c r="O85" s="155" t="s">
        <v>567</v>
      </c>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Q85" s="136"/>
      <c r="AR85" s="136"/>
      <c r="AS85" s="136"/>
      <c r="AT85" s="136"/>
      <c r="AU85" s="136"/>
      <c r="AV85" s="136"/>
      <c r="AW85" s="136"/>
      <c r="AX85" s="136"/>
      <c r="AY85" s="136"/>
      <c r="AZ85" s="87"/>
      <c r="BA85" s="369" t="s">
        <v>568</v>
      </c>
      <c r="BB85" s="369"/>
      <c r="BC85" s="369"/>
      <c r="BD85" s="369"/>
      <c r="BE85" s="369"/>
      <c r="BF85" s="369"/>
      <c r="BG85" s="369"/>
      <c r="BH85" s="369"/>
      <c r="BI85" s="369"/>
      <c r="BJ85" s="369"/>
      <c r="BK85" s="369"/>
      <c r="BL85" s="369"/>
      <c r="BM85" s="369"/>
      <c r="BN85" s="369"/>
      <c r="BO85" s="369"/>
      <c r="BP85" s="369"/>
      <c r="BQ85" s="369"/>
      <c r="BR85" s="369"/>
      <c r="BS85" s="369"/>
      <c r="BT85" s="369"/>
      <c r="BU85" s="369"/>
      <c r="BV85" s="369"/>
      <c r="BZ85" s="5"/>
      <c r="CA85" s="92"/>
      <c r="CB85" s="5"/>
    </row>
    <row r="86" spans="1:89" ht="15.75" x14ac:dyDescent="0.25">
      <c r="A86" s="72" t="s">
        <v>508</v>
      </c>
      <c r="B86" s="90"/>
      <c r="C86" s="135"/>
      <c r="D86" s="135"/>
      <c r="E86" s="135"/>
      <c r="F86" s="135"/>
      <c r="G86" s="135"/>
      <c r="H86" s="135"/>
      <c r="I86" s="135"/>
      <c r="J86" s="135"/>
      <c r="O86" s="148" t="s">
        <v>12</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Q86" s="148" t="s">
        <v>10</v>
      </c>
      <c r="AR86" s="148"/>
      <c r="AS86" s="148"/>
      <c r="AT86" s="148"/>
      <c r="AU86" s="148"/>
      <c r="AV86" s="148"/>
      <c r="AW86" s="148"/>
      <c r="AX86" s="148"/>
      <c r="AY86" s="148"/>
      <c r="AZ86" s="88"/>
      <c r="BA86" s="148" t="s">
        <v>11</v>
      </c>
      <c r="BB86" s="148"/>
      <c r="BC86" s="148"/>
      <c r="BD86" s="148"/>
      <c r="BE86" s="148"/>
      <c r="BF86" s="148"/>
      <c r="BG86" s="148"/>
      <c r="BH86" s="148"/>
      <c r="BI86" s="148"/>
      <c r="BJ86" s="148"/>
      <c r="BK86" s="148"/>
      <c r="BL86" s="148"/>
      <c r="BM86" s="148"/>
      <c r="BN86" s="148"/>
      <c r="BO86" s="148"/>
      <c r="BP86" s="148"/>
      <c r="BQ86" s="148"/>
      <c r="BR86" s="148"/>
      <c r="BS86" s="148"/>
      <c r="BT86" s="148"/>
      <c r="BU86" s="148"/>
      <c r="BV86" s="148"/>
      <c r="BZ86" s="5"/>
      <c r="CA86" s="93"/>
      <c r="CB86" s="5"/>
    </row>
    <row r="87" spans="1:89" s="72" customFormat="1" ht="15.75" x14ac:dyDescent="0.25">
      <c r="A87" s="370" t="s">
        <v>9</v>
      </c>
      <c r="B87" s="370"/>
      <c r="C87" s="371" t="s">
        <v>555</v>
      </c>
      <c r="D87" s="371"/>
      <c r="E87" s="371"/>
      <c r="F87" s="372" t="s">
        <v>5</v>
      </c>
      <c r="G87" s="372"/>
      <c r="H87" s="373" t="s">
        <v>556</v>
      </c>
      <c r="I87" s="373"/>
      <c r="J87" s="373"/>
      <c r="K87" s="373"/>
      <c r="L87" s="373"/>
      <c r="M87" s="373"/>
      <c r="N87" s="373"/>
      <c r="O87" s="373"/>
      <c r="P87" s="373"/>
      <c r="Q87" s="373"/>
      <c r="R87" s="373"/>
      <c r="S87" s="373"/>
      <c r="T87" s="373"/>
      <c r="U87" s="373"/>
      <c r="V87" s="373"/>
      <c r="W87" s="373"/>
      <c r="X87" s="373"/>
      <c r="Y87" s="374">
        <v>20</v>
      </c>
      <c r="Z87" s="374"/>
      <c r="AA87" s="374"/>
      <c r="AB87" s="367" t="s">
        <v>557</v>
      </c>
      <c r="AC87" s="367"/>
      <c r="AD87" s="367"/>
      <c r="AE87" s="90"/>
      <c r="AF87" s="72" t="s">
        <v>509</v>
      </c>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row>
  </sheetData>
  <mergeCells count="229">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S24:CB24"/>
    <mergeCell ref="A26:CB26"/>
    <mergeCell ref="AS27:BB27"/>
    <mergeCell ref="BC27:BP27"/>
    <mergeCell ref="A29:D29"/>
    <mergeCell ref="E29:AM29"/>
    <mergeCell ref="AN29:AV29"/>
    <mergeCell ref="AW29:BI29"/>
    <mergeCell ref="BJ29:CB29"/>
    <mergeCell ref="A30:D30"/>
    <mergeCell ref="E30:AM30"/>
    <mergeCell ref="AN30:AV30"/>
    <mergeCell ref="AW30:BI30"/>
    <mergeCell ref="BJ30:CB30"/>
    <mergeCell ref="A31:D31"/>
    <mergeCell ref="E31:AM31"/>
    <mergeCell ref="AN31:AV31"/>
    <mergeCell ref="AW31:BI31"/>
    <mergeCell ref="BJ31:CB31"/>
    <mergeCell ref="A32:D32"/>
    <mergeCell ref="E32:AM32"/>
    <mergeCell ref="AN32:AV32"/>
    <mergeCell ref="AW32:BI32"/>
    <mergeCell ref="BJ32:CB32"/>
    <mergeCell ref="A33:D33"/>
    <mergeCell ref="E33:AM33"/>
    <mergeCell ref="AN33:AV33"/>
    <mergeCell ref="AW33:BI33"/>
    <mergeCell ref="BJ33:CB33"/>
    <mergeCell ref="AS37:BB37"/>
    <mergeCell ref="BC37:BP37"/>
    <mergeCell ref="A39:D39"/>
    <mergeCell ref="E39:BC39"/>
    <mergeCell ref="BD39:BM39"/>
    <mergeCell ref="BN39:CB39"/>
    <mergeCell ref="A34:D34"/>
    <mergeCell ref="E34:AM34"/>
    <mergeCell ref="AN34:AV34"/>
    <mergeCell ref="AW34:BI34"/>
    <mergeCell ref="BJ34:CB34"/>
    <mergeCell ref="A36:CB36"/>
    <mergeCell ref="A42:D42"/>
    <mergeCell ref="E42:BC42"/>
    <mergeCell ref="BD42:BM42"/>
    <mergeCell ref="BN42:CB42"/>
    <mergeCell ref="A43:D43"/>
    <mergeCell ref="E43:BC43"/>
    <mergeCell ref="BD43:BM43"/>
    <mergeCell ref="BN43:CB43"/>
    <mergeCell ref="A40:D40"/>
    <mergeCell ref="E40:BC40"/>
    <mergeCell ref="BD40:BM40"/>
    <mergeCell ref="BN40:CB40"/>
    <mergeCell ref="A41:D41"/>
    <mergeCell ref="E41:BC41"/>
    <mergeCell ref="BD41:BM41"/>
    <mergeCell ref="BN41:CB41"/>
    <mergeCell ref="A46:D46"/>
    <mergeCell ref="E46:BC46"/>
    <mergeCell ref="BD46:BM46"/>
    <mergeCell ref="BN46:CB46"/>
    <mergeCell ref="A47:D47"/>
    <mergeCell ref="E47:BC47"/>
    <mergeCell ref="BD47:BM47"/>
    <mergeCell ref="BN47:CB47"/>
    <mergeCell ref="A44:D44"/>
    <mergeCell ref="E44:BC44"/>
    <mergeCell ref="BD44:BM44"/>
    <mergeCell ref="BN44:CB44"/>
    <mergeCell ref="A45:D45"/>
    <mergeCell ref="E45:BC45"/>
    <mergeCell ref="BD45:BM45"/>
    <mergeCell ref="BN45:CB45"/>
    <mergeCell ref="A50:D50"/>
    <mergeCell ref="E50:BC50"/>
    <mergeCell ref="BD50:BM50"/>
    <mergeCell ref="BN50:CB50"/>
    <mergeCell ref="A51:D51"/>
    <mergeCell ref="E51:BC51"/>
    <mergeCell ref="BD51:BM51"/>
    <mergeCell ref="BN51:CB51"/>
    <mergeCell ref="A48:D48"/>
    <mergeCell ref="E48:BC48"/>
    <mergeCell ref="BD48:BM48"/>
    <mergeCell ref="BN48:CB48"/>
    <mergeCell ref="A49:D49"/>
    <mergeCell ref="E49:BC49"/>
    <mergeCell ref="BD49:BM49"/>
    <mergeCell ref="BN49:CB49"/>
    <mergeCell ref="A54:D54"/>
    <mergeCell ref="E54:BC54"/>
    <mergeCell ref="BD54:BM54"/>
    <mergeCell ref="BN54:CB54"/>
    <mergeCell ref="A55:D55"/>
    <mergeCell ref="E55:BC55"/>
    <mergeCell ref="BD55:BM55"/>
    <mergeCell ref="BN55:CB55"/>
    <mergeCell ref="A52:D52"/>
    <mergeCell ref="E52:BC52"/>
    <mergeCell ref="BD52:BM52"/>
    <mergeCell ref="BN52:CB52"/>
    <mergeCell ref="A53:D53"/>
    <mergeCell ref="E53:BC53"/>
    <mergeCell ref="BD53:BM53"/>
    <mergeCell ref="BN53:CB53"/>
    <mergeCell ref="A59:CB59"/>
    <mergeCell ref="AS61:BB61"/>
    <mergeCell ref="BC61:BP61"/>
    <mergeCell ref="A63:D63"/>
    <mergeCell ref="E63:AR63"/>
    <mergeCell ref="AS63:BB63"/>
    <mergeCell ref="BC63:BM63"/>
    <mergeCell ref="BN63:CB63"/>
    <mergeCell ref="A56:D56"/>
    <mergeCell ref="E56:BC56"/>
    <mergeCell ref="BD56:BM56"/>
    <mergeCell ref="BN56:CB56"/>
    <mergeCell ref="A57:D57"/>
    <mergeCell ref="E57:BC57"/>
    <mergeCell ref="BD57:BM57"/>
    <mergeCell ref="BN57:CB57"/>
    <mergeCell ref="A64:D64"/>
    <mergeCell ref="E64:AR64"/>
    <mergeCell ref="AS64:BB64"/>
    <mergeCell ref="BC64:BM64"/>
    <mergeCell ref="BN64:CB64"/>
    <mergeCell ref="A65:D65"/>
    <mergeCell ref="E65:AR65"/>
    <mergeCell ref="AS65:BB65"/>
    <mergeCell ref="BC65:BM65"/>
    <mergeCell ref="BN65:CB65"/>
    <mergeCell ref="A66:D66"/>
    <mergeCell ref="E66:AR66"/>
    <mergeCell ref="AS66:BB66"/>
    <mergeCell ref="BC66:BM66"/>
    <mergeCell ref="BN66:CB66"/>
    <mergeCell ref="A67:D67"/>
    <mergeCell ref="E67:AR67"/>
    <mergeCell ref="AS67:BB67"/>
    <mergeCell ref="BC67:BM67"/>
    <mergeCell ref="BN67:CB67"/>
    <mergeCell ref="A68:D68"/>
    <mergeCell ref="E68:AR68"/>
    <mergeCell ref="AS68:BB68"/>
    <mergeCell ref="BC68:BM68"/>
    <mergeCell ref="BN68:CB68"/>
    <mergeCell ref="Y80:AJ80"/>
    <mergeCell ref="AL80:BM80"/>
    <mergeCell ref="AS73:BB73"/>
    <mergeCell ref="BC73:BM73"/>
    <mergeCell ref="BN73:CB73"/>
    <mergeCell ref="A74:D74"/>
    <mergeCell ref="E74:AR74"/>
    <mergeCell ref="AS74:BB74"/>
    <mergeCell ref="BC74:BM74"/>
    <mergeCell ref="BN74:CB74"/>
    <mergeCell ref="A75:D75"/>
    <mergeCell ref="E75:AR75"/>
    <mergeCell ref="AS75:BB75"/>
    <mergeCell ref="BC75:BM75"/>
    <mergeCell ref="BN75:CB75"/>
    <mergeCell ref="A76:D76"/>
    <mergeCell ref="E76:AR76"/>
    <mergeCell ref="AS70:BB70"/>
    <mergeCell ref="BC70:BP70"/>
    <mergeCell ref="A72:D72"/>
    <mergeCell ref="E72:AR72"/>
    <mergeCell ref="AS72:BB72"/>
    <mergeCell ref="BC72:BM72"/>
    <mergeCell ref="BN72:CB72"/>
    <mergeCell ref="A73:D73"/>
    <mergeCell ref="E73:AR73"/>
    <mergeCell ref="AS76:BB76"/>
    <mergeCell ref="BC76:BM76"/>
    <mergeCell ref="BN76:CB76"/>
    <mergeCell ref="A77:D77"/>
    <mergeCell ref="E77:AR77"/>
    <mergeCell ref="AS77:BB77"/>
    <mergeCell ref="BC77:BM77"/>
    <mergeCell ref="BN77:CB77"/>
    <mergeCell ref="AB87:AD87"/>
    <mergeCell ref="O85:AN85"/>
    <mergeCell ref="BA85:BV85"/>
    <mergeCell ref="O86:AN86"/>
    <mergeCell ref="AQ86:AY86"/>
    <mergeCell ref="BA86:BV86"/>
    <mergeCell ref="A87:B87"/>
    <mergeCell ref="C87:E87"/>
    <mergeCell ref="F87:G87"/>
    <mergeCell ref="H87:X87"/>
    <mergeCell ref="Y87:AA87"/>
    <mergeCell ref="Y81:AJ81"/>
    <mergeCell ref="AL81:BM81"/>
    <mergeCell ref="Y83:AJ83"/>
    <mergeCell ref="AL83:BM83"/>
    <mergeCell ref="Y84:AJ84"/>
    <mergeCell ref="AL84:BM84"/>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67"/>
  <sheetViews>
    <sheetView view="pageBreakPreview" topLeftCell="A13" zoomScaleSheetLayoutView="100" workbookViewId="0">
      <selection activeCell="AN42" sqref="AN42:BA42"/>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51.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791</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65.25" customHeight="1" x14ac:dyDescent="0.2">
      <c r="A19" s="413">
        <v>1</v>
      </c>
      <c r="B19" s="414"/>
      <c r="C19" s="414"/>
      <c r="D19" s="415"/>
      <c r="E19" s="589" t="s">
        <v>792</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943205</v>
      </c>
      <c r="BC19" s="612"/>
      <c r="BD19" s="612"/>
      <c r="BE19" s="612"/>
      <c r="BF19" s="612"/>
      <c r="BG19" s="612"/>
      <c r="BH19" s="612"/>
      <c r="BI19" s="612"/>
      <c r="BJ19" s="612"/>
      <c r="BK19" s="612"/>
      <c r="BL19" s="612"/>
      <c r="BM19" s="613"/>
      <c r="BN19" s="237">
        <v>1000000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1000000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BN33</f>
        <v>88000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907500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BN57</f>
        <v>4500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1000000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15000</v>
      </c>
      <c r="AO30" s="417"/>
      <c r="AP30" s="417"/>
      <c r="AQ30" s="417"/>
      <c r="AR30" s="417"/>
      <c r="AS30" s="417"/>
      <c r="AT30" s="417"/>
      <c r="AU30" s="417"/>
      <c r="AV30" s="417"/>
      <c r="AW30" s="417"/>
      <c r="AX30" s="417"/>
      <c r="AY30" s="417"/>
      <c r="AZ30" s="417"/>
      <c r="BA30" s="418"/>
      <c r="BB30" s="416">
        <v>4</v>
      </c>
      <c r="BC30" s="417"/>
      <c r="BD30" s="417"/>
      <c r="BE30" s="417"/>
      <c r="BF30" s="417"/>
      <c r="BG30" s="417"/>
      <c r="BH30" s="417"/>
      <c r="BI30" s="417"/>
      <c r="BJ30" s="417"/>
      <c r="BK30" s="417"/>
      <c r="BL30" s="417"/>
      <c r="BM30" s="418"/>
      <c r="BN30" s="416">
        <f>ROUND(AN30*BB30,2)</f>
        <v>60000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724</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1100</v>
      </c>
      <c r="AO31" s="417"/>
      <c r="AP31" s="417"/>
      <c r="AQ31" s="417"/>
      <c r="AR31" s="417"/>
      <c r="AS31" s="417"/>
      <c r="AT31" s="417"/>
      <c r="AU31" s="417"/>
      <c r="AV31" s="417"/>
      <c r="AW31" s="417"/>
      <c r="AX31" s="417"/>
      <c r="AY31" s="417"/>
      <c r="AZ31" s="417"/>
      <c r="BA31" s="418"/>
      <c r="BB31" s="416">
        <v>14</v>
      </c>
      <c r="BC31" s="417"/>
      <c r="BD31" s="417"/>
      <c r="BE31" s="417"/>
      <c r="BF31" s="417"/>
      <c r="BG31" s="417"/>
      <c r="BH31" s="417"/>
      <c r="BI31" s="417"/>
      <c r="BJ31" s="417"/>
      <c r="BK31" s="417"/>
      <c r="BL31" s="417"/>
      <c r="BM31" s="418"/>
      <c r="BN31" s="416">
        <f t="shared" ref="BN31:BN32" si="0">ROUND(AN31*BB31,2)</f>
        <v>15400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725</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900</v>
      </c>
      <c r="AO32" s="417"/>
      <c r="AP32" s="417"/>
      <c r="AQ32" s="417"/>
      <c r="AR32" s="417"/>
      <c r="AS32" s="417"/>
      <c r="AT32" s="417"/>
      <c r="AU32" s="417"/>
      <c r="AV32" s="417"/>
      <c r="AW32" s="417"/>
      <c r="AX32" s="417"/>
      <c r="AY32" s="417"/>
      <c r="AZ32" s="417"/>
      <c r="BA32" s="418"/>
      <c r="BB32" s="416">
        <v>14</v>
      </c>
      <c r="BC32" s="417"/>
      <c r="BD32" s="417"/>
      <c r="BE32" s="417"/>
      <c r="BF32" s="417"/>
      <c r="BG32" s="417"/>
      <c r="BH32" s="417"/>
      <c r="BI32" s="417"/>
      <c r="BJ32" s="417"/>
      <c r="BK32" s="417"/>
      <c r="BL32" s="417"/>
      <c r="BM32" s="418"/>
      <c r="BN32" s="416">
        <f t="shared" si="0"/>
        <v>12600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SUM(BN30:CB32)</f>
        <v>88000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18208.333332999999</v>
      </c>
      <c r="AO41" s="417"/>
      <c r="AP41" s="417"/>
      <c r="AQ41" s="417"/>
      <c r="AR41" s="417"/>
      <c r="AS41" s="417"/>
      <c r="AT41" s="417"/>
      <c r="AU41" s="417"/>
      <c r="AV41" s="417"/>
      <c r="AW41" s="417"/>
      <c r="AX41" s="417"/>
      <c r="AY41" s="417"/>
      <c r="AZ41" s="417"/>
      <c r="BA41" s="418"/>
      <c r="BB41" s="416">
        <v>36</v>
      </c>
      <c r="BC41" s="417"/>
      <c r="BD41" s="417"/>
      <c r="BE41" s="417"/>
      <c r="BF41" s="417"/>
      <c r="BG41" s="417"/>
      <c r="BH41" s="417"/>
      <c r="BI41" s="417"/>
      <c r="BJ41" s="417"/>
      <c r="BK41" s="417"/>
      <c r="BL41" s="417"/>
      <c r="BM41" s="418"/>
      <c r="BN41" s="416">
        <f>ROUND(AN41*BB41,2)</f>
        <v>655500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727</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1100</v>
      </c>
      <c r="AO42" s="417"/>
      <c r="AP42" s="417"/>
      <c r="AQ42" s="417"/>
      <c r="AR42" s="417"/>
      <c r="AS42" s="417"/>
      <c r="AT42" s="417"/>
      <c r="AU42" s="417"/>
      <c r="AV42" s="417"/>
      <c r="AW42" s="417"/>
      <c r="AX42" s="417"/>
      <c r="AY42" s="417"/>
      <c r="AZ42" s="417"/>
      <c r="BA42" s="418"/>
      <c r="BB42" s="416">
        <v>126</v>
      </c>
      <c r="BC42" s="417"/>
      <c r="BD42" s="417"/>
      <c r="BE42" s="417"/>
      <c r="BF42" s="417"/>
      <c r="BG42" s="417"/>
      <c r="BH42" s="417"/>
      <c r="BI42" s="417"/>
      <c r="BJ42" s="417"/>
      <c r="BK42" s="417"/>
      <c r="BL42" s="417"/>
      <c r="BM42" s="418"/>
      <c r="BN42" s="416">
        <f t="shared" ref="BN42:BN43" si="1">ROUND(AN42*BB42,2)</f>
        <v>138600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728</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900</v>
      </c>
      <c r="AO43" s="417"/>
      <c r="AP43" s="417"/>
      <c r="AQ43" s="417"/>
      <c r="AR43" s="417"/>
      <c r="AS43" s="417"/>
      <c r="AT43" s="417"/>
      <c r="AU43" s="417"/>
      <c r="AV43" s="417"/>
      <c r="AW43" s="417"/>
      <c r="AX43" s="417"/>
      <c r="AY43" s="417"/>
      <c r="AZ43" s="417"/>
      <c r="BA43" s="418"/>
      <c r="BB43" s="416">
        <v>126</v>
      </c>
      <c r="BC43" s="417"/>
      <c r="BD43" s="417"/>
      <c r="BE43" s="417"/>
      <c r="BF43" s="417"/>
      <c r="BG43" s="417"/>
      <c r="BH43" s="417"/>
      <c r="BI43" s="417"/>
      <c r="BJ43" s="417"/>
      <c r="BK43" s="417"/>
      <c r="BL43" s="417"/>
      <c r="BM43" s="418"/>
      <c r="BN43" s="416">
        <f t="shared" si="1"/>
        <v>113400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SUM(BN41:CB43)</f>
        <v>907500</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8"/>
      <c r="C48" s="138"/>
      <c r="D48" s="138"/>
      <c r="E48" s="138"/>
      <c r="F48" s="138"/>
      <c r="G48" s="138"/>
      <c r="H48" s="138"/>
      <c r="I48" s="138"/>
      <c r="J48" s="138"/>
      <c r="K48" s="138"/>
      <c r="L48" s="138"/>
      <c r="M48" s="138"/>
      <c r="N48" s="138"/>
      <c r="O48" s="138"/>
      <c r="P48" s="138"/>
      <c r="Q48" s="138"/>
      <c r="R48" s="138"/>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89" ht="12.75" customHeight="1" x14ac:dyDescent="0.25">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row>
    <row r="50" spans="1:89" ht="14.25" customHeight="1" x14ac:dyDescent="0.25">
      <c r="A50" s="428" t="s">
        <v>546</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9" ht="12.75" customHeight="1" x14ac:dyDescent="0.2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410" t="s">
        <v>511</v>
      </c>
      <c r="AT51" s="410"/>
      <c r="AU51" s="410"/>
      <c r="AV51" s="410"/>
      <c r="AW51" s="410"/>
      <c r="AX51" s="410"/>
      <c r="AY51" s="410"/>
      <c r="AZ51" s="410"/>
      <c r="BA51" s="410"/>
      <c r="BB51" s="410"/>
      <c r="BC51" s="434" t="s">
        <v>334</v>
      </c>
      <c r="BD51" s="434"/>
      <c r="BE51" s="434"/>
      <c r="BF51" s="434"/>
      <c r="BG51" s="434"/>
      <c r="BH51" s="434"/>
      <c r="BI51" s="434"/>
      <c r="BJ51" s="434"/>
      <c r="BK51" s="434"/>
      <c r="BL51" s="434"/>
      <c r="BM51" s="434"/>
      <c r="BN51" s="434"/>
      <c r="BO51" s="434"/>
      <c r="BP51" s="434"/>
      <c r="BQ51" s="138"/>
      <c r="BR51" s="138"/>
      <c r="BS51" s="138"/>
      <c r="BT51" s="138"/>
      <c r="BU51" s="138"/>
      <c r="BV51" s="138"/>
      <c r="BW51" s="138"/>
      <c r="BX51" s="138"/>
      <c r="BY51" s="138"/>
      <c r="BZ51" s="138"/>
      <c r="CA51" s="138"/>
      <c r="CB51" s="138"/>
    </row>
    <row r="52" spans="1:89" ht="12.75" customHeight="1" x14ac:dyDescent="0.2">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row>
    <row r="53" spans="1:89" ht="12.75" customHeight="1" x14ac:dyDescent="0.2">
      <c r="A53" s="157" t="s">
        <v>142</v>
      </c>
      <c r="B53" s="158"/>
      <c r="C53" s="158"/>
      <c r="D53" s="159"/>
      <c r="E53" s="157" t="s">
        <v>422</v>
      </c>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9"/>
      <c r="BD53" s="157" t="s">
        <v>424</v>
      </c>
      <c r="BE53" s="158"/>
      <c r="BF53" s="158"/>
      <c r="BG53" s="158"/>
      <c r="BH53" s="158"/>
      <c r="BI53" s="158"/>
      <c r="BJ53" s="158"/>
      <c r="BK53" s="158"/>
      <c r="BL53" s="158"/>
      <c r="BM53" s="159"/>
      <c r="BN53" s="157" t="s">
        <v>477</v>
      </c>
      <c r="BO53" s="158"/>
      <c r="BP53" s="158"/>
      <c r="BQ53" s="158"/>
      <c r="BR53" s="158"/>
      <c r="BS53" s="158"/>
      <c r="BT53" s="158"/>
      <c r="BU53" s="158"/>
      <c r="BV53" s="158"/>
      <c r="BW53" s="158"/>
      <c r="BX53" s="158"/>
      <c r="BY53" s="158"/>
      <c r="BZ53" s="158"/>
      <c r="CA53" s="158"/>
      <c r="CB53" s="159"/>
    </row>
    <row r="54" spans="1:89" ht="12.75" customHeight="1" x14ac:dyDescent="0.2">
      <c r="A54" s="407" t="s">
        <v>143</v>
      </c>
      <c r="B54" s="408"/>
      <c r="C54" s="408"/>
      <c r="D54" s="409"/>
      <c r="E54" s="407"/>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9"/>
      <c r="BD54" s="407" t="s">
        <v>503</v>
      </c>
      <c r="BE54" s="408"/>
      <c r="BF54" s="408"/>
      <c r="BG54" s="408"/>
      <c r="BH54" s="408"/>
      <c r="BI54" s="408"/>
      <c r="BJ54" s="408"/>
      <c r="BK54" s="408"/>
      <c r="BL54" s="408"/>
      <c r="BM54" s="409"/>
      <c r="BN54" s="407" t="s">
        <v>504</v>
      </c>
      <c r="BO54" s="408"/>
      <c r="BP54" s="408"/>
      <c r="BQ54" s="408"/>
      <c r="BR54" s="408"/>
      <c r="BS54" s="408"/>
      <c r="BT54" s="408"/>
      <c r="BU54" s="408"/>
      <c r="BV54" s="408"/>
      <c r="BW54" s="408"/>
      <c r="BX54" s="408"/>
      <c r="BY54" s="408"/>
      <c r="BZ54" s="408"/>
      <c r="CA54" s="408"/>
      <c r="CB54" s="409"/>
    </row>
    <row r="55" spans="1:89" ht="12.75" customHeight="1" x14ac:dyDescent="0.2">
      <c r="A55" s="400">
        <v>1</v>
      </c>
      <c r="B55" s="401"/>
      <c r="C55" s="401"/>
      <c r="D55" s="402"/>
      <c r="E55" s="400">
        <v>2</v>
      </c>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2"/>
      <c r="BD55" s="400">
        <v>3</v>
      </c>
      <c r="BE55" s="401"/>
      <c r="BF55" s="401"/>
      <c r="BG55" s="401"/>
      <c r="BH55" s="401"/>
      <c r="BI55" s="401"/>
      <c r="BJ55" s="401"/>
      <c r="BK55" s="401"/>
      <c r="BL55" s="401"/>
      <c r="BM55" s="402"/>
      <c r="BN55" s="400">
        <v>4</v>
      </c>
      <c r="BO55" s="401"/>
      <c r="BP55" s="401"/>
      <c r="BQ55" s="401"/>
      <c r="BR55" s="401"/>
      <c r="BS55" s="401"/>
      <c r="BT55" s="401"/>
      <c r="BU55" s="401"/>
      <c r="BV55" s="401"/>
      <c r="BW55" s="401"/>
      <c r="BX55" s="401"/>
      <c r="BY55" s="401"/>
      <c r="BZ55" s="401"/>
      <c r="CA55" s="401"/>
      <c r="CB55" s="402"/>
    </row>
    <row r="56" spans="1:89" ht="12.75" customHeight="1" x14ac:dyDescent="0.2">
      <c r="A56" s="395" t="s">
        <v>155</v>
      </c>
      <c r="B56" s="151"/>
      <c r="C56" s="151"/>
      <c r="D56" s="396"/>
      <c r="E56" s="361" t="s">
        <v>733</v>
      </c>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3"/>
      <c r="BD56" s="416">
        <v>1</v>
      </c>
      <c r="BE56" s="417"/>
      <c r="BF56" s="417"/>
      <c r="BG56" s="417"/>
      <c r="BH56" s="417"/>
      <c r="BI56" s="417"/>
      <c r="BJ56" s="417"/>
      <c r="BK56" s="417"/>
      <c r="BL56" s="417"/>
      <c r="BM56" s="418"/>
      <c r="BN56" s="392">
        <v>4500</v>
      </c>
      <c r="BO56" s="393"/>
      <c r="BP56" s="393"/>
      <c r="BQ56" s="393"/>
      <c r="BR56" s="393"/>
      <c r="BS56" s="393"/>
      <c r="BT56" s="393"/>
      <c r="BU56" s="393"/>
      <c r="BV56" s="393"/>
      <c r="BW56" s="393"/>
      <c r="BX56" s="393"/>
      <c r="BY56" s="393"/>
      <c r="BZ56" s="393"/>
      <c r="CA56" s="393"/>
      <c r="CB56" s="394"/>
    </row>
    <row r="57" spans="1:89" ht="12.75" customHeight="1" x14ac:dyDescent="0.2">
      <c r="A57" s="395"/>
      <c r="B57" s="151"/>
      <c r="C57" s="151"/>
      <c r="D57" s="396"/>
      <c r="E57" s="380" t="s">
        <v>421</v>
      </c>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81"/>
      <c r="AO57" s="381"/>
      <c r="AP57" s="381"/>
      <c r="AQ57" s="381"/>
      <c r="AR57" s="381"/>
      <c r="AS57" s="381"/>
      <c r="AT57" s="381"/>
      <c r="AU57" s="381"/>
      <c r="AV57" s="381"/>
      <c r="AW57" s="381"/>
      <c r="AX57" s="381"/>
      <c r="AY57" s="381"/>
      <c r="AZ57" s="381"/>
      <c r="BA57" s="381"/>
      <c r="BB57" s="381"/>
      <c r="BC57" s="382"/>
      <c r="BD57" s="386" t="s">
        <v>52</v>
      </c>
      <c r="BE57" s="387"/>
      <c r="BF57" s="387"/>
      <c r="BG57" s="387"/>
      <c r="BH57" s="387"/>
      <c r="BI57" s="387"/>
      <c r="BJ57" s="387"/>
      <c r="BK57" s="387"/>
      <c r="BL57" s="387"/>
      <c r="BM57" s="388"/>
      <c r="BN57" s="445">
        <f>SUM(BN56:CB56)</f>
        <v>4500</v>
      </c>
      <c r="BO57" s="446"/>
      <c r="BP57" s="446"/>
      <c r="BQ57" s="446"/>
      <c r="BR57" s="446"/>
      <c r="BS57" s="446"/>
      <c r="BT57" s="446"/>
      <c r="BU57" s="446"/>
      <c r="BV57" s="446"/>
      <c r="BW57" s="446"/>
      <c r="BX57" s="446"/>
      <c r="BY57" s="446"/>
      <c r="BZ57" s="446"/>
      <c r="CA57" s="446"/>
      <c r="CB57" s="447"/>
    </row>
    <row r="58" spans="1:89" ht="15.75" x14ac:dyDescent="0.25">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7"/>
      <c r="AT58" s="137"/>
      <c r="AU58" s="137"/>
      <c r="AV58" s="137"/>
      <c r="AW58" s="137"/>
      <c r="AX58" s="137"/>
      <c r="AY58" s="137"/>
      <c r="AZ58" s="137"/>
      <c r="BA58" s="137"/>
      <c r="BB58" s="137"/>
      <c r="BC58" s="86"/>
      <c r="BD58" s="86"/>
      <c r="BE58" s="86"/>
      <c r="BF58" s="86"/>
      <c r="BG58" s="86"/>
      <c r="BH58" s="86"/>
      <c r="BI58" s="86"/>
      <c r="BJ58" s="86"/>
      <c r="BK58" s="86"/>
      <c r="BL58" s="86"/>
      <c r="BM58" s="86"/>
      <c r="BN58" s="86"/>
      <c r="BO58" s="86"/>
      <c r="BP58" s="86"/>
      <c r="BQ58" s="138"/>
      <c r="BR58" s="138"/>
      <c r="BS58" s="138"/>
      <c r="BT58" s="138"/>
      <c r="BU58" s="138"/>
      <c r="BV58" s="138"/>
      <c r="BW58" s="138"/>
      <c r="BX58" s="138"/>
      <c r="BY58" s="138"/>
      <c r="BZ58" s="138"/>
      <c r="CA58" s="138"/>
      <c r="CB58" s="138"/>
    </row>
    <row r="59" spans="1:89" x14ac:dyDescent="0.2">
      <c r="CK59" s="80"/>
    </row>
    <row r="60" spans="1:89" ht="15.75" x14ac:dyDescent="0.25">
      <c r="A60" s="72" t="s">
        <v>419</v>
      </c>
      <c r="B60" s="135"/>
      <c r="C60" s="135"/>
      <c r="D60" s="135"/>
      <c r="E60" s="135"/>
      <c r="F60" s="135"/>
      <c r="G60" s="135"/>
      <c r="H60" s="135"/>
      <c r="I60" s="135"/>
      <c r="J60" s="135"/>
      <c r="X60" s="87"/>
      <c r="Y60" s="376"/>
      <c r="Z60" s="376"/>
      <c r="AA60" s="376"/>
      <c r="AB60" s="376"/>
      <c r="AC60" s="376"/>
      <c r="AD60" s="376"/>
      <c r="AE60" s="376"/>
      <c r="AF60" s="376"/>
      <c r="AG60" s="376"/>
      <c r="AH60" s="376"/>
      <c r="AI60" s="376"/>
      <c r="AJ60" s="376"/>
      <c r="AK60" s="87"/>
      <c r="AL60" s="369" t="s">
        <v>554</v>
      </c>
      <c r="AM60" s="369"/>
      <c r="AN60" s="369"/>
      <c r="AO60" s="369"/>
      <c r="AP60" s="369"/>
      <c r="AQ60" s="369"/>
      <c r="AR60" s="369"/>
      <c r="AS60" s="369"/>
      <c r="AT60" s="369"/>
      <c r="AU60" s="369"/>
      <c r="AV60" s="369"/>
      <c r="AW60" s="369"/>
      <c r="AX60" s="369"/>
      <c r="AY60" s="369"/>
      <c r="AZ60" s="369"/>
      <c r="BA60" s="369"/>
      <c r="BB60" s="369"/>
      <c r="BC60" s="369"/>
      <c r="BD60" s="369"/>
      <c r="BE60" s="369"/>
      <c r="BF60" s="369"/>
      <c r="BG60" s="369"/>
      <c r="BH60" s="369"/>
      <c r="BI60" s="369"/>
      <c r="BJ60" s="369"/>
      <c r="BK60" s="369"/>
      <c r="BL60" s="369"/>
      <c r="BM60" s="369"/>
      <c r="BN60" s="87"/>
      <c r="BO60" s="87"/>
      <c r="BP60" s="87"/>
      <c r="BQ60" s="87"/>
      <c r="BR60" s="87"/>
      <c r="BS60" s="87"/>
      <c r="CK60" s="80"/>
    </row>
    <row r="61" spans="1:89" x14ac:dyDescent="0.2">
      <c r="A61" s="88"/>
      <c r="B61" s="88"/>
      <c r="C61" s="88"/>
      <c r="D61" s="88"/>
      <c r="E61" s="88"/>
      <c r="F61" s="88"/>
      <c r="G61" s="88"/>
      <c r="H61" s="88"/>
      <c r="I61" s="88"/>
      <c r="J61" s="88"/>
      <c r="X61" s="88"/>
      <c r="Y61" s="375" t="s">
        <v>10</v>
      </c>
      <c r="Z61" s="375"/>
      <c r="AA61" s="375"/>
      <c r="AB61" s="375"/>
      <c r="AC61" s="375"/>
      <c r="AD61" s="375"/>
      <c r="AE61" s="375"/>
      <c r="AF61" s="375"/>
      <c r="AG61" s="375"/>
      <c r="AH61" s="375"/>
      <c r="AI61" s="375"/>
      <c r="AJ61" s="375"/>
      <c r="AK61" s="88"/>
      <c r="AL61" s="375" t="s">
        <v>11</v>
      </c>
      <c r="AM61" s="375"/>
      <c r="AN61" s="375"/>
      <c r="AO61" s="375"/>
      <c r="AP61" s="375"/>
      <c r="AQ61" s="375"/>
      <c r="AR61" s="375"/>
      <c r="AS61" s="375"/>
      <c r="AT61" s="375"/>
      <c r="AU61" s="375"/>
      <c r="AV61" s="375"/>
      <c r="AW61" s="375"/>
      <c r="AX61" s="375"/>
      <c r="AY61" s="375"/>
      <c r="AZ61" s="375"/>
      <c r="BA61" s="375"/>
      <c r="BB61" s="375"/>
      <c r="BC61" s="375"/>
      <c r="BD61" s="375"/>
      <c r="BE61" s="375"/>
      <c r="BF61" s="375"/>
      <c r="BG61" s="375"/>
      <c r="BH61" s="375"/>
      <c r="BI61" s="375"/>
      <c r="BJ61" s="375"/>
      <c r="BK61" s="375"/>
      <c r="BL61" s="375"/>
      <c r="BM61" s="375"/>
      <c r="BN61" s="87"/>
      <c r="BO61" s="87"/>
      <c r="BP61" s="87"/>
      <c r="BQ61" s="87"/>
      <c r="BR61" s="87"/>
      <c r="BS61" s="87"/>
      <c r="CK61" s="89"/>
    </row>
    <row r="62" spans="1:89" x14ac:dyDescent="0.2">
      <c r="A62" s="1"/>
      <c r="B62" s="87"/>
      <c r="C62" s="87"/>
      <c r="D62" s="87"/>
      <c r="E62" s="87"/>
      <c r="F62" s="87"/>
      <c r="G62" s="87"/>
      <c r="H62" s="87"/>
      <c r="I62" s="87"/>
      <c r="J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8"/>
      <c r="BO62" s="88"/>
      <c r="BP62" s="88"/>
      <c r="BQ62" s="88"/>
      <c r="BR62" s="88"/>
      <c r="BS62" s="88"/>
    </row>
    <row r="63" spans="1:89" ht="15.75" x14ac:dyDescent="0.25">
      <c r="A63" s="72" t="s">
        <v>420</v>
      </c>
      <c r="B63" s="135"/>
      <c r="C63" s="135"/>
      <c r="D63" s="135"/>
      <c r="E63" s="135"/>
      <c r="F63" s="135"/>
      <c r="G63" s="135"/>
      <c r="H63" s="135"/>
      <c r="I63" s="135"/>
      <c r="J63" s="135"/>
      <c r="X63" s="87"/>
      <c r="Y63" s="376"/>
      <c r="Z63" s="376"/>
      <c r="AA63" s="376"/>
      <c r="AB63" s="376"/>
      <c r="AC63" s="376"/>
      <c r="AD63" s="376"/>
      <c r="AE63" s="376"/>
      <c r="AF63" s="376"/>
      <c r="AG63" s="376"/>
      <c r="AH63" s="376"/>
      <c r="AI63" s="376"/>
      <c r="AJ63" s="376"/>
      <c r="AK63" s="87"/>
      <c r="AL63" s="369" t="s">
        <v>568</v>
      </c>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369"/>
      <c r="BL63" s="369"/>
      <c r="BM63" s="369"/>
      <c r="BN63" s="87"/>
      <c r="BO63" s="87"/>
      <c r="BP63" s="87"/>
      <c r="BQ63" s="87"/>
      <c r="BR63" s="87"/>
      <c r="BS63" s="87"/>
    </row>
    <row r="64" spans="1:89" x14ac:dyDescent="0.2">
      <c r="A64" s="87"/>
      <c r="B64" s="87"/>
      <c r="C64" s="87"/>
      <c r="D64" s="87"/>
      <c r="E64" s="87"/>
      <c r="F64" s="87"/>
      <c r="G64" s="87"/>
      <c r="H64" s="87"/>
      <c r="I64" s="87"/>
      <c r="J64" s="87"/>
      <c r="X64" s="87"/>
      <c r="Y64" s="148" t="s">
        <v>10</v>
      </c>
      <c r="Z64" s="148"/>
      <c r="AA64" s="148"/>
      <c r="AB64" s="148"/>
      <c r="AC64" s="148"/>
      <c r="AD64" s="148"/>
      <c r="AE64" s="148"/>
      <c r="AF64" s="148"/>
      <c r="AG64" s="148"/>
      <c r="AH64" s="148"/>
      <c r="AI64" s="148"/>
      <c r="AJ64" s="148"/>
      <c r="AK64" s="88"/>
      <c r="AL64" s="148" t="s">
        <v>11</v>
      </c>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87"/>
      <c r="BO64" s="87"/>
      <c r="BP64" s="87"/>
      <c r="BQ64" s="87"/>
      <c r="BR64" s="87"/>
      <c r="BS64" s="87"/>
    </row>
    <row r="65" spans="1:80" ht="15.6" customHeight="1" x14ac:dyDescent="0.25">
      <c r="A65" s="72" t="s">
        <v>507</v>
      </c>
      <c r="B65" s="90"/>
      <c r="C65" s="135"/>
      <c r="D65" s="135"/>
      <c r="E65" s="135"/>
      <c r="F65" s="135"/>
      <c r="G65" s="135"/>
      <c r="H65" s="135"/>
      <c r="I65" s="135"/>
      <c r="J65" s="135"/>
      <c r="O65" s="155" t="s">
        <v>567</v>
      </c>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Q65" s="136"/>
      <c r="AR65" s="136"/>
      <c r="AS65" s="136"/>
      <c r="AT65" s="136"/>
      <c r="AU65" s="136"/>
      <c r="AV65" s="136"/>
      <c r="AW65" s="136"/>
      <c r="AX65" s="136"/>
      <c r="AY65" s="136"/>
      <c r="AZ65" s="87"/>
      <c r="BA65" s="369" t="s">
        <v>568</v>
      </c>
      <c r="BB65" s="369"/>
      <c r="BC65" s="369"/>
      <c r="BD65" s="369"/>
      <c r="BE65" s="369"/>
      <c r="BF65" s="369"/>
      <c r="BG65" s="369"/>
      <c r="BH65" s="369"/>
      <c r="BI65" s="369"/>
      <c r="BJ65" s="369"/>
      <c r="BK65" s="369"/>
      <c r="BL65" s="369"/>
      <c r="BM65" s="369"/>
      <c r="BN65" s="369"/>
      <c r="BO65" s="369"/>
      <c r="BP65" s="369"/>
      <c r="BQ65" s="369"/>
      <c r="BR65" s="369"/>
      <c r="BS65" s="369"/>
      <c r="BT65" s="369"/>
      <c r="BU65" s="369"/>
      <c r="BV65" s="369"/>
      <c r="BZ65" s="5"/>
      <c r="CA65" s="92"/>
      <c r="CB65" s="5"/>
    </row>
    <row r="66" spans="1:80" ht="15.75" x14ac:dyDescent="0.25">
      <c r="A66" s="72" t="s">
        <v>508</v>
      </c>
      <c r="B66" s="90"/>
      <c r="C66" s="135"/>
      <c r="D66" s="135"/>
      <c r="E66" s="135"/>
      <c r="F66" s="135"/>
      <c r="G66" s="135"/>
      <c r="H66" s="135"/>
      <c r="I66" s="135"/>
      <c r="J66" s="135"/>
      <c r="O66" s="148" t="s">
        <v>12</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Q66" s="148" t="s">
        <v>10</v>
      </c>
      <c r="AR66" s="148"/>
      <c r="AS66" s="148"/>
      <c r="AT66" s="148"/>
      <c r="AU66" s="148"/>
      <c r="AV66" s="148"/>
      <c r="AW66" s="148"/>
      <c r="AX66" s="148"/>
      <c r="AY66" s="148"/>
      <c r="AZ66" s="88"/>
      <c r="BA66" s="148" t="s">
        <v>11</v>
      </c>
      <c r="BB66" s="148"/>
      <c r="BC66" s="148"/>
      <c r="BD66" s="148"/>
      <c r="BE66" s="148"/>
      <c r="BF66" s="148"/>
      <c r="BG66" s="148"/>
      <c r="BH66" s="148"/>
      <c r="BI66" s="148"/>
      <c r="BJ66" s="148"/>
      <c r="BK66" s="148"/>
      <c r="BL66" s="148"/>
      <c r="BM66" s="148"/>
      <c r="BN66" s="148"/>
      <c r="BO66" s="148"/>
      <c r="BP66" s="148"/>
      <c r="BQ66" s="148"/>
      <c r="BR66" s="148"/>
      <c r="BS66" s="148"/>
      <c r="BT66" s="148"/>
      <c r="BU66" s="148"/>
      <c r="BV66" s="148"/>
      <c r="BZ66" s="5"/>
      <c r="CA66" s="93"/>
      <c r="CB66" s="5"/>
    </row>
    <row r="67" spans="1:80" s="72" customFormat="1" ht="15.75" x14ac:dyDescent="0.25">
      <c r="A67" s="370" t="s">
        <v>9</v>
      </c>
      <c r="B67" s="370"/>
      <c r="C67" s="371" t="s">
        <v>555</v>
      </c>
      <c r="D67" s="371"/>
      <c r="E67" s="371"/>
      <c r="F67" s="372" t="s">
        <v>5</v>
      </c>
      <c r="G67" s="372"/>
      <c r="H67" s="373" t="s">
        <v>556</v>
      </c>
      <c r="I67" s="373"/>
      <c r="J67" s="373"/>
      <c r="K67" s="373"/>
      <c r="L67" s="373"/>
      <c r="M67" s="373"/>
      <c r="N67" s="373"/>
      <c r="O67" s="373"/>
      <c r="P67" s="373"/>
      <c r="Q67" s="373"/>
      <c r="R67" s="373"/>
      <c r="S67" s="373"/>
      <c r="T67" s="373"/>
      <c r="U67" s="373"/>
      <c r="V67" s="373"/>
      <c r="W67" s="373"/>
      <c r="X67" s="373"/>
      <c r="Y67" s="374">
        <v>20</v>
      </c>
      <c r="Z67" s="374"/>
      <c r="AA67" s="374"/>
      <c r="AB67" s="367" t="s">
        <v>557</v>
      </c>
      <c r="AC67" s="367"/>
      <c r="AD67" s="367"/>
      <c r="AE67" s="90"/>
      <c r="AF67" s="72" t="s">
        <v>509</v>
      </c>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row>
  </sheetData>
  <mergeCells count="162">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A33:D33"/>
    <mergeCell ref="E33:AM33"/>
    <mergeCell ref="AN33:BA33"/>
    <mergeCell ref="BB33:BM33"/>
    <mergeCell ref="BN33:CB33"/>
    <mergeCell ref="T35:AJ35"/>
    <mergeCell ref="AS35:BB35"/>
    <mergeCell ref="BC35:BP35"/>
    <mergeCell ref="A31:D31"/>
    <mergeCell ref="E31:AM31"/>
    <mergeCell ref="AN31:BA31"/>
    <mergeCell ref="BB31:BM31"/>
    <mergeCell ref="BN31:CB31"/>
    <mergeCell ref="A32:D32"/>
    <mergeCell ref="E32:AM32"/>
    <mergeCell ref="AN32:BA32"/>
    <mergeCell ref="BB32:BM32"/>
    <mergeCell ref="BN32:CB32"/>
    <mergeCell ref="A37:D37"/>
    <mergeCell ref="E37:AM37"/>
    <mergeCell ref="AN37:BA37"/>
    <mergeCell ref="BB37:BM37"/>
    <mergeCell ref="BN37:CB37"/>
    <mergeCell ref="A38:D38"/>
    <mergeCell ref="E38:AM38"/>
    <mergeCell ref="AN38:BA38"/>
    <mergeCell ref="BB38:BM38"/>
    <mergeCell ref="BN38:CB38"/>
    <mergeCell ref="A39:D39"/>
    <mergeCell ref="E39:AM39"/>
    <mergeCell ref="AN39:BA39"/>
    <mergeCell ref="BB39:BM39"/>
    <mergeCell ref="BN39:CB39"/>
    <mergeCell ref="A40:D40"/>
    <mergeCell ref="E40:AM40"/>
    <mergeCell ref="AN40:BA40"/>
    <mergeCell ref="BB40:BM40"/>
    <mergeCell ref="BN40:CB40"/>
    <mergeCell ref="A41:D41"/>
    <mergeCell ref="E41:AM41"/>
    <mergeCell ref="AN41:BA41"/>
    <mergeCell ref="BB41:BM41"/>
    <mergeCell ref="BN41:CB41"/>
    <mergeCell ref="A42:D42"/>
    <mergeCell ref="E42:AM42"/>
    <mergeCell ref="AN42:BA42"/>
    <mergeCell ref="BB42:BM42"/>
    <mergeCell ref="BN42:CB42"/>
    <mergeCell ref="A43:D43"/>
    <mergeCell ref="E43:AM43"/>
    <mergeCell ref="AN43:BA43"/>
    <mergeCell ref="BB43:BM43"/>
    <mergeCell ref="BN43:CB43"/>
    <mergeCell ref="A44:D44"/>
    <mergeCell ref="E44:AM44"/>
    <mergeCell ref="AN44:BA44"/>
    <mergeCell ref="BB44:BM44"/>
    <mergeCell ref="BN44:CB44"/>
    <mergeCell ref="A46:CB46"/>
    <mergeCell ref="S48:CB48"/>
    <mergeCell ref="A50:CB50"/>
    <mergeCell ref="AS51:BB51"/>
    <mergeCell ref="BC51:BP51"/>
    <mergeCell ref="A53:D53"/>
    <mergeCell ref="E53:BC53"/>
    <mergeCell ref="BD53:BM53"/>
    <mergeCell ref="BN53:CB53"/>
    <mergeCell ref="BN56:CB56"/>
    <mergeCell ref="A57:D57"/>
    <mergeCell ref="E57:BC57"/>
    <mergeCell ref="BD57:BM57"/>
    <mergeCell ref="BN57:CB57"/>
    <mergeCell ref="A54:D54"/>
    <mergeCell ref="E54:BC54"/>
    <mergeCell ref="BD54:BM54"/>
    <mergeCell ref="BN54:CB54"/>
    <mergeCell ref="A55:D55"/>
    <mergeCell ref="E55:BC55"/>
    <mergeCell ref="BD55:BM55"/>
    <mergeCell ref="BN55:CB55"/>
    <mergeCell ref="Y60:AJ60"/>
    <mergeCell ref="AL60:BM60"/>
    <mergeCell ref="Y61:AJ61"/>
    <mergeCell ref="AL61:BM61"/>
    <mergeCell ref="Y63:AJ63"/>
    <mergeCell ref="AL63:BM63"/>
    <mergeCell ref="A56:D56"/>
    <mergeCell ref="E56:BC56"/>
    <mergeCell ref="BD56:BM56"/>
    <mergeCell ref="A67:B67"/>
    <mergeCell ref="C67:E67"/>
    <mergeCell ref="F67:G67"/>
    <mergeCell ref="H67:X67"/>
    <mergeCell ref="Y67:AA67"/>
    <mergeCell ref="AB67:AD67"/>
    <mergeCell ref="Y64:AJ64"/>
    <mergeCell ref="AL64:BM64"/>
    <mergeCell ref="O65:AN65"/>
    <mergeCell ref="BA65:BV65"/>
    <mergeCell ref="O66:AN66"/>
    <mergeCell ref="AQ66:AY66"/>
    <mergeCell ref="BA66:BV66"/>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R94"/>
  <sheetViews>
    <sheetView view="pageBreakPreview" topLeftCell="A43" zoomScaleSheetLayoutView="100" workbookViewId="0">
      <selection activeCell="BN33" sqref="BN33:CB33"/>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2" width="1.140625" style="4"/>
    <col min="93" max="93" width="4.42578125" style="4" bestFit="1" customWidth="1"/>
    <col min="94" max="95" width="1.140625" style="4"/>
    <col min="96" max="96" width="16.5703125" style="4" bestFit="1" customWidth="1"/>
    <col min="97"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46.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796</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14.25" customHeight="1" x14ac:dyDescent="0.25">
      <c r="A13" s="485" t="s">
        <v>524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522</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9"/>
      <c r="BB15" s="157" t="s">
        <v>8</v>
      </c>
      <c r="BC15" s="158"/>
      <c r="BD15" s="158"/>
      <c r="BE15" s="158"/>
      <c r="BF15" s="158"/>
      <c r="BG15" s="158"/>
      <c r="BH15" s="158"/>
      <c r="BI15" s="158"/>
      <c r="BJ15" s="158"/>
      <c r="BK15" s="158"/>
      <c r="BL15" s="158"/>
      <c r="BM15" s="159"/>
      <c r="BN15" s="157" t="s">
        <v>30</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9"/>
      <c r="BB16" s="407" t="s">
        <v>523</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96" ht="12" customHeight="1" x14ac:dyDescent="0.2">
      <c r="A17" s="407"/>
      <c r="B17" s="408"/>
      <c r="C17" s="408"/>
      <c r="D17" s="409"/>
      <c r="E17" s="99"/>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1"/>
      <c r="BB17" s="407" t="s">
        <v>381</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96"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2"/>
      <c r="BB18" s="400">
        <v>3</v>
      </c>
      <c r="BC18" s="401"/>
      <c r="BD18" s="401"/>
      <c r="BE18" s="401"/>
      <c r="BF18" s="401"/>
      <c r="BG18" s="401"/>
      <c r="BH18" s="401"/>
      <c r="BI18" s="401"/>
      <c r="BJ18" s="401"/>
      <c r="BK18" s="401"/>
      <c r="BL18" s="401"/>
      <c r="BM18" s="402"/>
      <c r="BN18" s="400">
        <v>4</v>
      </c>
      <c r="BO18" s="401"/>
      <c r="BP18" s="401"/>
      <c r="BQ18" s="401"/>
      <c r="BR18" s="401"/>
      <c r="BS18" s="401"/>
      <c r="BT18" s="401"/>
      <c r="BU18" s="401"/>
      <c r="BV18" s="401"/>
      <c r="BW18" s="401"/>
      <c r="BX18" s="401"/>
      <c r="BY18" s="401"/>
      <c r="BZ18" s="401"/>
      <c r="CA18" s="401"/>
      <c r="CB18" s="402"/>
    </row>
    <row r="19" spans="1:96" ht="56.25" customHeight="1" x14ac:dyDescent="0.2">
      <c r="A19" s="413">
        <v>1</v>
      </c>
      <c r="B19" s="414"/>
      <c r="C19" s="414"/>
      <c r="D19" s="415"/>
      <c r="E19" s="589" t="s">
        <v>797</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1"/>
      <c r="BB19" s="611">
        <v>927205</v>
      </c>
      <c r="BC19" s="612"/>
      <c r="BD19" s="612"/>
      <c r="BE19" s="612"/>
      <c r="BF19" s="612"/>
      <c r="BG19" s="612"/>
      <c r="BH19" s="612"/>
      <c r="BI19" s="612"/>
      <c r="BJ19" s="612"/>
      <c r="BK19" s="612"/>
      <c r="BL19" s="612"/>
      <c r="BM19" s="613"/>
      <c r="BN19" s="237">
        <v>3838000</v>
      </c>
      <c r="BO19" s="238"/>
      <c r="BP19" s="238"/>
      <c r="BQ19" s="238"/>
      <c r="BR19" s="238"/>
      <c r="BS19" s="238"/>
      <c r="BT19" s="238"/>
      <c r="BU19" s="238"/>
      <c r="BV19" s="238"/>
      <c r="BW19" s="238"/>
      <c r="BX19" s="238"/>
      <c r="BY19" s="238"/>
      <c r="BZ19" s="238"/>
      <c r="CA19" s="238"/>
      <c r="CB19" s="278"/>
    </row>
    <row r="20" spans="1:96"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81"/>
      <c r="AO20" s="381"/>
      <c r="AP20" s="381"/>
      <c r="AQ20" s="381"/>
      <c r="AR20" s="381"/>
      <c r="AS20" s="381"/>
      <c r="AT20" s="381"/>
      <c r="AU20" s="381"/>
      <c r="AV20" s="381"/>
      <c r="AW20" s="381"/>
      <c r="AX20" s="381"/>
      <c r="AY20" s="381"/>
      <c r="AZ20" s="381"/>
      <c r="BA20" s="382"/>
      <c r="BB20" s="386" t="s">
        <v>52</v>
      </c>
      <c r="BC20" s="387"/>
      <c r="BD20" s="387"/>
      <c r="BE20" s="387"/>
      <c r="BF20" s="387"/>
      <c r="BG20" s="387"/>
      <c r="BH20" s="387"/>
      <c r="BI20" s="387"/>
      <c r="BJ20" s="387"/>
      <c r="BK20" s="387"/>
      <c r="BL20" s="387"/>
      <c r="BM20" s="388"/>
      <c r="BN20" s="545">
        <f>SUM(BN19:CB19)</f>
        <v>3838000</v>
      </c>
      <c r="BO20" s="546"/>
      <c r="BP20" s="546"/>
      <c r="BQ20" s="546"/>
      <c r="BR20" s="546"/>
      <c r="BS20" s="546"/>
      <c r="BT20" s="546"/>
      <c r="BU20" s="546"/>
      <c r="BV20" s="546"/>
      <c r="BW20" s="546"/>
      <c r="BX20" s="546"/>
      <c r="BY20" s="546"/>
      <c r="BZ20" s="546"/>
      <c r="CA20" s="546"/>
      <c r="CB20" s="547"/>
    </row>
    <row r="21" spans="1:96" ht="12" customHeight="1" x14ac:dyDescent="0.2"/>
    <row r="22" spans="1:96" s="72" customFormat="1" ht="15.75" x14ac:dyDescent="0.25">
      <c r="A22" s="428" t="s">
        <v>532</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96" s="72" customFormat="1" ht="12.75" customHeight="1" x14ac:dyDescent="0.25">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O23" s="72">
        <v>112</v>
      </c>
      <c r="CR23" s="139">
        <f>BN33</f>
        <v>231600</v>
      </c>
    </row>
    <row r="24" spans="1:96" s="7" customFormat="1" ht="15.75" x14ac:dyDescent="0.25">
      <c r="A24" s="7" t="s">
        <v>406</v>
      </c>
      <c r="T24" s="434" t="s">
        <v>84</v>
      </c>
      <c r="U24" s="434"/>
      <c r="V24" s="434"/>
      <c r="W24" s="434"/>
      <c r="X24" s="434"/>
      <c r="Y24" s="434"/>
      <c r="Z24" s="434"/>
      <c r="AA24" s="434"/>
      <c r="AB24" s="434"/>
      <c r="AC24" s="434"/>
      <c r="AD24" s="434"/>
      <c r="AE24" s="434"/>
      <c r="AF24" s="434"/>
      <c r="AG24" s="434"/>
      <c r="AH24" s="434"/>
      <c r="AI24" s="434"/>
      <c r="AJ24" s="434"/>
      <c r="AK24" s="27"/>
      <c r="AL24" s="27"/>
      <c r="AM24" s="27"/>
      <c r="AN24" s="27"/>
      <c r="AO24" s="27"/>
      <c r="AP24" s="27"/>
      <c r="AQ24" s="27"/>
      <c r="AR24" s="27"/>
      <c r="AS24" s="410" t="s">
        <v>511</v>
      </c>
      <c r="AT24" s="410"/>
      <c r="AU24" s="410"/>
      <c r="AV24" s="410"/>
      <c r="AW24" s="410"/>
      <c r="AX24" s="410"/>
      <c r="AY24" s="410"/>
      <c r="AZ24" s="410"/>
      <c r="BA24" s="410"/>
      <c r="BB24" s="410"/>
      <c r="BC24" s="434" t="s">
        <v>281</v>
      </c>
      <c r="BD24" s="434"/>
      <c r="BE24" s="434"/>
      <c r="BF24" s="434"/>
      <c r="BG24" s="434"/>
      <c r="BH24" s="434"/>
      <c r="BI24" s="434"/>
      <c r="BJ24" s="434"/>
      <c r="BK24" s="434"/>
      <c r="BL24" s="434"/>
      <c r="BM24" s="434"/>
      <c r="BN24" s="434"/>
      <c r="BO24" s="434"/>
      <c r="BP24" s="434"/>
      <c r="BQ24" s="74"/>
      <c r="BR24" s="74"/>
      <c r="BS24" s="74"/>
      <c r="BT24" s="74"/>
      <c r="BU24" s="74"/>
      <c r="BV24" s="74"/>
      <c r="BW24" s="74"/>
      <c r="BX24" s="74"/>
      <c r="BY24" s="74"/>
      <c r="BZ24" s="74"/>
      <c r="CA24" s="74"/>
      <c r="CB24" s="74"/>
      <c r="CO24" s="72">
        <v>113</v>
      </c>
      <c r="CP24" s="72"/>
      <c r="CQ24" s="72"/>
      <c r="CR24" s="139">
        <f>BN44</f>
        <v>1874000</v>
      </c>
    </row>
    <row r="25" spans="1:96" s="72" customFormat="1" ht="15.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O25" s="72">
        <v>244</v>
      </c>
      <c r="CR25" s="139">
        <f>BJ58+BN75+BN84</f>
        <v>1732400</v>
      </c>
    </row>
    <row r="26" spans="1:96" s="72" customFormat="1" ht="12.75" customHeight="1" x14ac:dyDescent="0.25">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435</v>
      </c>
      <c r="AO26" s="158"/>
      <c r="AP26" s="158"/>
      <c r="AQ26" s="158"/>
      <c r="AR26" s="158"/>
      <c r="AS26" s="158"/>
      <c r="AT26" s="158"/>
      <c r="AU26" s="158"/>
      <c r="AV26" s="158"/>
      <c r="AW26" s="158"/>
      <c r="AX26" s="158"/>
      <c r="AY26" s="158"/>
      <c r="AZ26" s="158"/>
      <c r="BA26" s="159"/>
      <c r="BB26" s="157" t="s">
        <v>424</v>
      </c>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c r="CR26" s="139">
        <f>SUM(CR23:CR25)</f>
        <v>3838000</v>
      </c>
    </row>
    <row r="27" spans="1:96" s="72" customFormat="1" ht="12.75" customHeight="1" x14ac:dyDescent="0.25">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t="s">
        <v>437</v>
      </c>
      <c r="AO27" s="408"/>
      <c r="AP27" s="408"/>
      <c r="AQ27" s="408"/>
      <c r="AR27" s="408"/>
      <c r="AS27" s="408"/>
      <c r="AT27" s="408"/>
      <c r="AU27" s="408"/>
      <c r="AV27" s="408"/>
      <c r="AW27" s="408"/>
      <c r="AX27" s="408"/>
      <c r="AY27" s="408"/>
      <c r="AZ27" s="408"/>
      <c r="BA27" s="409"/>
      <c r="BB27" s="407" t="s">
        <v>434</v>
      </c>
      <c r="BC27" s="408"/>
      <c r="BD27" s="408"/>
      <c r="BE27" s="408"/>
      <c r="BF27" s="408"/>
      <c r="BG27" s="408"/>
      <c r="BH27" s="408"/>
      <c r="BI27" s="408"/>
      <c r="BJ27" s="408"/>
      <c r="BK27" s="408"/>
      <c r="BL27" s="408"/>
      <c r="BM27" s="409"/>
      <c r="BN27" s="407" t="s">
        <v>438</v>
      </c>
      <c r="BO27" s="408"/>
      <c r="BP27" s="408"/>
      <c r="BQ27" s="408"/>
      <c r="BR27" s="408"/>
      <c r="BS27" s="408"/>
      <c r="BT27" s="408"/>
      <c r="BU27" s="408"/>
      <c r="BV27" s="408"/>
      <c r="BW27" s="408"/>
      <c r="BX27" s="408"/>
      <c r="BY27" s="408"/>
      <c r="BZ27" s="408"/>
      <c r="CA27" s="408"/>
      <c r="CB27" s="409"/>
    </row>
    <row r="28" spans="1:96" s="72" customFormat="1" ht="12.75" customHeight="1" x14ac:dyDescent="0.25">
      <c r="A28" s="498"/>
      <c r="B28" s="499"/>
      <c r="C28" s="499"/>
      <c r="D28" s="500"/>
      <c r="E28" s="498"/>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500"/>
      <c r="AN28" s="498"/>
      <c r="AO28" s="499"/>
      <c r="AP28" s="499"/>
      <c r="AQ28" s="499"/>
      <c r="AR28" s="499"/>
      <c r="AS28" s="499"/>
      <c r="AT28" s="499"/>
      <c r="AU28" s="499"/>
      <c r="AV28" s="499"/>
      <c r="AW28" s="499"/>
      <c r="AX28" s="499"/>
      <c r="AY28" s="499"/>
      <c r="AZ28" s="499"/>
      <c r="BA28" s="500"/>
      <c r="BB28" s="498"/>
      <c r="BC28" s="499"/>
      <c r="BD28" s="499"/>
      <c r="BE28" s="499"/>
      <c r="BF28" s="499"/>
      <c r="BG28" s="499"/>
      <c r="BH28" s="499"/>
      <c r="BI28" s="499"/>
      <c r="BJ28" s="499"/>
      <c r="BK28" s="499"/>
      <c r="BL28" s="499"/>
      <c r="BM28" s="500"/>
      <c r="BN28" s="498" t="s">
        <v>439</v>
      </c>
      <c r="BO28" s="499"/>
      <c r="BP28" s="499"/>
      <c r="BQ28" s="499"/>
      <c r="BR28" s="499"/>
      <c r="BS28" s="499"/>
      <c r="BT28" s="499"/>
      <c r="BU28" s="499"/>
      <c r="BV28" s="499"/>
      <c r="BW28" s="499"/>
      <c r="BX28" s="499"/>
      <c r="BY28" s="499"/>
      <c r="BZ28" s="499"/>
      <c r="CA28" s="499"/>
      <c r="CB28" s="500"/>
    </row>
    <row r="29" spans="1:96" s="72" customFormat="1" ht="12.75" customHeight="1" x14ac:dyDescent="0.25">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2"/>
      <c r="BB29" s="400">
        <v>4</v>
      </c>
      <c r="BC29" s="401"/>
      <c r="BD29" s="401"/>
      <c r="BE29" s="401"/>
      <c r="BF29" s="401"/>
      <c r="BG29" s="401"/>
      <c r="BH29" s="401"/>
      <c r="BI29" s="401"/>
      <c r="BJ29" s="401"/>
      <c r="BK29" s="401"/>
      <c r="BL29" s="401"/>
      <c r="BM29" s="402"/>
      <c r="BN29" s="400">
        <v>5</v>
      </c>
      <c r="BO29" s="401"/>
      <c r="BP29" s="401"/>
      <c r="BQ29" s="401"/>
      <c r="BR29" s="401"/>
      <c r="BS29" s="401"/>
      <c r="BT29" s="401"/>
      <c r="BU29" s="401"/>
      <c r="BV29" s="401"/>
      <c r="BW29" s="401"/>
      <c r="BX29" s="401"/>
      <c r="BY29" s="401"/>
      <c r="BZ29" s="401"/>
      <c r="CA29" s="401"/>
      <c r="CB29" s="402"/>
    </row>
    <row r="30" spans="1:96" s="72" customFormat="1" ht="27" customHeight="1" x14ac:dyDescent="0.25">
      <c r="A30" s="361">
        <v>1</v>
      </c>
      <c r="B30" s="362"/>
      <c r="C30" s="362"/>
      <c r="D30" s="363"/>
      <c r="E30" s="227" t="s">
        <v>723</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435"/>
      <c r="AN30" s="416">
        <v>77150</v>
      </c>
      <c r="AO30" s="417"/>
      <c r="AP30" s="417"/>
      <c r="AQ30" s="417"/>
      <c r="AR30" s="417"/>
      <c r="AS30" s="417"/>
      <c r="AT30" s="417"/>
      <c r="AU30" s="417"/>
      <c r="AV30" s="417"/>
      <c r="AW30" s="417"/>
      <c r="AX30" s="417"/>
      <c r="AY30" s="417"/>
      <c r="AZ30" s="417"/>
      <c r="BA30" s="418"/>
      <c r="BB30" s="416">
        <v>2</v>
      </c>
      <c r="BC30" s="417"/>
      <c r="BD30" s="417"/>
      <c r="BE30" s="417"/>
      <c r="BF30" s="417"/>
      <c r="BG30" s="417"/>
      <c r="BH30" s="417"/>
      <c r="BI30" s="417"/>
      <c r="BJ30" s="417"/>
      <c r="BK30" s="417"/>
      <c r="BL30" s="417"/>
      <c r="BM30" s="418"/>
      <c r="BN30" s="416">
        <f>ROUND(AN30*BB30,2)</f>
        <v>154300</v>
      </c>
      <c r="BO30" s="417"/>
      <c r="BP30" s="417"/>
      <c r="BQ30" s="417"/>
      <c r="BR30" s="417"/>
      <c r="BS30" s="417"/>
      <c r="BT30" s="417"/>
      <c r="BU30" s="417"/>
      <c r="BV30" s="417"/>
      <c r="BW30" s="417"/>
      <c r="BX30" s="417"/>
      <c r="BY30" s="417"/>
      <c r="BZ30" s="417"/>
      <c r="CA30" s="417"/>
      <c r="CB30" s="418"/>
    </row>
    <row r="31" spans="1:96" s="72" customFormat="1" ht="12.75" customHeight="1" x14ac:dyDescent="0.25">
      <c r="A31" s="361">
        <v>2</v>
      </c>
      <c r="B31" s="362"/>
      <c r="C31" s="362"/>
      <c r="D31" s="363"/>
      <c r="E31" s="361" t="s">
        <v>725</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3"/>
      <c r="AN31" s="416">
        <v>900</v>
      </c>
      <c r="AO31" s="417"/>
      <c r="AP31" s="417"/>
      <c r="AQ31" s="417"/>
      <c r="AR31" s="417"/>
      <c r="AS31" s="417"/>
      <c r="AT31" s="417"/>
      <c r="AU31" s="417"/>
      <c r="AV31" s="417"/>
      <c r="AW31" s="417"/>
      <c r="AX31" s="417"/>
      <c r="AY31" s="417"/>
      <c r="AZ31" s="417"/>
      <c r="BA31" s="418"/>
      <c r="BB31" s="416">
        <v>22</v>
      </c>
      <c r="BC31" s="417"/>
      <c r="BD31" s="417"/>
      <c r="BE31" s="417"/>
      <c r="BF31" s="417"/>
      <c r="BG31" s="417"/>
      <c r="BH31" s="417"/>
      <c r="BI31" s="417"/>
      <c r="BJ31" s="417"/>
      <c r="BK31" s="417"/>
      <c r="BL31" s="417"/>
      <c r="BM31" s="418"/>
      <c r="BN31" s="416">
        <f t="shared" ref="BN31:BN32" si="0">ROUND(AN31*BB31,2)</f>
        <v>19800</v>
      </c>
      <c r="BO31" s="417"/>
      <c r="BP31" s="417"/>
      <c r="BQ31" s="417"/>
      <c r="BR31" s="417"/>
      <c r="BS31" s="417"/>
      <c r="BT31" s="417"/>
      <c r="BU31" s="417"/>
      <c r="BV31" s="417"/>
      <c r="BW31" s="417"/>
      <c r="BX31" s="417"/>
      <c r="BY31" s="417"/>
      <c r="BZ31" s="417"/>
      <c r="CA31" s="417"/>
      <c r="CB31" s="418"/>
    </row>
    <row r="32" spans="1:96" s="72" customFormat="1" ht="12.75" customHeight="1" x14ac:dyDescent="0.25">
      <c r="A32" s="361">
        <v>3</v>
      </c>
      <c r="B32" s="362"/>
      <c r="C32" s="362"/>
      <c r="D32" s="363"/>
      <c r="E32" s="361" t="s">
        <v>724</v>
      </c>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416">
        <v>2613.6363000000001</v>
      </c>
      <c r="AO32" s="417"/>
      <c r="AP32" s="417"/>
      <c r="AQ32" s="417"/>
      <c r="AR32" s="417"/>
      <c r="AS32" s="417"/>
      <c r="AT32" s="417"/>
      <c r="AU32" s="417"/>
      <c r="AV32" s="417"/>
      <c r="AW32" s="417"/>
      <c r="AX32" s="417"/>
      <c r="AY32" s="417"/>
      <c r="AZ32" s="417"/>
      <c r="BA32" s="418"/>
      <c r="BB32" s="416">
        <v>22</v>
      </c>
      <c r="BC32" s="417"/>
      <c r="BD32" s="417"/>
      <c r="BE32" s="417"/>
      <c r="BF32" s="417"/>
      <c r="BG32" s="417"/>
      <c r="BH32" s="417"/>
      <c r="BI32" s="417"/>
      <c r="BJ32" s="417"/>
      <c r="BK32" s="417"/>
      <c r="BL32" s="417"/>
      <c r="BM32" s="418"/>
      <c r="BN32" s="416">
        <f t="shared" si="0"/>
        <v>57500</v>
      </c>
      <c r="BO32" s="417"/>
      <c r="BP32" s="417"/>
      <c r="BQ32" s="417"/>
      <c r="BR32" s="417"/>
      <c r="BS32" s="417"/>
      <c r="BT32" s="417"/>
      <c r="BU32" s="417"/>
      <c r="BV32" s="417"/>
      <c r="BW32" s="417"/>
      <c r="BX32" s="417"/>
      <c r="BY32" s="417"/>
      <c r="BZ32" s="417"/>
      <c r="CA32" s="417"/>
      <c r="CB32" s="418"/>
    </row>
    <row r="33" spans="1:80" s="72" customFormat="1" ht="12.75" customHeight="1" x14ac:dyDescent="0.25">
      <c r="A33" s="608"/>
      <c r="B33" s="609"/>
      <c r="C33" s="609"/>
      <c r="D33" s="610"/>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8"/>
      <c r="BB33" s="386" t="s">
        <v>52</v>
      </c>
      <c r="BC33" s="387"/>
      <c r="BD33" s="387"/>
      <c r="BE33" s="387"/>
      <c r="BF33" s="387"/>
      <c r="BG33" s="387"/>
      <c r="BH33" s="387"/>
      <c r="BI33" s="387"/>
      <c r="BJ33" s="387"/>
      <c r="BK33" s="387"/>
      <c r="BL33" s="387"/>
      <c r="BM33" s="388"/>
      <c r="BN33" s="494">
        <f>SUM(BN30:CB32)</f>
        <v>231600</v>
      </c>
      <c r="BO33" s="495"/>
      <c r="BP33" s="495"/>
      <c r="BQ33" s="495"/>
      <c r="BR33" s="495"/>
      <c r="BS33" s="495"/>
      <c r="BT33" s="495"/>
      <c r="BU33" s="495"/>
      <c r="BV33" s="495"/>
      <c r="BW33" s="495"/>
      <c r="BX33" s="495"/>
      <c r="BY33" s="495"/>
      <c r="BZ33" s="495"/>
      <c r="CA33" s="495"/>
      <c r="CB33" s="496"/>
    </row>
    <row r="34" spans="1:80" s="72" customFormat="1" ht="12.75" customHeight="1" x14ac:dyDescent="0.25">
      <c r="A34" s="125"/>
      <c r="B34" s="125"/>
      <c r="C34" s="125"/>
      <c r="D34" s="125"/>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8"/>
      <c r="BO34" s="128"/>
      <c r="BP34" s="128"/>
      <c r="BQ34" s="128"/>
      <c r="BR34" s="128"/>
      <c r="BS34" s="128"/>
      <c r="BT34" s="128"/>
      <c r="BU34" s="128"/>
      <c r="BV34" s="128"/>
      <c r="BW34" s="128"/>
      <c r="BX34" s="128"/>
      <c r="BY34" s="128"/>
      <c r="BZ34" s="128"/>
      <c r="CA34" s="128"/>
      <c r="CB34" s="128"/>
    </row>
    <row r="35" spans="1:80" s="72" customFormat="1" ht="12.75" customHeight="1" x14ac:dyDescent="0.25">
      <c r="A35" s="7" t="s">
        <v>406</v>
      </c>
      <c r="B35" s="7"/>
      <c r="C35" s="7"/>
      <c r="D35" s="7"/>
      <c r="E35" s="7"/>
      <c r="F35" s="7"/>
      <c r="G35" s="7"/>
      <c r="H35" s="7"/>
      <c r="I35" s="7"/>
      <c r="J35" s="7"/>
      <c r="K35" s="7"/>
      <c r="L35" s="7"/>
      <c r="M35" s="7"/>
      <c r="N35" s="7"/>
      <c r="O35" s="7"/>
      <c r="P35" s="7"/>
      <c r="Q35" s="7"/>
      <c r="R35" s="7"/>
      <c r="S35" s="7"/>
      <c r="T35" s="434" t="s">
        <v>85</v>
      </c>
      <c r="U35" s="434"/>
      <c r="V35" s="434"/>
      <c r="W35" s="434"/>
      <c r="X35" s="434"/>
      <c r="Y35" s="434"/>
      <c r="Z35" s="434"/>
      <c r="AA35" s="434"/>
      <c r="AB35" s="434"/>
      <c r="AC35" s="434"/>
      <c r="AD35" s="434"/>
      <c r="AE35" s="434"/>
      <c r="AF35" s="434"/>
      <c r="AG35" s="434"/>
      <c r="AH35" s="434"/>
      <c r="AI35" s="434"/>
      <c r="AJ35" s="434"/>
      <c r="AK35" s="27"/>
      <c r="AL35" s="27"/>
      <c r="AM35" s="27"/>
      <c r="AN35" s="27"/>
      <c r="AO35" s="27"/>
      <c r="AP35" s="27"/>
      <c r="AQ35" s="27"/>
      <c r="AR35" s="27"/>
      <c r="AS35" s="410" t="s">
        <v>511</v>
      </c>
      <c r="AT35" s="410"/>
      <c r="AU35" s="410"/>
      <c r="AV35" s="410"/>
      <c r="AW35" s="410"/>
      <c r="AX35" s="410"/>
      <c r="AY35" s="410"/>
      <c r="AZ35" s="410"/>
      <c r="BA35" s="410"/>
      <c r="BB35" s="410"/>
      <c r="BC35" s="434" t="s">
        <v>281</v>
      </c>
      <c r="BD35" s="434"/>
      <c r="BE35" s="434"/>
      <c r="BF35" s="434"/>
      <c r="BG35" s="434"/>
      <c r="BH35" s="434"/>
      <c r="BI35" s="434"/>
      <c r="BJ35" s="434"/>
      <c r="BK35" s="434"/>
      <c r="BL35" s="434"/>
      <c r="BM35" s="434"/>
      <c r="BN35" s="434"/>
      <c r="BO35" s="434"/>
      <c r="BP35" s="434"/>
      <c r="BQ35" s="74"/>
      <c r="BR35" s="74"/>
      <c r="BS35" s="74"/>
      <c r="BT35" s="74"/>
      <c r="BU35" s="74"/>
      <c r="BV35" s="74"/>
      <c r="BW35" s="74"/>
      <c r="BX35" s="74"/>
      <c r="BY35" s="74"/>
      <c r="BZ35" s="74"/>
      <c r="CA35" s="74"/>
      <c r="CB35" s="74"/>
    </row>
    <row r="36" spans="1:80" s="72" customFormat="1" ht="12.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row>
    <row r="37" spans="1:80" s="72" customFormat="1" ht="12.75" customHeight="1" x14ac:dyDescent="0.25">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435</v>
      </c>
      <c r="AO37" s="158"/>
      <c r="AP37" s="158"/>
      <c r="AQ37" s="158"/>
      <c r="AR37" s="158"/>
      <c r="AS37" s="158"/>
      <c r="AT37" s="158"/>
      <c r="AU37" s="158"/>
      <c r="AV37" s="158"/>
      <c r="AW37" s="158"/>
      <c r="AX37" s="158"/>
      <c r="AY37" s="158"/>
      <c r="AZ37" s="158"/>
      <c r="BA37" s="159"/>
      <c r="BB37" s="157" t="s">
        <v>424</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s="72" customFormat="1" ht="12.75" customHeight="1" x14ac:dyDescent="0.25">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437</v>
      </c>
      <c r="AO38" s="408"/>
      <c r="AP38" s="408"/>
      <c r="AQ38" s="408"/>
      <c r="AR38" s="408"/>
      <c r="AS38" s="408"/>
      <c r="AT38" s="408"/>
      <c r="AU38" s="408"/>
      <c r="AV38" s="408"/>
      <c r="AW38" s="408"/>
      <c r="AX38" s="408"/>
      <c r="AY38" s="408"/>
      <c r="AZ38" s="408"/>
      <c r="BA38" s="409"/>
      <c r="BB38" s="407" t="s">
        <v>434</v>
      </c>
      <c r="BC38" s="408"/>
      <c r="BD38" s="408"/>
      <c r="BE38" s="408"/>
      <c r="BF38" s="408"/>
      <c r="BG38" s="408"/>
      <c r="BH38" s="408"/>
      <c r="BI38" s="408"/>
      <c r="BJ38" s="408"/>
      <c r="BK38" s="408"/>
      <c r="BL38" s="408"/>
      <c r="BM38" s="409"/>
      <c r="BN38" s="407" t="s">
        <v>438</v>
      </c>
      <c r="BO38" s="408"/>
      <c r="BP38" s="408"/>
      <c r="BQ38" s="408"/>
      <c r="BR38" s="408"/>
      <c r="BS38" s="408"/>
      <c r="BT38" s="408"/>
      <c r="BU38" s="408"/>
      <c r="BV38" s="408"/>
      <c r="BW38" s="408"/>
      <c r="BX38" s="408"/>
      <c r="BY38" s="408"/>
      <c r="BZ38" s="408"/>
      <c r="CA38" s="408"/>
      <c r="CB38" s="409"/>
    </row>
    <row r="39" spans="1:80" s="72" customFormat="1" ht="12.75" customHeight="1" x14ac:dyDescent="0.25">
      <c r="A39" s="498"/>
      <c r="B39" s="499"/>
      <c r="C39" s="499"/>
      <c r="D39" s="500"/>
      <c r="E39" s="49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500"/>
      <c r="AN39" s="498"/>
      <c r="AO39" s="499"/>
      <c r="AP39" s="499"/>
      <c r="AQ39" s="499"/>
      <c r="AR39" s="499"/>
      <c r="AS39" s="499"/>
      <c r="AT39" s="499"/>
      <c r="AU39" s="499"/>
      <c r="AV39" s="499"/>
      <c r="AW39" s="499"/>
      <c r="AX39" s="499"/>
      <c r="AY39" s="499"/>
      <c r="AZ39" s="499"/>
      <c r="BA39" s="500"/>
      <c r="BB39" s="498"/>
      <c r="BC39" s="499"/>
      <c r="BD39" s="499"/>
      <c r="BE39" s="499"/>
      <c r="BF39" s="499"/>
      <c r="BG39" s="499"/>
      <c r="BH39" s="499"/>
      <c r="BI39" s="499"/>
      <c r="BJ39" s="499"/>
      <c r="BK39" s="499"/>
      <c r="BL39" s="499"/>
      <c r="BM39" s="500"/>
      <c r="BN39" s="498" t="s">
        <v>439</v>
      </c>
      <c r="BO39" s="499"/>
      <c r="BP39" s="499"/>
      <c r="BQ39" s="499"/>
      <c r="BR39" s="499"/>
      <c r="BS39" s="499"/>
      <c r="BT39" s="499"/>
      <c r="BU39" s="499"/>
      <c r="BV39" s="499"/>
      <c r="BW39" s="499"/>
      <c r="BX39" s="499"/>
      <c r="BY39" s="499"/>
      <c r="BZ39" s="499"/>
      <c r="CA39" s="499"/>
      <c r="CB39" s="500"/>
    </row>
    <row r="40" spans="1:80" s="72" customFormat="1" ht="12.75" customHeight="1" x14ac:dyDescent="0.25">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s="72" customFormat="1" ht="29.25" customHeight="1" x14ac:dyDescent="0.25">
      <c r="A41" s="361">
        <v>1</v>
      </c>
      <c r="B41" s="362"/>
      <c r="C41" s="362"/>
      <c r="D41" s="363"/>
      <c r="E41" s="227" t="s">
        <v>726</v>
      </c>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435"/>
      <c r="AN41" s="416">
        <v>4000</v>
      </c>
      <c r="AO41" s="417"/>
      <c r="AP41" s="417"/>
      <c r="AQ41" s="417"/>
      <c r="AR41" s="417"/>
      <c r="AS41" s="417"/>
      <c r="AT41" s="417"/>
      <c r="AU41" s="417"/>
      <c r="AV41" s="417"/>
      <c r="AW41" s="417"/>
      <c r="AX41" s="417"/>
      <c r="AY41" s="417"/>
      <c r="AZ41" s="417"/>
      <c r="BA41" s="418"/>
      <c r="BB41" s="416">
        <v>1</v>
      </c>
      <c r="BC41" s="417"/>
      <c r="BD41" s="417"/>
      <c r="BE41" s="417"/>
      <c r="BF41" s="417"/>
      <c r="BG41" s="417"/>
      <c r="BH41" s="417"/>
      <c r="BI41" s="417"/>
      <c r="BJ41" s="417"/>
      <c r="BK41" s="417"/>
      <c r="BL41" s="417"/>
      <c r="BM41" s="418"/>
      <c r="BN41" s="416">
        <f>ROUND(AN41*BB41,2)</f>
        <v>4000</v>
      </c>
      <c r="BO41" s="417"/>
      <c r="BP41" s="417"/>
      <c r="BQ41" s="417"/>
      <c r="BR41" s="417"/>
      <c r="BS41" s="417"/>
      <c r="BT41" s="417"/>
      <c r="BU41" s="417"/>
      <c r="BV41" s="417"/>
      <c r="BW41" s="417"/>
      <c r="BX41" s="417"/>
      <c r="BY41" s="417"/>
      <c r="BZ41" s="417"/>
      <c r="CA41" s="417"/>
      <c r="CB41" s="418"/>
    </row>
    <row r="42" spans="1:80" s="72" customFormat="1" ht="12.75" customHeight="1" x14ac:dyDescent="0.25">
      <c r="A42" s="361">
        <v>2</v>
      </c>
      <c r="B42" s="362"/>
      <c r="C42" s="362"/>
      <c r="D42" s="363"/>
      <c r="E42" s="361" t="s">
        <v>728</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3"/>
      <c r="AN42" s="416">
        <v>900</v>
      </c>
      <c r="AO42" s="417"/>
      <c r="AP42" s="417"/>
      <c r="AQ42" s="417"/>
      <c r="AR42" s="417"/>
      <c r="AS42" s="417"/>
      <c r="AT42" s="417"/>
      <c r="AU42" s="417"/>
      <c r="AV42" s="417"/>
      <c r="AW42" s="417"/>
      <c r="AX42" s="417"/>
      <c r="AY42" s="417"/>
      <c r="AZ42" s="417"/>
      <c r="BA42" s="418"/>
      <c r="BB42" s="416">
        <v>550</v>
      </c>
      <c r="BC42" s="417"/>
      <c r="BD42" s="417"/>
      <c r="BE42" s="417"/>
      <c r="BF42" s="417"/>
      <c r="BG42" s="417"/>
      <c r="BH42" s="417"/>
      <c r="BI42" s="417"/>
      <c r="BJ42" s="417"/>
      <c r="BK42" s="417"/>
      <c r="BL42" s="417"/>
      <c r="BM42" s="418"/>
      <c r="BN42" s="416">
        <f t="shared" ref="BN42:BN43" si="1">ROUND(AN42*BB42,2)</f>
        <v>495000</v>
      </c>
      <c r="BO42" s="417"/>
      <c r="BP42" s="417"/>
      <c r="BQ42" s="417"/>
      <c r="BR42" s="417"/>
      <c r="BS42" s="417"/>
      <c r="BT42" s="417"/>
      <c r="BU42" s="417"/>
      <c r="BV42" s="417"/>
      <c r="BW42" s="417"/>
      <c r="BX42" s="417"/>
      <c r="BY42" s="417"/>
      <c r="BZ42" s="417"/>
      <c r="CA42" s="417"/>
      <c r="CB42" s="418"/>
    </row>
    <row r="43" spans="1:80" s="72" customFormat="1" ht="12.75" customHeight="1" x14ac:dyDescent="0.25">
      <c r="A43" s="361">
        <v>3</v>
      </c>
      <c r="B43" s="362"/>
      <c r="C43" s="362"/>
      <c r="D43" s="363"/>
      <c r="E43" s="361" t="s">
        <v>724</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416">
        <v>2500</v>
      </c>
      <c r="AO43" s="417"/>
      <c r="AP43" s="417"/>
      <c r="AQ43" s="417"/>
      <c r="AR43" s="417"/>
      <c r="AS43" s="417"/>
      <c r="AT43" s="417"/>
      <c r="AU43" s="417"/>
      <c r="AV43" s="417"/>
      <c r="AW43" s="417"/>
      <c r="AX43" s="417"/>
      <c r="AY43" s="417"/>
      <c r="AZ43" s="417"/>
      <c r="BA43" s="418"/>
      <c r="BB43" s="416">
        <v>550</v>
      </c>
      <c r="BC43" s="417"/>
      <c r="BD43" s="417"/>
      <c r="BE43" s="417"/>
      <c r="BF43" s="417"/>
      <c r="BG43" s="417"/>
      <c r="BH43" s="417"/>
      <c r="BI43" s="417"/>
      <c r="BJ43" s="417"/>
      <c r="BK43" s="417"/>
      <c r="BL43" s="417"/>
      <c r="BM43" s="418"/>
      <c r="BN43" s="416">
        <f t="shared" si="1"/>
        <v>1375000</v>
      </c>
      <c r="BO43" s="417"/>
      <c r="BP43" s="417"/>
      <c r="BQ43" s="417"/>
      <c r="BR43" s="417"/>
      <c r="BS43" s="417"/>
      <c r="BT43" s="417"/>
      <c r="BU43" s="417"/>
      <c r="BV43" s="417"/>
      <c r="BW43" s="417"/>
      <c r="BX43" s="417"/>
      <c r="BY43" s="417"/>
      <c r="BZ43" s="417"/>
      <c r="CA43" s="417"/>
      <c r="CB43" s="418"/>
    </row>
    <row r="44" spans="1:80" s="72" customFormat="1" ht="12.75" customHeight="1" x14ac:dyDescent="0.25">
      <c r="A44" s="608"/>
      <c r="B44" s="609"/>
      <c r="C44" s="609"/>
      <c r="D44" s="610"/>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6" t="s">
        <v>52</v>
      </c>
      <c r="AO44" s="387"/>
      <c r="AP44" s="387"/>
      <c r="AQ44" s="387"/>
      <c r="AR44" s="387"/>
      <c r="AS44" s="387"/>
      <c r="AT44" s="387"/>
      <c r="AU44" s="387"/>
      <c r="AV44" s="387"/>
      <c r="AW44" s="387"/>
      <c r="AX44" s="387"/>
      <c r="AY44" s="387"/>
      <c r="AZ44" s="387"/>
      <c r="BA44" s="388"/>
      <c r="BB44" s="386" t="s">
        <v>52</v>
      </c>
      <c r="BC44" s="387"/>
      <c r="BD44" s="387"/>
      <c r="BE44" s="387"/>
      <c r="BF44" s="387"/>
      <c r="BG44" s="387"/>
      <c r="BH44" s="387"/>
      <c r="BI44" s="387"/>
      <c r="BJ44" s="387"/>
      <c r="BK44" s="387"/>
      <c r="BL44" s="387"/>
      <c r="BM44" s="388"/>
      <c r="BN44" s="494">
        <f>SUM(BN41:BN43)</f>
        <v>1874000</v>
      </c>
      <c r="BO44" s="495"/>
      <c r="BP44" s="495"/>
      <c r="BQ44" s="495"/>
      <c r="BR44" s="495"/>
      <c r="BS44" s="495"/>
      <c r="BT44" s="495"/>
      <c r="BU44" s="495"/>
      <c r="BV44" s="495"/>
      <c r="BW44" s="495"/>
      <c r="BX44" s="495"/>
      <c r="BY44" s="495"/>
      <c r="BZ44" s="495"/>
      <c r="CA44" s="495"/>
      <c r="CB44" s="496"/>
    </row>
    <row r="45" spans="1:80" s="72" customFormat="1" ht="12.75" customHeight="1" x14ac:dyDescent="0.25">
      <c r="A45" s="125"/>
      <c r="B45" s="125"/>
      <c r="C45" s="125"/>
      <c r="D45" s="125"/>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8"/>
      <c r="BO45" s="128"/>
      <c r="BP45" s="128"/>
      <c r="BQ45" s="128"/>
      <c r="BR45" s="128"/>
      <c r="BS45" s="128"/>
      <c r="BT45" s="128"/>
      <c r="BU45" s="128"/>
      <c r="BV45" s="128"/>
      <c r="BW45" s="128"/>
      <c r="BX45" s="128"/>
      <c r="BY45" s="128"/>
      <c r="BZ45" s="128"/>
      <c r="CA45" s="128"/>
      <c r="CB45" s="128"/>
    </row>
    <row r="46" spans="1:80" ht="15.75" x14ac:dyDescent="0.25">
      <c r="A46" s="428" t="s">
        <v>539</v>
      </c>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row>
    <row r="47" spans="1:80" x14ac:dyDescent="0.2">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row>
    <row r="48" spans="1:80" ht="15.75" x14ac:dyDescent="0.25">
      <c r="A48" s="7" t="s">
        <v>406</v>
      </c>
      <c r="B48" s="138"/>
      <c r="C48" s="138"/>
      <c r="D48" s="138"/>
      <c r="E48" s="138"/>
      <c r="F48" s="138"/>
      <c r="G48" s="138"/>
      <c r="H48" s="138"/>
      <c r="I48" s="138"/>
      <c r="J48" s="138"/>
      <c r="K48" s="138"/>
      <c r="L48" s="138"/>
      <c r="M48" s="138"/>
      <c r="N48" s="138"/>
      <c r="O48" s="138"/>
      <c r="P48" s="138"/>
      <c r="Q48" s="138"/>
      <c r="R48" s="138"/>
      <c r="S48" s="434" t="s">
        <v>129</v>
      </c>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row>
    <row r="49" spans="1:80" x14ac:dyDescent="0.2">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row>
    <row r="50" spans="1:80" ht="15.75" x14ac:dyDescent="0.25">
      <c r="A50" s="428" t="s">
        <v>541</v>
      </c>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row>
    <row r="51" spans="1:80" ht="15.75" x14ac:dyDescent="0.2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410" t="s">
        <v>511</v>
      </c>
      <c r="AT51" s="410"/>
      <c r="AU51" s="410"/>
      <c r="AV51" s="410"/>
      <c r="AW51" s="410"/>
      <c r="AX51" s="410"/>
      <c r="AY51" s="410"/>
      <c r="AZ51" s="410"/>
      <c r="BA51" s="410"/>
      <c r="BB51" s="410"/>
      <c r="BC51" s="434" t="s">
        <v>280</v>
      </c>
      <c r="BD51" s="434"/>
      <c r="BE51" s="434"/>
      <c r="BF51" s="434"/>
      <c r="BG51" s="434"/>
      <c r="BH51" s="434"/>
      <c r="BI51" s="434"/>
      <c r="BJ51" s="434"/>
      <c r="BK51" s="434"/>
      <c r="BL51" s="434"/>
      <c r="BM51" s="434"/>
      <c r="BN51" s="434"/>
      <c r="BO51" s="434"/>
      <c r="BP51" s="434"/>
      <c r="BQ51" s="138"/>
      <c r="BR51" s="138"/>
      <c r="BS51" s="138"/>
      <c r="BT51" s="138"/>
      <c r="BU51" s="138"/>
      <c r="BV51" s="138"/>
      <c r="BW51" s="138"/>
      <c r="BX51" s="138"/>
      <c r="BY51" s="138"/>
      <c r="BZ51" s="138"/>
      <c r="CA51" s="138"/>
      <c r="CB51" s="138"/>
    </row>
    <row r="53" spans="1:80" x14ac:dyDescent="0.2">
      <c r="A53" s="157" t="s">
        <v>142</v>
      </c>
      <c r="B53" s="158"/>
      <c r="C53" s="158"/>
      <c r="D53" s="159"/>
      <c r="E53" s="157" t="s">
        <v>422</v>
      </c>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9"/>
      <c r="AN53" s="157" t="s">
        <v>424</v>
      </c>
      <c r="AO53" s="158"/>
      <c r="AP53" s="158"/>
      <c r="AQ53" s="158"/>
      <c r="AR53" s="158"/>
      <c r="AS53" s="158"/>
      <c r="AT53" s="158"/>
      <c r="AU53" s="158"/>
      <c r="AV53" s="159"/>
      <c r="AW53" s="157" t="s">
        <v>482</v>
      </c>
      <c r="AX53" s="158"/>
      <c r="AY53" s="158"/>
      <c r="AZ53" s="158"/>
      <c r="BA53" s="158"/>
      <c r="BB53" s="158"/>
      <c r="BC53" s="158"/>
      <c r="BD53" s="158"/>
      <c r="BE53" s="158"/>
      <c r="BF53" s="158"/>
      <c r="BG53" s="158"/>
      <c r="BH53" s="158"/>
      <c r="BI53" s="159"/>
      <c r="BJ53" s="157" t="s">
        <v>425</v>
      </c>
      <c r="BK53" s="158"/>
      <c r="BL53" s="158"/>
      <c r="BM53" s="158"/>
      <c r="BN53" s="158"/>
      <c r="BO53" s="158"/>
      <c r="BP53" s="158"/>
      <c r="BQ53" s="158"/>
      <c r="BR53" s="158"/>
      <c r="BS53" s="158"/>
      <c r="BT53" s="158"/>
      <c r="BU53" s="158"/>
      <c r="BV53" s="158"/>
      <c r="BW53" s="158"/>
      <c r="BX53" s="158"/>
      <c r="BY53" s="158"/>
      <c r="BZ53" s="158"/>
      <c r="CA53" s="158"/>
      <c r="CB53" s="159"/>
    </row>
    <row r="54" spans="1:80" x14ac:dyDescent="0.2">
      <c r="A54" s="407" t="s">
        <v>143</v>
      </c>
      <c r="B54" s="408"/>
      <c r="C54" s="408"/>
      <c r="D54" s="409"/>
      <c r="E54" s="407"/>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9"/>
      <c r="AN54" s="407" t="s">
        <v>483</v>
      </c>
      <c r="AO54" s="408"/>
      <c r="AP54" s="408"/>
      <c r="AQ54" s="408"/>
      <c r="AR54" s="408"/>
      <c r="AS54" s="408"/>
      <c r="AT54" s="408"/>
      <c r="AU54" s="408"/>
      <c r="AV54" s="409"/>
      <c r="AW54" s="407" t="s">
        <v>484</v>
      </c>
      <c r="AX54" s="408"/>
      <c r="AY54" s="408"/>
      <c r="AZ54" s="408"/>
      <c r="BA54" s="408"/>
      <c r="BB54" s="408"/>
      <c r="BC54" s="408"/>
      <c r="BD54" s="408"/>
      <c r="BE54" s="408"/>
      <c r="BF54" s="408"/>
      <c r="BG54" s="408"/>
      <c r="BH54" s="408"/>
      <c r="BI54" s="409"/>
      <c r="BJ54" s="407" t="s">
        <v>439</v>
      </c>
      <c r="BK54" s="408"/>
      <c r="BL54" s="408"/>
      <c r="BM54" s="408"/>
      <c r="BN54" s="408"/>
      <c r="BO54" s="408"/>
      <c r="BP54" s="408"/>
      <c r="BQ54" s="408"/>
      <c r="BR54" s="408"/>
      <c r="BS54" s="408"/>
      <c r="BT54" s="408"/>
      <c r="BU54" s="408"/>
      <c r="BV54" s="408"/>
      <c r="BW54" s="408"/>
      <c r="BX54" s="408"/>
      <c r="BY54" s="408"/>
      <c r="BZ54" s="408"/>
      <c r="CA54" s="408"/>
      <c r="CB54" s="409"/>
    </row>
    <row r="55" spans="1:80" x14ac:dyDescent="0.2">
      <c r="A55" s="407"/>
      <c r="B55" s="408"/>
      <c r="C55" s="408"/>
      <c r="D55" s="409"/>
      <c r="E55" s="407"/>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c r="AG55" s="408"/>
      <c r="AH55" s="408"/>
      <c r="AI55" s="408"/>
      <c r="AJ55" s="408"/>
      <c r="AK55" s="408"/>
      <c r="AL55" s="408"/>
      <c r="AM55" s="409"/>
      <c r="AN55" s="407" t="s">
        <v>485</v>
      </c>
      <c r="AO55" s="408"/>
      <c r="AP55" s="408"/>
      <c r="AQ55" s="408"/>
      <c r="AR55" s="408"/>
      <c r="AS55" s="408"/>
      <c r="AT55" s="408"/>
      <c r="AU55" s="408"/>
      <c r="AV55" s="409"/>
      <c r="AW55" s="407" t="s">
        <v>432</v>
      </c>
      <c r="AX55" s="408"/>
      <c r="AY55" s="408"/>
      <c r="AZ55" s="408"/>
      <c r="BA55" s="408"/>
      <c r="BB55" s="408"/>
      <c r="BC55" s="408"/>
      <c r="BD55" s="408"/>
      <c r="BE55" s="408"/>
      <c r="BF55" s="408"/>
      <c r="BG55" s="408"/>
      <c r="BH55" s="408"/>
      <c r="BI55" s="409"/>
      <c r="BJ55" s="407"/>
      <c r="BK55" s="408"/>
      <c r="BL55" s="408"/>
      <c r="BM55" s="408"/>
      <c r="BN55" s="408"/>
      <c r="BO55" s="408"/>
      <c r="BP55" s="408"/>
      <c r="BQ55" s="408"/>
      <c r="BR55" s="408"/>
      <c r="BS55" s="408"/>
      <c r="BT55" s="408"/>
      <c r="BU55" s="408"/>
      <c r="BV55" s="408"/>
      <c r="BW55" s="408"/>
      <c r="BX55" s="408"/>
      <c r="BY55" s="408"/>
      <c r="BZ55" s="408"/>
      <c r="CA55" s="408"/>
      <c r="CB55" s="409"/>
    </row>
    <row r="56" spans="1:80" x14ac:dyDescent="0.2">
      <c r="A56" s="400">
        <v>1</v>
      </c>
      <c r="B56" s="401"/>
      <c r="C56" s="401"/>
      <c r="D56" s="402"/>
      <c r="E56" s="400">
        <v>2</v>
      </c>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2"/>
      <c r="AN56" s="400">
        <v>3</v>
      </c>
      <c r="AO56" s="401"/>
      <c r="AP56" s="401"/>
      <c r="AQ56" s="401"/>
      <c r="AR56" s="401"/>
      <c r="AS56" s="401"/>
      <c r="AT56" s="401"/>
      <c r="AU56" s="401"/>
      <c r="AV56" s="402"/>
      <c r="AW56" s="400">
        <v>4</v>
      </c>
      <c r="AX56" s="401"/>
      <c r="AY56" s="401"/>
      <c r="AZ56" s="401"/>
      <c r="BA56" s="401"/>
      <c r="BB56" s="401"/>
      <c r="BC56" s="401"/>
      <c r="BD56" s="401"/>
      <c r="BE56" s="401"/>
      <c r="BF56" s="401"/>
      <c r="BG56" s="401"/>
      <c r="BH56" s="401"/>
      <c r="BI56" s="402"/>
      <c r="BJ56" s="400">
        <v>5</v>
      </c>
      <c r="BK56" s="401"/>
      <c r="BL56" s="401"/>
      <c r="BM56" s="401"/>
      <c r="BN56" s="401"/>
      <c r="BO56" s="401"/>
      <c r="BP56" s="401"/>
      <c r="BQ56" s="401"/>
      <c r="BR56" s="401"/>
      <c r="BS56" s="401"/>
      <c r="BT56" s="401"/>
      <c r="BU56" s="401"/>
      <c r="BV56" s="401"/>
      <c r="BW56" s="401"/>
      <c r="BX56" s="401"/>
      <c r="BY56" s="401"/>
      <c r="BZ56" s="401"/>
      <c r="CA56" s="401"/>
      <c r="CB56" s="402"/>
    </row>
    <row r="57" spans="1:80" ht="22.5" customHeight="1" x14ac:dyDescent="0.2">
      <c r="A57" s="413">
        <v>1</v>
      </c>
      <c r="B57" s="414"/>
      <c r="C57" s="414"/>
      <c r="D57" s="415"/>
      <c r="E57" s="227" t="s">
        <v>729</v>
      </c>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435"/>
      <c r="AN57" s="416">
        <v>174</v>
      </c>
      <c r="AO57" s="417"/>
      <c r="AP57" s="417"/>
      <c r="AQ57" s="417"/>
      <c r="AR57" s="417"/>
      <c r="AS57" s="417"/>
      <c r="AT57" s="417"/>
      <c r="AU57" s="417"/>
      <c r="AV57" s="418"/>
      <c r="AW57" s="392">
        <v>7181.034482</v>
      </c>
      <c r="AX57" s="393"/>
      <c r="AY57" s="393"/>
      <c r="AZ57" s="393"/>
      <c r="BA57" s="393"/>
      <c r="BB57" s="393"/>
      <c r="BC57" s="393"/>
      <c r="BD57" s="393"/>
      <c r="BE57" s="393"/>
      <c r="BF57" s="393"/>
      <c r="BG57" s="393"/>
      <c r="BH57" s="393"/>
      <c r="BI57" s="394"/>
      <c r="BJ57" s="392">
        <f>ROUND(AN57*AW57,2)</f>
        <v>1249500</v>
      </c>
      <c r="BK57" s="393"/>
      <c r="BL57" s="393"/>
      <c r="BM57" s="393"/>
      <c r="BN57" s="393"/>
      <c r="BO57" s="393"/>
      <c r="BP57" s="393"/>
      <c r="BQ57" s="393"/>
      <c r="BR57" s="393"/>
      <c r="BS57" s="393"/>
      <c r="BT57" s="393"/>
      <c r="BU57" s="393"/>
      <c r="BV57" s="393"/>
      <c r="BW57" s="393"/>
      <c r="BX57" s="393"/>
      <c r="BY57" s="393"/>
      <c r="BZ57" s="393"/>
      <c r="CA57" s="393"/>
      <c r="CB57" s="394"/>
    </row>
    <row r="58" spans="1:80" x14ac:dyDescent="0.2">
      <c r="A58" s="377"/>
      <c r="B58" s="378"/>
      <c r="C58" s="378"/>
      <c r="D58" s="379"/>
      <c r="E58" s="380" t="s">
        <v>421</v>
      </c>
      <c r="F58" s="381"/>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2"/>
      <c r="AN58" s="386" t="s">
        <v>52</v>
      </c>
      <c r="AO58" s="387"/>
      <c r="AP58" s="387"/>
      <c r="AQ58" s="387"/>
      <c r="AR58" s="387"/>
      <c r="AS58" s="387"/>
      <c r="AT58" s="387"/>
      <c r="AU58" s="387"/>
      <c r="AV58" s="388"/>
      <c r="AW58" s="386" t="s">
        <v>52</v>
      </c>
      <c r="AX58" s="387"/>
      <c r="AY58" s="387"/>
      <c r="AZ58" s="387"/>
      <c r="BA58" s="387"/>
      <c r="BB58" s="387"/>
      <c r="BC58" s="387"/>
      <c r="BD58" s="387"/>
      <c r="BE58" s="387"/>
      <c r="BF58" s="387"/>
      <c r="BG58" s="387"/>
      <c r="BH58" s="387"/>
      <c r="BI58" s="388"/>
      <c r="BJ58" s="389">
        <f>SUM(BJ57:CB57)</f>
        <v>1249500</v>
      </c>
      <c r="BK58" s="390"/>
      <c r="BL58" s="390"/>
      <c r="BM58" s="390"/>
      <c r="BN58" s="390"/>
      <c r="BO58" s="390"/>
      <c r="BP58" s="390"/>
      <c r="BQ58" s="390"/>
      <c r="BR58" s="390"/>
      <c r="BS58" s="390"/>
      <c r="BT58" s="390"/>
      <c r="BU58" s="390"/>
      <c r="BV58" s="390"/>
      <c r="BW58" s="390"/>
      <c r="BX58" s="390"/>
      <c r="BY58" s="390"/>
      <c r="BZ58" s="390"/>
      <c r="CA58" s="390"/>
      <c r="CB58" s="391"/>
    </row>
    <row r="59" spans="1:80" ht="15.75" customHeight="1" x14ac:dyDescent="0.25">
      <c r="A59" s="7"/>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ht="15.75" x14ac:dyDescent="0.25">
      <c r="A60" s="428" t="s">
        <v>545</v>
      </c>
      <c r="B60" s="428"/>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28"/>
      <c r="AE60" s="428"/>
      <c r="AF60" s="428"/>
      <c r="AG60" s="428"/>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row>
    <row r="61" spans="1:80" ht="15.75" x14ac:dyDescent="0.2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410" t="s">
        <v>511</v>
      </c>
      <c r="AT61" s="410"/>
      <c r="AU61" s="410"/>
      <c r="AV61" s="410"/>
      <c r="AW61" s="410"/>
      <c r="AX61" s="410"/>
      <c r="AY61" s="410"/>
      <c r="AZ61" s="410"/>
      <c r="BA61" s="410"/>
      <c r="BB61" s="410"/>
      <c r="BC61" s="434" t="s">
        <v>281</v>
      </c>
      <c r="BD61" s="434"/>
      <c r="BE61" s="434"/>
      <c r="BF61" s="434"/>
      <c r="BG61" s="434"/>
      <c r="BH61" s="434"/>
      <c r="BI61" s="434"/>
      <c r="BJ61" s="434"/>
      <c r="BK61" s="434"/>
      <c r="BL61" s="434"/>
      <c r="BM61" s="434"/>
      <c r="BN61" s="434"/>
      <c r="BO61" s="434"/>
      <c r="BP61" s="434"/>
      <c r="BQ61" s="138"/>
      <c r="BR61" s="138"/>
      <c r="BS61" s="138"/>
      <c r="BT61" s="138"/>
      <c r="BU61" s="138"/>
      <c r="BV61" s="138"/>
      <c r="BW61" s="138"/>
      <c r="BX61" s="138"/>
      <c r="BY61" s="138"/>
      <c r="BZ61" s="138"/>
      <c r="CA61" s="138"/>
      <c r="CB61" s="138"/>
    </row>
    <row r="62" spans="1:80" x14ac:dyDescent="0.2">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row>
    <row r="63" spans="1:80" x14ac:dyDescent="0.2">
      <c r="A63" s="157" t="s">
        <v>142</v>
      </c>
      <c r="B63" s="158"/>
      <c r="C63" s="158"/>
      <c r="D63" s="159"/>
      <c r="E63" s="157" t="s">
        <v>422</v>
      </c>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9"/>
      <c r="BD63" s="157" t="s">
        <v>424</v>
      </c>
      <c r="BE63" s="158"/>
      <c r="BF63" s="158"/>
      <c r="BG63" s="158"/>
      <c r="BH63" s="158"/>
      <c r="BI63" s="158"/>
      <c r="BJ63" s="158"/>
      <c r="BK63" s="158"/>
      <c r="BL63" s="158"/>
      <c r="BM63" s="159"/>
      <c r="BN63" s="157" t="s">
        <v>477</v>
      </c>
      <c r="BO63" s="158"/>
      <c r="BP63" s="158"/>
      <c r="BQ63" s="158"/>
      <c r="BR63" s="158"/>
      <c r="BS63" s="158"/>
      <c r="BT63" s="158"/>
      <c r="BU63" s="158"/>
      <c r="BV63" s="158"/>
      <c r="BW63" s="158"/>
      <c r="BX63" s="158"/>
      <c r="BY63" s="158"/>
      <c r="BZ63" s="158"/>
      <c r="CA63" s="158"/>
      <c r="CB63" s="159"/>
    </row>
    <row r="64" spans="1:80" x14ac:dyDescent="0.2">
      <c r="A64" s="407" t="s">
        <v>143</v>
      </c>
      <c r="B64" s="408"/>
      <c r="C64" s="408"/>
      <c r="D64" s="409"/>
      <c r="E64" s="407"/>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c r="AG64" s="408"/>
      <c r="AH64" s="408"/>
      <c r="AI64" s="408"/>
      <c r="AJ64" s="408"/>
      <c r="AK64" s="408"/>
      <c r="AL64" s="408"/>
      <c r="AM64" s="408"/>
      <c r="AN64" s="408"/>
      <c r="AO64" s="408"/>
      <c r="AP64" s="408"/>
      <c r="AQ64" s="408"/>
      <c r="AR64" s="408"/>
      <c r="AS64" s="408"/>
      <c r="AT64" s="408"/>
      <c r="AU64" s="408"/>
      <c r="AV64" s="408"/>
      <c r="AW64" s="408"/>
      <c r="AX64" s="408"/>
      <c r="AY64" s="408"/>
      <c r="AZ64" s="408"/>
      <c r="BA64" s="408"/>
      <c r="BB64" s="408"/>
      <c r="BC64" s="409"/>
      <c r="BD64" s="407" t="s">
        <v>503</v>
      </c>
      <c r="BE64" s="408"/>
      <c r="BF64" s="408"/>
      <c r="BG64" s="408"/>
      <c r="BH64" s="408"/>
      <c r="BI64" s="408"/>
      <c r="BJ64" s="408"/>
      <c r="BK64" s="408"/>
      <c r="BL64" s="408"/>
      <c r="BM64" s="409"/>
      <c r="BN64" s="407" t="s">
        <v>504</v>
      </c>
      <c r="BO64" s="408"/>
      <c r="BP64" s="408"/>
      <c r="BQ64" s="408"/>
      <c r="BR64" s="408"/>
      <c r="BS64" s="408"/>
      <c r="BT64" s="408"/>
      <c r="BU64" s="408"/>
      <c r="BV64" s="408"/>
      <c r="BW64" s="408"/>
      <c r="BX64" s="408"/>
      <c r="BY64" s="408"/>
      <c r="BZ64" s="408"/>
      <c r="CA64" s="408"/>
      <c r="CB64" s="409"/>
    </row>
    <row r="65" spans="1:80" x14ac:dyDescent="0.2">
      <c r="A65" s="400">
        <v>1</v>
      </c>
      <c r="B65" s="401"/>
      <c r="C65" s="401"/>
      <c r="D65" s="402"/>
      <c r="E65" s="400">
        <v>2</v>
      </c>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2"/>
      <c r="BD65" s="400">
        <v>3</v>
      </c>
      <c r="BE65" s="401"/>
      <c r="BF65" s="401"/>
      <c r="BG65" s="401"/>
      <c r="BH65" s="401"/>
      <c r="BI65" s="401"/>
      <c r="BJ65" s="401"/>
      <c r="BK65" s="401"/>
      <c r="BL65" s="401"/>
      <c r="BM65" s="402"/>
      <c r="BN65" s="400">
        <v>4</v>
      </c>
      <c r="BO65" s="401"/>
      <c r="BP65" s="401"/>
      <c r="BQ65" s="401"/>
      <c r="BR65" s="401"/>
      <c r="BS65" s="401"/>
      <c r="BT65" s="401"/>
      <c r="BU65" s="401"/>
      <c r="BV65" s="401"/>
      <c r="BW65" s="401"/>
      <c r="BX65" s="401"/>
      <c r="BY65" s="401"/>
      <c r="BZ65" s="401"/>
      <c r="CA65" s="401"/>
      <c r="CB65" s="402"/>
    </row>
    <row r="66" spans="1:80" hidden="1" x14ac:dyDescent="0.2">
      <c r="A66" s="395"/>
      <c r="B66" s="151"/>
      <c r="C66" s="151"/>
      <c r="D66" s="396"/>
      <c r="E66" s="361"/>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3"/>
      <c r="BD66" s="364"/>
      <c r="BE66" s="365"/>
      <c r="BF66" s="365"/>
      <c r="BG66" s="365"/>
      <c r="BH66" s="365"/>
      <c r="BI66" s="365"/>
      <c r="BJ66" s="365"/>
      <c r="BK66" s="365"/>
      <c r="BL66" s="365"/>
      <c r="BM66" s="366"/>
      <c r="BN66" s="442"/>
      <c r="BO66" s="443"/>
      <c r="BP66" s="443"/>
      <c r="BQ66" s="443"/>
      <c r="BR66" s="443"/>
      <c r="BS66" s="443"/>
      <c r="BT66" s="443"/>
      <c r="BU66" s="443"/>
      <c r="BV66" s="443"/>
      <c r="BW66" s="443"/>
      <c r="BX66" s="443"/>
      <c r="BY66" s="443"/>
      <c r="BZ66" s="443"/>
      <c r="CA66" s="443"/>
      <c r="CB66" s="444"/>
    </row>
    <row r="67" spans="1:80" hidden="1" x14ac:dyDescent="0.2">
      <c r="A67" s="439"/>
      <c r="B67" s="440"/>
      <c r="C67" s="440"/>
      <c r="D67" s="441"/>
      <c r="E67" s="361"/>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3"/>
      <c r="BD67" s="364"/>
      <c r="BE67" s="365"/>
      <c r="BF67" s="365"/>
      <c r="BG67" s="365"/>
      <c r="BH67" s="365"/>
      <c r="BI67" s="365"/>
      <c r="BJ67" s="365"/>
      <c r="BK67" s="365"/>
      <c r="BL67" s="365"/>
      <c r="BM67" s="366"/>
      <c r="BN67" s="442"/>
      <c r="BO67" s="443"/>
      <c r="BP67" s="443"/>
      <c r="BQ67" s="443"/>
      <c r="BR67" s="443"/>
      <c r="BS67" s="443"/>
      <c r="BT67" s="443"/>
      <c r="BU67" s="443"/>
      <c r="BV67" s="443"/>
      <c r="BW67" s="443"/>
      <c r="BX67" s="443"/>
      <c r="BY67" s="443"/>
      <c r="BZ67" s="443"/>
      <c r="CA67" s="443"/>
      <c r="CB67" s="444"/>
    </row>
    <row r="68" spans="1:80" hidden="1" x14ac:dyDescent="0.2">
      <c r="A68" s="439"/>
      <c r="B68" s="440"/>
      <c r="C68" s="440"/>
      <c r="D68" s="441"/>
      <c r="E68" s="361"/>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3"/>
      <c r="BD68" s="364"/>
      <c r="BE68" s="365"/>
      <c r="BF68" s="365"/>
      <c r="BG68" s="365"/>
      <c r="BH68" s="365"/>
      <c r="BI68" s="365"/>
      <c r="BJ68" s="365"/>
      <c r="BK68" s="365"/>
      <c r="BL68" s="365"/>
      <c r="BM68" s="366"/>
      <c r="BN68" s="442"/>
      <c r="BO68" s="443"/>
      <c r="BP68" s="443"/>
      <c r="BQ68" s="443"/>
      <c r="BR68" s="443"/>
      <c r="BS68" s="443"/>
      <c r="BT68" s="443"/>
      <c r="BU68" s="443"/>
      <c r="BV68" s="443"/>
      <c r="BW68" s="443"/>
      <c r="BX68" s="443"/>
      <c r="BY68" s="443"/>
      <c r="BZ68" s="443"/>
      <c r="CA68" s="443"/>
      <c r="CB68" s="444"/>
    </row>
    <row r="69" spans="1:80" hidden="1" x14ac:dyDescent="0.2">
      <c r="A69" s="439"/>
      <c r="B69" s="440"/>
      <c r="C69" s="440"/>
      <c r="D69" s="441"/>
      <c r="E69" s="397"/>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8"/>
      <c r="AS69" s="398"/>
      <c r="AT69" s="398"/>
      <c r="AU69" s="398"/>
      <c r="AV69" s="398"/>
      <c r="AW69" s="398"/>
      <c r="AX69" s="398"/>
      <c r="AY69" s="398"/>
      <c r="AZ69" s="398"/>
      <c r="BA69" s="398"/>
      <c r="BB69" s="398"/>
      <c r="BC69" s="399"/>
      <c r="BD69" s="442"/>
      <c r="BE69" s="443"/>
      <c r="BF69" s="443"/>
      <c r="BG69" s="443"/>
      <c r="BH69" s="443"/>
      <c r="BI69" s="443"/>
      <c r="BJ69" s="443"/>
      <c r="BK69" s="443"/>
      <c r="BL69" s="443"/>
      <c r="BM69" s="444"/>
      <c r="BN69" s="442"/>
      <c r="BO69" s="443"/>
      <c r="BP69" s="443"/>
      <c r="BQ69" s="443"/>
      <c r="BR69" s="443"/>
      <c r="BS69" s="443"/>
      <c r="BT69" s="443"/>
      <c r="BU69" s="443"/>
      <c r="BV69" s="443"/>
      <c r="BW69" s="443"/>
      <c r="BX69" s="443"/>
      <c r="BY69" s="443"/>
      <c r="BZ69" s="443"/>
      <c r="CA69" s="443"/>
      <c r="CB69" s="444"/>
    </row>
    <row r="70" spans="1:80" hidden="1" x14ac:dyDescent="0.2">
      <c r="A70" s="439"/>
      <c r="B70" s="440"/>
      <c r="C70" s="440"/>
      <c r="D70" s="441"/>
      <c r="E70" s="397"/>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9"/>
      <c r="BD70" s="442"/>
      <c r="BE70" s="443"/>
      <c r="BF70" s="443"/>
      <c r="BG70" s="443"/>
      <c r="BH70" s="443"/>
      <c r="BI70" s="443"/>
      <c r="BJ70" s="443"/>
      <c r="BK70" s="443"/>
      <c r="BL70" s="443"/>
      <c r="BM70" s="444"/>
      <c r="BN70" s="442"/>
      <c r="BO70" s="443"/>
      <c r="BP70" s="443"/>
      <c r="BQ70" s="443"/>
      <c r="BR70" s="443"/>
      <c r="BS70" s="443"/>
      <c r="BT70" s="443"/>
      <c r="BU70" s="443"/>
      <c r="BV70" s="443"/>
      <c r="BW70" s="443"/>
      <c r="BX70" s="443"/>
      <c r="BY70" s="443"/>
      <c r="BZ70" s="443"/>
      <c r="CA70" s="443"/>
      <c r="CB70" s="444"/>
    </row>
    <row r="71" spans="1:80" hidden="1" x14ac:dyDescent="0.2">
      <c r="A71" s="439"/>
      <c r="B71" s="440"/>
      <c r="C71" s="440"/>
      <c r="D71" s="441"/>
      <c r="E71" s="397"/>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9"/>
      <c r="BD71" s="442"/>
      <c r="BE71" s="443"/>
      <c r="BF71" s="443"/>
      <c r="BG71" s="443"/>
      <c r="BH71" s="443"/>
      <c r="BI71" s="443"/>
      <c r="BJ71" s="443"/>
      <c r="BK71" s="443"/>
      <c r="BL71" s="443"/>
      <c r="BM71" s="444"/>
      <c r="BN71" s="442"/>
      <c r="BO71" s="443"/>
      <c r="BP71" s="443"/>
      <c r="BQ71" s="443"/>
      <c r="BR71" s="443"/>
      <c r="BS71" s="443"/>
      <c r="BT71" s="443"/>
      <c r="BU71" s="443"/>
      <c r="BV71" s="443"/>
      <c r="BW71" s="443"/>
      <c r="BX71" s="443"/>
      <c r="BY71" s="443"/>
      <c r="BZ71" s="443"/>
      <c r="CA71" s="443"/>
      <c r="CB71" s="444"/>
    </row>
    <row r="72" spans="1:80" hidden="1" x14ac:dyDescent="0.2">
      <c r="A72" s="439"/>
      <c r="B72" s="440"/>
      <c r="C72" s="440"/>
      <c r="D72" s="441"/>
      <c r="E72" s="397"/>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9"/>
      <c r="BD72" s="442"/>
      <c r="BE72" s="443"/>
      <c r="BF72" s="443"/>
      <c r="BG72" s="443"/>
      <c r="BH72" s="443"/>
      <c r="BI72" s="443"/>
      <c r="BJ72" s="443"/>
      <c r="BK72" s="443"/>
      <c r="BL72" s="443"/>
      <c r="BM72" s="444"/>
      <c r="BN72" s="442"/>
      <c r="BO72" s="443"/>
      <c r="BP72" s="443"/>
      <c r="BQ72" s="443"/>
      <c r="BR72" s="443"/>
      <c r="BS72" s="443"/>
      <c r="BT72" s="443"/>
      <c r="BU72" s="443"/>
      <c r="BV72" s="443"/>
      <c r="BW72" s="443"/>
      <c r="BX72" s="443"/>
      <c r="BY72" s="443"/>
      <c r="BZ72" s="443"/>
      <c r="CA72" s="443"/>
      <c r="CB72" s="444"/>
    </row>
    <row r="73" spans="1:80" hidden="1" x14ac:dyDescent="0.2">
      <c r="A73" s="395"/>
      <c r="B73" s="151"/>
      <c r="C73" s="151"/>
      <c r="D73" s="396"/>
      <c r="E73" s="397"/>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8"/>
      <c r="AS73" s="398"/>
      <c r="AT73" s="398"/>
      <c r="AU73" s="398"/>
      <c r="AV73" s="398"/>
      <c r="AW73" s="398"/>
      <c r="AX73" s="398"/>
      <c r="AY73" s="398"/>
      <c r="AZ73" s="398"/>
      <c r="BA73" s="398"/>
      <c r="BB73" s="398"/>
      <c r="BC73" s="399"/>
      <c r="BD73" s="442"/>
      <c r="BE73" s="443"/>
      <c r="BF73" s="443"/>
      <c r="BG73" s="443"/>
      <c r="BH73" s="443"/>
      <c r="BI73" s="443"/>
      <c r="BJ73" s="443"/>
      <c r="BK73" s="443"/>
      <c r="BL73" s="443"/>
      <c r="BM73" s="444"/>
      <c r="BN73" s="442"/>
      <c r="BO73" s="443"/>
      <c r="BP73" s="443"/>
      <c r="BQ73" s="443"/>
      <c r="BR73" s="443"/>
      <c r="BS73" s="443"/>
      <c r="BT73" s="443"/>
      <c r="BU73" s="443"/>
      <c r="BV73" s="443"/>
      <c r="BW73" s="443"/>
      <c r="BX73" s="443"/>
      <c r="BY73" s="443"/>
      <c r="BZ73" s="443"/>
      <c r="CA73" s="443"/>
      <c r="CB73" s="444"/>
    </row>
    <row r="74" spans="1:80" x14ac:dyDescent="0.2">
      <c r="A74" s="395" t="s">
        <v>606</v>
      </c>
      <c r="B74" s="151"/>
      <c r="C74" s="151"/>
      <c r="D74" s="396"/>
      <c r="E74" s="361" t="s">
        <v>761</v>
      </c>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3"/>
      <c r="BD74" s="364">
        <v>1</v>
      </c>
      <c r="BE74" s="365"/>
      <c r="BF74" s="365"/>
      <c r="BG74" s="365"/>
      <c r="BH74" s="365"/>
      <c r="BI74" s="365"/>
      <c r="BJ74" s="365"/>
      <c r="BK74" s="365"/>
      <c r="BL74" s="365"/>
      <c r="BM74" s="366"/>
      <c r="BN74" s="364">
        <v>470400</v>
      </c>
      <c r="BO74" s="365"/>
      <c r="BP74" s="365"/>
      <c r="BQ74" s="365"/>
      <c r="BR74" s="365"/>
      <c r="BS74" s="365"/>
      <c r="BT74" s="365"/>
      <c r="BU74" s="365"/>
      <c r="BV74" s="365"/>
      <c r="BW74" s="365"/>
      <c r="BX74" s="365"/>
      <c r="BY74" s="365"/>
      <c r="BZ74" s="365"/>
      <c r="CA74" s="365"/>
      <c r="CB74" s="366"/>
    </row>
    <row r="75" spans="1:80" x14ac:dyDescent="0.2">
      <c r="A75" s="395"/>
      <c r="B75" s="151"/>
      <c r="C75" s="151"/>
      <c r="D75" s="396"/>
      <c r="E75" s="380" t="s">
        <v>421</v>
      </c>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c r="AW75" s="381"/>
      <c r="AX75" s="381"/>
      <c r="AY75" s="381"/>
      <c r="AZ75" s="381"/>
      <c r="BA75" s="381"/>
      <c r="BB75" s="381"/>
      <c r="BC75" s="382"/>
      <c r="BD75" s="386" t="s">
        <v>52</v>
      </c>
      <c r="BE75" s="387"/>
      <c r="BF75" s="387"/>
      <c r="BG75" s="387"/>
      <c r="BH75" s="387"/>
      <c r="BI75" s="387"/>
      <c r="BJ75" s="387"/>
      <c r="BK75" s="387"/>
      <c r="BL75" s="387"/>
      <c r="BM75" s="388"/>
      <c r="BN75" s="445">
        <f>SUM(BN66:BN74)</f>
        <v>470400</v>
      </c>
      <c r="BO75" s="446"/>
      <c r="BP75" s="446"/>
      <c r="BQ75" s="446"/>
      <c r="BR75" s="446"/>
      <c r="BS75" s="446"/>
      <c r="BT75" s="446"/>
      <c r="BU75" s="446"/>
      <c r="BV75" s="446"/>
      <c r="BW75" s="446"/>
      <c r="BX75" s="446"/>
      <c r="BY75" s="446"/>
      <c r="BZ75" s="446"/>
      <c r="CA75" s="446"/>
      <c r="CB75" s="447"/>
    </row>
    <row r="76" spans="1:80" ht="12.75" customHeight="1" x14ac:dyDescent="0.25">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row>
    <row r="77" spans="1:80" ht="14.25" customHeight="1" x14ac:dyDescent="0.25">
      <c r="A77" s="428" t="s">
        <v>546</v>
      </c>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428"/>
      <c r="AE77" s="428"/>
      <c r="AF77" s="428"/>
      <c r="AG77" s="428"/>
      <c r="AH77" s="428"/>
      <c r="AI77" s="428"/>
      <c r="AJ77" s="428"/>
      <c r="AK77" s="428"/>
      <c r="AL77" s="428"/>
      <c r="AM77" s="428"/>
      <c r="AN77" s="428"/>
      <c r="AO77" s="428"/>
      <c r="AP77" s="428"/>
      <c r="AQ77" s="428"/>
      <c r="AR77" s="428"/>
      <c r="AS77" s="428"/>
      <c r="AT77" s="428"/>
      <c r="AU77" s="428"/>
      <c r="AV77" s="428"/>
      <c r="AW77" s="428"/>
      <c r="AX77" s="428"/>
      <c r="AY77" s="428"/>
      <c r="AZ77" s="428"/>
      <c r="BA77" s="428"/>
      <c r="BB77" s="428"/>
      <c r="BC77" s="428"/>
      <c r="BD77" s="428"/>
      <c r="BE77" s="428"/>
      <c r="BF77" s="428"/>
      <c r="BG77" s="428"/>
      <c r="BH77" s="428"/>
      <c r="BI77" s="428"/>
      <c r="BJ77" s="428"/>
      <c r="BK77" s="428"/>
      <c r="BL77" s="428"/>
      <c r="BM77" s="428"/>
      <c r="BN77" s="428"/>
      <c r="BO77" s="428"/>
      <c r="BP77" s="428"/>
      <c r="BQ77" s="428"/>
      <c r="BR77" s="428"/>
      <c r="BS77" s="428"/>
      <c r="BT77" s="428"/>
      <c r="BU77" s="428"/>
      <c r="BV77" s="428"/>
      <c r="BW77" s="428"/>
      <c r="BX77" s="428"/>
      <c r="BY77" s="428"/>
      <c r="BZ77" s="428"/>
      <c r="CA77" s="428"/>
      <c r="CB77" s="428"/>
    </row>
    <row r="78" spans="1:80" ht="12.75" customHeight="1" x14ac:dyDescent="0.25">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410" t="s">
        <v>511</v>
      </c>
      <c r="AT78" s="410"/>
      <c r="AU78" s="410"/>
      <c r="AV78" s="410"/>
      <c r="AW78" s="410"/>
      <c r="AX78" s="410"/>
      <c r="AY78" s="410"/>
      <c r="AZ78" s="410"/>
      <c r="BA78" s="410"/>
      <c r="BB78" s="410"/>
      <c r="BC78" s="434" t="s">
        <v>334</v>
      </c>
      <c r="BD78" s="434"/>
      <c r="BE78" s="434"/>
      <c r="BF78" s="434"/>
      <c r="BG78" s="434"/>
      <c r="BH78" s="434"/>
      <c r="BI78" s="434"/>
      <c r="BJ78" s="434"/>
      <c r="BK78" s="434"/>
      <c r="BL78" s="434"/>
      <c r="BM78" s="434"/>
      <c r="BN78" s="434"/>
      <c r="BO78" s="434"/>
      <c r="BP78" s="434"/>
      <c r="BQ78" s="138"/>
      <c r="BR78" s="138"/>
      <c r="BS78" s="138"/>
      <c r="BT78" s="138"/>
      <c r="BU78" s="138"/>
      <c r="BV78" s="138"/>
      <c r="BW78" s="138"/>
      <c r="BX78" s="138"/>
      <c r="BY78" s="138"/>
      <c r="BZ78" s="138"/>
      <c r="CA78" s="138"/>
      <c r="CB78" s="138"/>
    </row>
    <row r="79" spans="1:80" ht="12.75" customHeight="1" x14ac:dyDescent="0.2">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row>
    <row r="80" spans="1:80" ht="12.75" customHeight="1" x14ac:dyDescent="0.2">
      <c r="A80" s="157" t="s">
        <v>142</v>
      </c>
      <c r="B80" s="158"/>
      <c r="C80" s="158"/>
      <c r="D80" s="159"/>
      <c r="E80" s="157" t="s">
        <v>422</v>
      </c>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9"/>
      <c r="BD80" s="157" t="s">
        <v>424</v>
      </c>
      <c r="BE80" s="158"/>
      <c r="BF80" s="158"/>
      <c r="BG80" s="158"/>
      <c r="BH80" s="158"/>
      <c r="BI80" s="158"/>
      <c r="BJ80" s="158"/>
      <c r="BK80" s="158"/>
      <c r="BL80" s="158"/>
      <c r="BM80" s="159"/>
      <c r="BN80" s="157" t="s">
        <v>477</v>
      </c>
      <c r="BO80" s="158"/>
      <c r="BP80" s="158"/>
      <c r="BQ80" s="158"/>
      <c r="BR80" s="158"/>
      <c r="BS80" s="158"/>
      <c r="BT80" s="158"/>
      <c r="BU80" s="158"/>
      <c r="BV80" s="158"/>
      <c r="BW80" s="158"/>
      <c r="BX80" s="158"/>
      <c r="BY80" s="158"/>
      <c r="BZ80" s="158"/>
      <c r="CA80" s="158"/>
      <c r="CB80" s="159"/>
    </row>
    <row r="81" spans="1:89" ht="12.75" customHeight="1" x14ac:dyDescent="0.2">
      <c r="A81" s="407" t="s">
        <v>143</v>
      </c>
      <c r="B81" s="408"/>
      <c r="C81" s="408"/>
      <c r="D81" s="409"/>
      <c r="E81" s="407"/>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c r="AG81" s="408"/>
      <c r="AH81" s="408"/>
      <c r="AI81" s="408"/>
      <c r="AJ81" s="408"/>
      <c r="AK81" s="408"/>
      <c r="AL81" s="408"/>
      <c r="AM81" s="408"/>
      <c r="AN81" s="408"/>
      <c r="AO81" s="408"/>
      <c r="AP81" s="408"/>
      <c r="AQ81" s="408"/>
      <c r="AR81" s="408"/>
      <c r="AS81" s="408"/>
      <c r="AT81" s="408"/>
      <c r="AU81" s="408"/>
      <c r="AV81" s="408"/>
      <c r="AW81" s="408"/>
      <c r="AX81" s="408"/>
      <c r="AY81" s="408"/>
      <c r="AZ81" s="408"/>
      <c r="BA81" s="408"/>
      <c r="BB81" s="408"/>
      <c r="BC81" s="409"/>
      <c r="BD81" s="407" t="s">
        <v>503</v>
      </c>
      <c r="BE81" s="408"/>
      <c r="BF81" s="408"/>
      <c r="BG81" s="408"/>
      <c r="BH81" s="408"/>
      <c r="BI81" s="408"/>
      <c r="BJ81" s="408"/>
      <c r="BK81" s="408"/>
      <c r="BL81" s="408"/>
      <c r="BM81" s="409"/>
      <c r="BN81" s="407" t="s">
        <v>504</v>
      </c>
      <c r="BO81" s="408"/>
      <c r="BP81" s="408"/>
      <c r="BQ81" s="408"/>
      <c r="BR81" s="408"/>
      <c r="BS81" s="408"/>
      <c r="BT81" s="408"/>
      <c r="BU81" s="408"/>
      <c r="BV81" s="408"/>
      <c r="BW81" s="408"/>
      <c r="BX81" s="408"/>
      <c r="BY81" s="408"/>
      <c r="BZ81" s="408"/>
      <c r="CA81" s="408"/>
      <c r="CB81" s="409"/>
    </row>
    <row r="82" spans="1:89" ht="12.75" customHeight="1" x14ac:dyDescent="0.2">
      <c r="A82" s="400">
        <v>1</v>
      </c>
      <c r="B82" s="401"/>
      <c r="C82" s="401"/>
      <c r="D82" s="402"/>
      <c r="E82" s="400">
        <v>2</v>
      </c>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401"/>
      <c r="AL82" s="401"/>
      <c r="AM82" s="401"/>
      <c r="AN82" s="401"/>
      <c r="AO82" s="401"/>
      <c r="AP82" s="401"/>
      <c r="AQ82" s="401"/>
      <c r="AR82" s="401"/>
      <c r="AS82" s="401"/>
      <c r="AT82" s="401"/>
      <c r="AU82" s="401"/>
      <c r="AV82" s="401"/>
      <c r="AW82" s="401"/>
      <c r="AX82" s="401"/>
      <c r="AY82" s="401"/>
      <c r="AZ82" s="401"/>
      <c r="BA82" s="401"/>
      <c r="BB82" s="401"/>
      <c r="BC82" s="402"/>
      <c r="BD82" s="400">
        <v>3</v>
      </c>
      <c r="BE82" s="401"/>
      <c r="BF82" s="401"/>
      <c r="BG82" s="401"/>
      <c r="BH82" s="401"/>
      <c r="BI82" s="401"/>
      <c r="BJ82" s="401"/>
      <c r="BK82" s="401"/>
      <c r="BL82" s="401"/>
      <c r="BM82" s="402"/>
      <c r="BN82" s="400">
        <v>4</v>
      </c>
      <c r="BO82" s="401"/>
      <c r="BP82" s="401"/>
      <c r="BQ82" s="401"/>
      <c r="BR82" s="401"/>
      <c r="BS82" s="401"/>
      <c r="BT82" s="401"/>
      <c r="BU82" s="401"/>
      <c r="BV82" s="401"/>
      <c r="BW82" s="401"/>
      <c r="BX82" s="401"/>
      <c r="BY82" s="401"/>
      <c r="BZ82" s="401"/>
      <c r="CA82" s="401"/>
      <c r="CB82" s="402"/>
    </row>
    <row r="83" spans="1:89" ht="12.75" customHeight="1" x14ac:dyDescent="0.2">
      <c r="A83" s="395" t="s">
        <v>155</v>
      </c>
      <c r="B83" s="151"/>
      <c r="C83" s="151"/>
      <c r="D83" s="396"/>
      <c r="E83" s="361" t="s">
        <v>733</v>
      </c>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3"/>
      <c r="BD83" s="416">
        <v>1</v>
      </c>
      <c r="BE83" s="417"/>
      <c r="BF83" s="417"/>
      <c r="BG83" s="417"/>
      <c r="BH83" s="417"/>
      <c r="BI83" s="417"/>
      <c r="BJ83" s="417"/>
      <c r="BK83" s="417"/>
      <c r="BL83" s="417"/>
      <c r="BM83" s="418"/>
      <c r="BN83" s="392">
        <v>12500</v>
      </c>
      <c r="BO83" s="393"/>
      <c r="BP83" s="393"/>
      <c r="BQ83" s="393"/>
      <c r="BR83" s="393"/>
      <c r="BS83" s="393"/>
      <c r="BT83" s="393"/>
      <c r="BU83" s="393"/>
      <c r="BV83" s="393"/>
      <c r="BW83" s="393"/>
      <c r="BX83" s="393"/>
      <c r="BY83" s="393"/>
      <c r="BZ83" s="393"/>
      <c r="CA83" s="393"/>
      <c r="CB83" s="394"/>
    </row>
    <row r="84" spans="1:89" ht="12.75" customHeight="1" x14ac:dyDescent="0.2">
      <c r="A84" s="395"/>
      <c r="B84" s="151"/>
      <c r="C84" s="151"/>
      <c r="D84" s="396"/>
      <c r="E84" s="380" t="s">
        <v>421</v>
      </c>
      <c r="F84" s="381"/>
      <c r="G84" s="381"/>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c r="AG84" s="381"/>
      <c r="AH84" s="381"/>
      <c r="AI84" s="381"/>
      <c r="AJ84" s="381"/>
      <c r="AK84" s="381"/>
      <c r="AL84" s="381"/>
      <c r="AM84" s="381"/>
      <c r="AN84" s="381"/>
      <c r="AO84" s="381"/>
      <c r="AP84" s="381"/>
      <c r="AQ84" s="381"/>
      <c r="AR84" s="381"/>
      <c r="AS84" s="381"/>
      <c r="AT84" s="381"/>
      <c r="AU84" s="381"/>
      <c r="AV84" s="381"/>
      <c r="AW84" s="381"/>
      <c r="AX84" s="381"/>
      <c r="AY84" s="381"/>
      <c r="AZ84" s="381"/>
      <c r="BA84" s="381"/>
      <c r="BB84" s="381"/>
      <c r="BC84" s="382"/>
      <c r="BD84" s="386" t="s">
        <v>52</v>
      </c>
      <c r="BE84" s="387"/>
      <c r="BF84" s="387"/>
      <c r="BG84" s="387"/>
      <c r="BH84" s="387"/>
      <c r="BI84" s="387"/>
      <c r="BJ84" s="387"/>
      <c r="BK84" s="387"/>
      <c r="BL84" s="387"/>
      <c r="BM84" s="388"/>
      <c r="BN84" s="445">
        <f>SUM(BN83:CB83)</f>
        <v>12500</v>
      </c>
      <c r="BO84" s="446"/>
      <c r="BP84" s="446"/>
      <c r="BQ84" s="446"/>
      <c r="BR84" s="446"/>
      <c r="BS84" s="446"/>
      <c r="BT84" s="446"/>
      <c r="BU84" s="446"/>
      <c r="BV84" s="446"/>
      <c r="BW84" s="446"/>
      <c r="BX84" s="446"/>
      <c r="BY84" s="446"/>
      <c r="BZ84" s="446"/>
      <c r="CA84" s="446"/>
      <c r="CB84" s="447"/>
    </row>
    <row r="85" spans="1:89" ht="15.75" x14ac:dyDescent="0.25">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7"/>
      <c r="AT85" s="137"/>
      <c r="AU85" s="137"/>
      <c r="AV85" s="137"/>
      <c r="AW85" s="137"/>
      <c r="AX85" s="137"/>
      <c r="AY85" s="137"/>
      <c r="AZ85" s="137"/>
      <c r="BA85" s="137"/>
      <c r="BB85" s="137"/>
      <c r="BC85" s="86"/>
      <c r="BD85" s="86"/>
      <c r="BE85" s="86"/>
      <c r="BF85" s="86"/>
      <c r="BG85" s="86"/>
      <c r="BH85" s="86"/>
      <c r="BI85" s="86"/>
      <c r="BJ85" s="86"/>
      <c r="BK85" s="86"/>
      <c r="BL85" s="86"/>
      <c r="BM85" s="86"/>
      <c r="BN85" s="86"/>
      <c r="BO85" s="86"/>
      <c r="BP85" s="86"/>
      <c r="BQ85" s="138"/>
      <c r="BR85" s="138"/>
      <c r="BS85" s="138"/>
      <c r="BT85" s="138"/>
      <c r="BU85" s="138"/>
      <c r="BV85" s="138"/>
      <c r="BW85" s="138"/>
      <c r="BX85" s="138"/>
      <c r="BY85" s="138"/>
      <c r="BZ85" s="138"/>
      <c r="CA85" s="138"/>
      <c r="CB85" s="138"/>
    </row>
    <row r="86" spans="1:89" x14ac:dyDescent="0.2">
      <c r="CK86" s="80"/>
    </row>
    <row r="87" spans="1:89" ht="15.75" x14ac:dyDescent="0.25">
      <c r="A87" s="72" t="s">
        <v>419</v>
      </c>
      <c r="B87" s="135"/>
      <c r="C87" s="135"/>
      <c r="D87" s="135"/>
      <c r="E87" s="135"/>
      <c r="F87" s="135"/>
      <c r="G87" s="135"/>
      <c r="H87" s="135"/>
      <c r="I87" s="135"/>
      <c r="J87" s="135"/>
      <c r="X87" s="87"/>
      <c r="Y87" s="376"/>
      <c r="Z87" s="376"/>
      <c r="AA87" s="376"/>
      <c r="AB87" s="376"/>
      <c r="AC87" s="376"/>
      <c r="AD87" s="376"/>
      <c r="AE87" s="376"/>
      <c r="AF87" s="376"/>
      <c r="AG87" s="376"/>
      <c r="AH87" s="376"/>
      <c r="AI87" s="376"/>
      <c r="AJ87" s="376"/>
      <c r="AK87" s="87"/>
      <c r="AL87" s="369" t="s">
        <v>554</v>
      </c>
      <c r="AM87" s="369"/>
      <c r="AN87" s="369"/>
      <c r="AO87" s="369"/>
      <c r="AP87" s="369"/>
      <c r="AQ87" s="369"/>
      <c r="AR87" s="369"/>
      <c r="AS87" s="369"/>
      <c r="AT87" s="369"/>
      <c r="AU87" s="369"/>
      <c r="AV87" s="369"/>
      <c r="AW87" s="369"/>
      <c r="AX87" s="369"/>
      <c r="AY87" s="369"/>
      <c r="AZ87" s="369"/>
      <c r="BA87" s="369"/>
      <c r="BB87" s="369"/>
      <c r="BC87" s="369"/>
      <c r="BD87" s="369"/>
      <c r="BE87" s="369"/>
      <c r="BF87" s="369"/>
      <c r="BG87" s="369"/>
      <c r="BH87" s="369"/>
      <c r="BI87" s="369"/>
      <c r="BJ87" s="369"/>
      <c r="BK87" s="369"/>
      <c r="BL87" s="369"/>
      <c r="BM87" s="369"/>
      <c r="BN87" s="87"/>
      <c r="BO87" s="87"/>
      <c r="BP87" s="87"/>
      <c r="BQ87" s="87"/>
      <c r="BR87" s="87"/>
      <c r="BS87" s="87"/>
      <c r="CK87" s="80"/>
    </row>
    <row r="88" spans="1:89" x14ac:dyDescent="0.2">
      <c r="A88" s="88"/>
      <c r="B88" s="88"/>
      <c r="C88" s="88"/>
      <c r="D88" s="88"/>
      <c r="E88" s="88"/>
      <c r="F88" s="88"/>
      <c r="G88" s="88"/>
      <c r="H88" s="88"/>
      <c r="I88" s="88"/>
      <c r="J88" s="88"/>
      <c r="X88" s="88"/>
      <c r="Y88" s="375" t="s">
        <v>10</v>
      </c>
      <c r="Z88" s="375"/>
      <c r="AA88" s="375"/>
      <c r="AB88" s="375"/>
      <c r="AC88" s="375"/>
      <c r="AD88" s="375"/>
      <c r="AE88" s="375"/>
      <c r="AF88" s="375"/>
      <c r="AG88" s="375"/>
      <c r="AH88" s="375"/>
      <c r="AI88" s="375"/>
      <c r="AJ88" s="375"/>
      <c r="AK88" s="88"/>
      <c r="AL88" s="375" t="s">
        <v>11</v>
      </c>
      <c r="AM88" s="375"/>
      <c r="AN88" s="375"/>
      <c r="AO88" s="375"/>
      <c r="AP88" s="375"/>
      <c r="AQ88" s="375"/>
      <c r="AR88" s="375"/>
      <c r="AS88" s="375"/>
      <c r="AT88" s="375"/>
      <c r="AU88" s="375"/>
      <c r="AV88" s="375"/>
      <c r="AW88" s="375"/>
      <c r="AX88" s="375"/>
      <c r="AY88" s="375"/>
      <c r="AZ88" s="375"/>
      <c r="BA88" s="375"/>
      <c r="BB88" s="375"/>
      <c r="BC88" s="375"/>
      <c r="BD88" s="375"/>
      <c r="BE88" s="375"/>
      <c r="BF88" s="375"/>
      <c r="BG88" s="375"/>
      <c r="BH88" s="375"/>
      <c r="BI88" s="375"/>
      <c r="BJ88" s="375"/>
      <c r="BK88" s="375"/>
      <c r="BL88" s="375"/>
      <c r="BM88" s="375"/>
      <c r="BN88" s="87"/>
      <c r="BO88" s="87"/>
      <c r="BP88" s="87"/>
      <c r="BQ88" s="87"/>
      <c r="BR88" s="87"/>
      <c r="BS88" s="87"/>
      <c r="CK88" s="89"/>
    </row>
    <row r="89" spans="1:89" x14ac:dyDescent="0.2">
      <c r="A89" s="1"/>
      <c r="B89" s="87"/>
      <c r="C89" s="87"/>
      <c r="D89" s="87"/>
      <c r="E89" s="87"/>
      <c r="F89" s="87"/>
      <c r="G89" s="87"/>
      <c r="H89" s="87"/>
      <c r="I89" s="87"/>
      <c r="J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8"/>
      <c r="BO89" s="88"/>
      <c r="BP89" s="88"/>
      <c r="BQ89" s="88"/>
      <c r="BR89" s="88"/>
      <c r="BS89" s="88"/>
    </row>
    <row r="90" spans="1:89" ht="15.75" x14ac:dyDescent="0.25">
      <c r="A90" s="72" t="s">
        <v>420</v>
      </c>
      <c r="B90" s="135"/>
      <c r="C90" s="135"/>
      <c r="D90" s="135"/>
      <c r="E90" s="135"/>
      <c r="F90" s="135"/>
      <c r="G90" s="135"/>
      <c r="H90" s="135"/>
      <c r="I90" s="135"/>
      <c r="J90" s="135"/>
      <c r="X90" s="87"/>
      <c r="Y90" s="376"/>
      <c r="Z90" s="376"/>
      <c r="AA90" s="376"/>
      <c r="AB90" s="376"/>
      <c r="AC90" s="376"/>
      <c r="AD90" s="376"/>
      <c r="AE90" s="376"/>
      <c r="AF90" s="376"/>
      <c r="AG90" s="376"/>
      <c r="AH90" s="376"/>
      <c r="AI90" s="376"/>
      <c r="AJ90" s="376"/>
      <c r="AK90" s="87"/>
      <c r="AL90" s="369" t="s">
        <v>568</v>
      </c>
      <c r="AM90" s="369"/>
      <c r="AN90" s="369"/>
      <c r="AO90" s="369"/>
      <c r="AP90" s="369"/>
      <c r="AQ90" s="369"/>
      <c r="AR90" s="369"/>
      <c r="AS90" s="369"/>
      <c r="AT90" s="369"/>
      <c r="AU90" s="369"/>
      <c r="AV90" s="369"/>
      <c r="AW90" s="369"/>
      <c r="AX90" s="369"/>
      <c r="AY90" s="369"/>
      <c r="AZ90" s="369"/>
      <c r="BA90" s="369"/>
      <c r="BB90" s="369"/>
      <c r="BC90" s="369"/>
      <c r="BD90" s="369"/>
      <c r="BE90" s="369"/>
      <c r="BF90" s="369"/>
      <c r="BG90" s="369"/>
      <c r="BH90" s="369"/>
      <c r="BI90" s="369"/>
      <c r="BJ90" s="369"/>
      <c r="BK90" s="369"/>
      <c r="BL90" s="369"/>
      <c r="BM90" s="369"/>
      <c r="BN90" s="87"/>
      <c r="BO90" s="87"/>
      <c r="BP90" s="87"/>
      <c r="BQ90" s="87"/>
      <c r="BR90" s="87"/>
      <c r="BS90" s="87"/>
    </row>
    <row r="91" spans="1:89" x14ac:dyDescent="0.2">
      <c r="A91" s="87"/>
      <c r="B91" s="87"/>
      <c r="C91" s="87"/>
      <c r="D91" s="87"/>
      <c r="E91" s="87"/>
      <c r="F91" s="87"/>
      <c r="G91" s="87"/>
      <c r="H91" s="87"/>
      <c r="I91" s="87"/>
      <c r="J91" s="87"/>
      <c r="X91" s="87"/>
      <c r="Y91" s="148" t="s">
        <v>10</v>
      </c>
      <c r="Z91" s="148"/>
      <c r="AA91" s="148"/>
      <c r="AB91" s="148"/>
      <c r="AC91" s="148"/>
      <c r="AD91" s="148"/>
      <c r="AE91" s="148"/>
      <c r="AF91" s="148"/>
      <c r="AG91" s="148"/>
      <c r="AH91" s="148"/>
      <c r="AI91" s="148"/>
      <c r="AJ91" s="148"/>
      <c r="AK91" s="88"/>
      <c r="AL91" s="148" t="s">
        <v>11</v>
      </c>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87"/>
      <c r="BO91" s="87"/>
      <c r="BP91" s="87"/>
      <c r="BQ91" s="87"/>
      <c r="BR91" s="87"/>
      <c r="BS91" s="87"/>
    </row>
    <row r="92" spans="1:89" ht="15.6" customHeight="1" x14ac:dyDescent="0.25">
      <c r="A92" s="72" t="s">
        <v>507</v>
      </c>
      <c r="B92" s="90"/>
      <c r="C92" s="135"/>
      <c r="D92" s="135"/>
      <c r="E92" s="135"/>
      <c r="F92" s="135"/>
      <c r="G92" s="135"/>
      <c r="H92" s="135"/>
      <c r="I92" s="135"/>
      <c r="J92" s="135"/>
      <c r="O92" s="155" t="s">
        <v>567</v>
      </c>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Q92" s="136"/>
      <c r="AR92" s="136"/>
      <c r="AS92" s="136"/>
      <c r="AT92" s="136"/>
      <c r="AU92" s="136"/>
      <c r="AV92" s="136"/>
      <c r="AW92" s="136"/>
      <c r="AX92" s="136"/>
      <c r="AY92" s="136"/>
      <c r="AZ92" s="87"/>
      <c r="BA92" s="369" t="s">
        <v>568</v>
      </c>
      <c r="BB92" s="369"/>
      <c r="BC92" s="369"/>
      <c r="BD92" s="369"/>
      <c r="BE92" s="369"/>
      <c r="BF92" s="369"/>
      <c r="BG92" s="369"/>
      <c r="BH92" s="369"/>
      <c r="BI92" s="369"/>
      <c r="BJ92" s="369"/>
      <c r="BK92" s="369"/>
      <c r="BL92" s="369"/>
      <c r="BM92" s="369"/>
      <c r="BN92" s="369"/>
      <c r="BO92" s="369"/>
      <c r="BP92" s="369"/>
      <c r="BQ92" s="369"/>
      <c r="BR92" s="369"/>
      <c r="BS92" s="369"/>
      <c r="BT92" s="369"/>
      <c r="BU92" s="369"/>
      <c r="BV92" s="369"/>
      <c r="BZ92" s="5"/>
      <c r="CA92" s="92"/>
      <c r="CB92" s="5"/>
    </row>
    <row r="93" spans="1:89" ht="15.75" x14ac:dyDescent="0.25">
      <c r="A93" s="72" t="s">
        <v>508</v>
      </c>
      <c r="B93" s="90"/>
      <c r="C93" s="135"/>
      <c r="D93" s="135"/>
      <c r="E93" s="135"/>
      <c r="F93" s="135"/>
      <c r="G93" s="135"/>
      <c r="H93" s="135"/>
      <c r="I93" s="135"/>
      <c r="J93" s="135"/>
      <c r="O93" s="148" t="s">
        <v>12</v>
      </c>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Q93" s="148" t="s">
        <v>10</v>
      </c>
      <c r="AR93" s="148"/>
      <c r="AS93" s="148"/>
      <c r="AT93" s="148"/>
      <c r="AU93" s="148"/>
      <c r="AV93" s="148"/>
      <c r="AW93" s="148"/>
      <c r="AX93" s="148"/>
      <c r="AY93" s="148"/>
      <c r="AZ93" s="88"/>
      <c r="BA93" s="148" t="s">
        <v>11</v>
      </c>
      <c r="BB93" s="148"/>
      <c r="BC93" s="148"/>
      <c r="BD93" s="148"/>
      <c r="BE93" s="148"/>
      <c r="BF93" s="148"/>
      <c r="BG93" s="148"/>
      <c r="BH93" s="148"/>
      <c r="BI93" s="148"/>
      <c r="BJ93" s="148"/>
      <c r="BK93" s="148"/>
      <c r="BL93" s="148"/>
      <c r="BM93" s="148"/>
      <c r="BN93" s="148"/>
      <c r="BO93" s="148"/>
      <c r="BP93" s="148"/>
      <c r="BQ93" s="148"/>
      <c r="BR93" s="148"/>
      <c r="BS93" s="148"/>
      <c r="BT93" s="148"/>
      <c r="BU93" s="148"/>
      <c r="BV93" s="148"/>
      <c r="BZ93" s="5"/>
      <c r="CA93" s="93"/>
      <c r="CB93" s="5"/>
    </row>
    <row r="94" spans="1:89" s="72" customFormat="1" ht="15.75" x14ac:dyDescent="0.25">
      <c r="A94" s="370" t="s">
        <v>9</v>
      </c>
      <c r="B94" s="370"/>
      <c r="C94" s="371" t="s">
        <v>555</v>
      </c>
      <c r="D94" s="371"/>
      <c r="E94" s="371"/>
      <c r="F94" s="372" t="s">
        <v>5</v>
      </c>
      <c r="G94" s="372"/>
      <c r="H94" s="373" t="s">
        <v>556</v>
      </c>
      <c r="I94" s="373"/>
      <c r="J94" s="373"/>
      <c r="K94" s="373"/>
      <c r="L94" s="373"/>
      <c r="M94" s="373"/>
      <c r="N94" s="373"/>
      <c r="O94" s="373"/>
      <c r="P94" s="373"/>
      <c r="Q94" s="373"/>
      <c r="R94" s="373"/>
      <c r="S94" s="373"/>
      <c r="T94" s="373"/>
      <c r="U94" s="373"/>
      <c r="V94" s="373"/>
      <c r="W94" s="373"/>
      <c r="X94" s="373"/>
      <c r="Y94" s="374">
        <v>20</v>
      </c>
      <c r="Z94" s="374"/>
      <c r="AA94" s="374"/>
      <c r="AB94" s="367" t="s">
        <v>557</v>
      </c>
      <c r="AC94" s="367"/>
      <c r="AD94" s="367"/>
      <c r="AE94" s="90"/>
      <c r="AF94" s="72" t="s">
        <v>509</v>
      </c>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row>
  </sheetData>
  <mergeCells count="250">
    <mergeCell ref="AV2:CB2"/>
    <mergeCell ref="A4:CB4"/>
    <mergeCell ref="A6:CB6"/>
    <mergeCell ref="A7:CB7"/>
    <mergeCell ref="A9:CB9"/>
    <mergeCell ref="A11:AG11"/>
    <mergeCell ref="AH11:CB11"/>
    <mergeCell ref="A13:CB13"/>
    <mergeCell ref="A15:D15"/>
    <mergeCell ref="E15:BA15"/>
    <mergeCell ref="BB15:BM15"/>
    <mergeCell ref="BN15:CB15"/>
    <mergeCell ref="A16:D16"/>
    <mergeCell ref="E16:BA16"/>
    <mergeCell ref="BB16:BM16"/>
    <mergeCell ref="BN16:CB16"/>
    <mergeCell ref="A19:D19"/>
    <mergeCell ref="E19:BA19"/>
    <mergeCell ref="BB19:BM19"/>
    <mergeCell ref="BN19:CB19"/>
    <mergeCell ref="A20:D20"/>
    <mergeCell ref="E20:BA20"/>
    <mergeCell ref="BB20:BM20"/>
    <mergeCell ref="BN20:CB20"/>
    <mergeCell ref="A17:D17"/>
    <mergeCell ref="BB17:BM17"/>
    <mergeCell ref="BN17:CB17"/>
    <mergeCell ref="A18:D18"/>
    <mergeCell ref="E18:BA18"/>
    <mergeCell ref="BB18:BM18"/>
    <mergeCell ref="BN18:CB18"/>
    <mergeCell ref="A22:CB22"/>
    <mergeCell ref="T24:AJ24"/>
    <mergeCell ref="AS24:BB24"/>
    <mergeCell ref="BC24:BP24"/>
    <mergeCell ref="A26:D26"/>
    <mergeCell ref="E26:AM26"/>
    <mergeCell ref="AN26:BA26"/>
    <mergeCell ref="BB26:BM26"/>
    <mergeCell ref="BN26:CB26"/>
    <mergeCell ref="A27:D27"/>
    <mergeCell ref="E27:AM27"/>
    <mergeCell ref="AN27:BA27"/>
    <mergeCell ref="BB27:BM27"/>
    <mergeCell ref="BN27:CB27"/>
    <mergeCell ref="A28:D28"/>
    <mergeCell ref="E28:AM28"/>
    <mergeCell ref="AN28:BA28"/>
    <mergeCell ref="BB28:BM28"/>
    <mergeCell ref="BN28:CB28"/>
    <mergeCell ref="A29:D29"/>
    <mergeCell ref="E29:AM29"/>
    <mergeCell ref="AN29:BA29"/>
    <mergeCell ref="BB29:BM29"/>
    <mergeCell ref="BN29:CB29"/>
    <mergeCell ref="A30:D30"/>
    <mergeCell ref="E30:AM30"/>
    <mergeCell ref="AN30:BA30"/>
    <mergeCell ref="BB30:BM30"/>
    <mergeCell ref="BN30:CB30"/>
    <mergeCell ref="T35:AJ35"/>
    <mergeCell ref="AS35:BB35"/>
    <mergeCell ref="BC35:BP35"/>
    <mergeCell ref="A37:D37"/>
    <mergeCell ref="E37:AM37"/>
    <mergeCell ref="AN37:BA37"/>
    <mergeCell ref="BB37:BM37"/>
    <mergeCell ref="BN37:CB37"/>
    <mergeCell ref="A31:D31"/>
    <mergeCell ref="E31:AM31"/>
    <mergeCell ref="AN31:BA31"/>
    <mergeCell ref="BB31:BM31"/>
    <mergeCell ref="BN31:CB31"/>
    <mergeCell ref="A33:D33"/>
    <mergeCell ref="E33:AM33"/>
    <mergeCell ref="AN33:BA33"/>
    <mergeCell ref="BB33:BM33"/>
    <mergeCell ref="BN33:CB33"/>
    <mergeCell ref="A32:D32"/>
    <mergeCell ref="E32:AM32"/>
    <mergeCell ref="AN32:BA32"/>
    <mergeCell ref="BB32:BM32"/>
    <mergeCell ref="BN32:CB32"/>
    <mergeCell ref="A44:D44"/>
    <mergeCell ref="E44:AM44"/>
    <mergeCell ref="AN44:BA44"/>
    <mergeCell ref="BB44:BM44"/>
    <mergeCell ref="BN44:CB44"/>
    <mergeCell ref="A40:D40"/>
    <mergeCell ref="E40:AM40"/>
    <mergeCell ref="AN40:BA40"/>
    <mergeCell ref="BB40:BM40"/>
    <mergeCell ref="BN40:CB40"/>
    <mergeCell ref="A41:D41"/>
    <mergeCell ref="E41:AM41"/>
    <mergeCell ref="AN41:BA41"/>
    <mergeCell ref="BB41:BM41"/>
    <mergeCell ref="BN41:CB41"/>
    <mergeCell ref="A43:D43"/>
    <mergeCell ref="E43:AM43"/>
    <mergeCell ref="AN43:BA43"/>
    <mergeCell ref="BB43:BM43"/>
    <mergeCell ref="BN43:CB43"/>
    <mergeCell ref="A42:D42"/>
    <mergeCell ref="E42:AM42"/>
    <mergeCell ref="AN42:BA42"/>
    <mergeCell ref="BB42:BM42"/>
    <mergeCell ref="A46:CB46"/>
    <mergeCell ref="S48:CB48"/>
    <mergeCell ref="A50:CB50"/>
    <mergeCell ref="AS51:BB51"/>
    <mergeCell ref="BC51:BP51"/>
    <mergeCell ref="A53:D53"/>
    <mergeCell ref="E53:AM53"/>
    <mergeCell ref="AN53:AV53"/>
    <mergeCell ref="AW53:BI53"/>
    <mergeCell ref="BJ53:CB53"/>
    <mergeCell ref="A54:D54"/>
    <mergeCell ref="E54:AM54"/>
    <mergeCell ref="AN54:AV54"/>
    <mergeCell ref="AW54:BI54"/>
    <mergeCell ref="BJ54:CB54"/>
    <mergeCell ref="A55:D55"/>
    <mergeCell ref="E55:AM55"/>
    <mergeCell ref="AN55:AV55"/>
    <mergeCell ref="AW55:BI55"/>
    <mergeCell ref="BJ55:CB55"/>
    <mergeCell ref="A58:D58"/>
    <mergeCell ref="E58:AM58"/>
    <mergeCell ref="AN58:AV58"/>
    <mergeCell ref="AW58:BI58"/>
    <mergeCell ref="BJ58:CB58"/>
    <mergeCell ref="A60:CB60"/>
    <mergeCell ref="A56:D56"/>
    <mergeCell ref="E56:AM56"/>
    <mergeCell ref="AN56:AV56"/>
    <mergeCell ref="AW56:BI56"/>
    <mergeCell ref="BJ56:CB56"/>
    <mergeCell ref="A57:D57"/>
    <mergeCell ref="E57:AM57"/>
    <mergeCell ref="AN57:AV57"/>
    <mergeCell ref="AW57:BI57"/>
    <mergeCell ref="BJ57:CB57"/>
    <mergeCell ref="A64:D64"/>
    <mergeCell ref="E64:BC64"/>
    <mergeCell ref="BD64:BM64"/>
    <mergeCell ref="BN64:CB64"/>
    <mergeCell ref="A65:D65"/>
    <mergeCell ref="E65:BC65"/>
    <mergeCell ref="BD65:BM65"/>
    <mergeCell ref="BN65:CB65"/>
    <mergeCell ref="AS61:BB61"/>
    <mergeCell ref="BC61:BP61"/>
    <mergeCell ref="A63:D63"/>
    <mergeCell ref="E63:BC63"/>
    <mergeCell ref="BD63:BM63"/>
    <mergeCell ref="BN63:CB63"/>
    <mergeCell ref="A68:D68"/>
    <mergeCell ref="E68:BC68"/>
    <mergeCell ref="BD68:BM68"/>
    <mergeCell ref="BN68:CB68"/>
    <mergeCell ref="A69:D69"/>
    <mergeCell ref="E69:BC69"/>
    <mergeCell ref="BD69:BM69"/>
    <mergeCell ref="BN69:CB69"/>
    <mergeCell ref="A66:D66"/>
    <mergeCell ref="E66:BC66"/>
    <mergeCell ref="BD66:BM66"/>
    <mergeCell ref="BN66:CB66"/>
    <mergeCell ref="A67:D67"/>
    <mergeCell ref="E67:BC67"/>
    <mergeCell ref="BD67:BM67"/>
    <mergeCell ref="BN67:CB67"/>
    <mergeCell ref="A72:D72"/>
    <mergeCell ref="E72:BC72"/>
    <mergeCell ref="BD72:BM72"/>
    <mergeCell ref="BN72:CB72"/>
    <mergeCell ref="A73:D73"/>
    <mergeCell ref="E73:BC73"/>
    <mergeCell ref="BD73:BM73"/>
    <mergeCell ref="BN73:CB73"/>
    <mergeCell ref="A70:D70"/>
    <mergeCell ref="E70:BC70"/>
    <mergeCell ref="BD70:BM70"/>
    <mergeCell ref="BN70:CB70"/>
    <mergeCell ref="A71:D71"/>
    <mergeCell ref="E71:BC71"/>
    <mergeCell ref="BD71:BM71"/>
    <mergeCell ref="BN71:CB71"/>
    <mergeCell ref="A77:CB77"/>
    <mergeCell ref="AS78:BB78"/>
    <mergeCell ref="BC78:BP78"/>
    <mergeCell ref="A80:D80"/>
    <mergeCell ref="E80:BC80"/>
    <mergeCell ref="BD80:BM80"/>
    <mergeCell ref="BN80:CB80"/>
    <mergeCell ref="A74:D74"/>
    <mergeCell ref="E74:BC74"/>
    <mergeCell ref="BD74:BM74"/>
    <mergeCell ref="BN74:CB74"/>
    <mergeCell ref="A75:D75"/>
    <mergeCell ref="E75:BC75"/>
    <mergeCell ref="BD75:BM75"/>
    <mergeCell ref="BN75:CB75"/>
    <mergeCell ref="BN83:CB83"/>
    <mergeCell ref="A84:D84"/>
    <mergeCell ref="E84:BC84"/>
    <mergeCell ref="BD84:BM84"/>
    <mergeCell ref="BN84:CB84"/>
    <mergeCell ref="A81:D81"/>
    <mergeCell ref="E81:BC81"/>
    <mergeCell ref="BD81:BM81"/>
    <mergeCell ref="BN81:CB81"/>
    <mergeCell ref="A82:D82"/>
    <mergeCell ref="E82:BC82"/>
    <mergeCell ref="BD82:BM82"/>
    <mergeCell ref="BN82:CB82"/>
    <mergeCell ref="Y87:AJ87"/>
    <mergeCell ref="AL87:BM87"/>
    <mergeCell ref="Y88:AJ88"/>
    <mergeCell ref="AL88:BM88"/>
    <mergeCell ref="Y90:AJ90"/>
    <mergeCell ref="AL90:BM90"/>
    <mergeCell ref="A83:D83"/>
    <mergeCell ref="E83:BC83"/>
    <mergeCell ref="BD83:BM83"/>
    <mergeCell ref="A94:B94"/>
    <mergeCell ref="C94:E94"/>
    <mergeCell ref="F94:G94"/>
    <mergeCell ref="H94:X94"/>
    <mergeCell ref="Y94:AA94"/>
    <mergeCell ref="AB94:AD94"/>
    <mergeCell ref="Y91:AJ91"/>
    <mergeCell ref="AL91:BM91"/>
    <mergeCell ref="O92:AN92"/>
    <mergeCell ref="BA92:BV92"/>
    <mergeCell ref="O93:AN93"/>
    <mergeCell ref="AQ93:AY93"/>
    <mergeCell ref="BA93:BV93"/>
    <mergeCell ref="BN42:CB42"/>
    <mergeCell ref="A38:D38"/>
    <mergeCell ref="E38:AM38"/>
    <mergeCell ref="AN38:BA38"/>
    <mergeCell ref="BB38:BM38"/>
    <mergeCell ref="BN38:CB38"/>
    <mergeCell ref="A39:D39"/>
    <mergeCell ref="E39:AM39"/>
    <mergeCell ref="AN39:BA39"/>
    <mergeCell ref="BB39:BM39"/>
    <mergeCell ref="BN39:CB39"/>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B7" sqref="B7"/>
    </sheetView>
  </sheetViews>
  <sheetFormatPr defaultRowHeight="12.75" x14ac:dyDescent="0.2"/>
  <cols>
    <col min="2" max="2" width="15.5703125" bestFit="1" customWidth="1"/>
  </cols>
  <sheetData>
    <row r="2" spans="1:2" x14ac:dyDescent="0.2">
      <c r="B2" s="140">
        <v>43829</v>
      </c>
    </row>
    <row r="4" spans="1:2" x14ac:dyDescent="0.2">
      <c r="A4">
        <v>112</v>
      </c>
      <c r="B4" s="141">
        <f>' найм жилья 2020'!CT8+' проезд в отпуск 2020'!CT8+'сельское посел 2020'!CS7+'ГТО 2020'!CR18+'каратэ 2020'!CR23+'дзюдо 2020'!CR23+' бокс Уракова 2020'!CR18+'бокс 2020'!CR23+'тяжелая атлетика2020'!CR23+'Всероссийские СМ2020'!CR23+баскетбол2020!CR23+футбол2020!CR23+'греко-римская2020'!CR23+лагерь2020!CR23+'горные лыжи2020'!CR23+'турнир по хоккею2020'!CR23+'межд.турнир хоккей2020'!CP22+'фестиваль СМ2020'!CR23+'СМ России2020'!CR23-'межд.турнир хоккей2020'!CP22</f>
        <v>4184665.5999999996</v>
      </c>
    </row>
    <row r="5" spans="1:2" x14ac:dyDescent="0.2">
      <c r="A5">
        <v>113</v>
      </c>
      <c r="B5" s="141">
        <f>'ГТО 2020'!CR19+'каратэ 2020'!CR24+'дзюдо 2020'!CR24+' бокс Уракова 2020'!CR19+'бокс 2020'!CR24+'тяжелая атлетика2020'!CR24+'Всероссийские СМ2020'!CR24+баскетбол2020!CR24+футбол2020!CR24+'греко-римская2020'!CR24+лагерь2020!CR24+'горные лыжи2020'!CR24+'турнир по хоккею2020'!CR24+'межд.турнир хоккей2020'!CP22+'фестиваль СМ2020'!CR24+'СМ России2020'!CR24</f>
        <v>13493004.4</v>
      </c>
    </row>
    <row r="6" spans="1:2" x14ac:dyDescent="0.2">
      <c r="A6">
        <v>244</v>
      </c>
      <c r="B6" s="141">
        <f>'расчет обесп условий 2020'!CQ8+' ультра тревел2020'!CR17+' берингия 2020'!CQ13+надежда2020!CY7+'корфест 2020'!CW15+'ГТО 2020'!CR20+'спартакиада 2020'!CO8+'малыванов 2020'!CO8+'каратэ 2020'!CR25+'дзюдо 2020'!CR25+'бокс 2020'!CR25+'тяжелая атлетика2020'!CR25+'Всероссийские СМ2020'!CR25+баскетбол2020!CR25+футбол2020!CR25+'греко-римская2020'!CR25+'лыжня россии2020'!CO8+лагерь2020!CR25+'горные лыжи2020'!CR25+'турнир по хоккею2020'!CR25+'межд.турнир хоккей2020'!CP23+'СМ Чукотки2020'!CO8+'фестиваль СМ2020'!CR25+'СМ России2020'!CR25</f>
        <v>54614230</v>
      </c>
    </row>
    <row r="7" spans="1:2" x14ac:dyDescent="0.2">
      <c r="A7">
        <v>350</v>
      </c>
      <c r="B7" s="141">
        <f>надежда2020!CY8+'корфест 2020'!CW16</f>
        <v>5282500</v>
      </c>
    </row>
    <row r="8" spans="1:2" x14ac:dyDescent="0.2">
      <c r="B8" s="141">
        <f>SUM(B4:B7)</f>
        <v>77574400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workbookViewId="0">
      <selection activeCell="A10" sqref="A10:G10"/>
    </sheetView>
  </sheetViews>
  <sheetFormatPr defaultRowHeight="12.75" x14ac:dyDescent="0.2"/>
  <cols>
    <col min="1" max="1" width="38.7109375" style="44" customWidth="1"/>
    <col min="2" max="2" width="14.140625" style="44" customWidth="1"/>
    <col min="3" max="3" width="12.140625" style="44" customWidth="1"/>
    <col min="4" max="6" width="20.5703125" style="44" customWidth="1"/>
    <col min="7" max="7" width="56.85546875" style="44" customWidth="1"/>
    <col min="8" max="256" width="9.140625" style="44"/>
    <col min="257" max="257" width="38.7109375" style="44" customWidth="1"/>
    <col min="258" max="258" width="14.140625" style="44" customWidth="1"/>
    <col min="259" max="259" width="12.140625" style="44" customWidth="1"/>
    <col min="260" max="262" width="20.5703125" style="44" customWidth="1"/>
    <col min="263" max="263" width="56.85546875" style="44" customWidth="1"/>
    <col min="264" max="512" width="9.140625" style="44"/>
    <col min="513" max="513" width="38.7109375" style="44" customWidth="1"/>
    <col min="514" max="514" width="14.140625" style="44" customWidth="1"/>
    <col min="515" max="515" width="12.140625" style="44" customWidth="1"/>
    <col min="516" max="518" width="20.5703125" style="44" customWidth="1"/>
    <col min="519" max="519" width="56.85546875" style="44" customWidth="1"/>
    <col min="520" max="768" width="9.140625" style="44"/>
    <col min="769" max="769" width="38.7109375" style="44" customWidth="1"/>
    <col min="770" max="770" width="14.140625" style="44" customWidth="1"/>
    <col min="771" max="771" width="12.140625" style="44" customWidth="1"/>
    <col min="772" max="774" width="20.5703125" style="44" customWidth="1"/>
    <col min="775" max="775" width="56.85546875" style="44" customWidth="1"/>
    <col min="776" max="1024" width="9.140625" style="44"/>
    <col min="1025" max="1025" width="38.7109375" style="44" customWidth="1"/>
    <col min="1026" max="1026" width="14.140625" style="44" customWidth="1"/>
    <col min="1027" max="1027" width="12.140625" style="44" customWidth="1"/>
    <col min="1028" max="1030" width="20.5703125" style="44" customWidth="1"/>
    <col min="1031" max="1031" width="56.85546875" style="44" customWidth="1"/>
    <col min="1032" max="1280" width="9.140625" style="44"/>
    <col min="1281" max="1281" width="38.7109375" style="44" customWidth="1"/>
    <col min="1282" max="1282" width="14.140625" style="44" customWidth="1"/>
    <col min="1283" max="1283" width="12.140625" style="44" customWidth="1"/>
    <col min="1284" max="1286" width="20.5703125" style="44" customWidth="1"/>
    <col min="1287" max="1287" width="56.85546875" style="44" customWidth="1"/>
    <col min="1288" max="1536" width="9.140625" style="44"/>
    <col min="1537" max="1537" width="38.7109375" style="44" customWidth="1"/>
    <col min="1538" max="1538" width="14.140625" style="44" customWidth="1"/>
    <col min="1539" max="1539" width="12.140625" style="44" customWidth="1"/>
    <col min="1540" max="1542" width="20.5703125" style="44" customWidth="1"/>
    <col min="1543" max="1543" width="56.85546875" style="44" customWidth="1"/>
    <col min="1544" max="1792" width="9.140625" style="44"/>
    <col min="1793" max="1793" width="38.7109375" style="44" customWidth="1"/>
    <col min="1794" max="1794" width="14.140625" style="44" customWidth="1"/>
    <col min="1795" max="1795" width="12.140625" style="44" customWidth="1"/>
    <col min="1796" max="1798" width="20.5703125" style="44" customWidth="1"/>
    <col min="1799" max="1799" width="56.85546875" style="44" customWidth="1"/>
    <col min="1800" max="2048" width="9.140625" style="44"/>
    <col min="2049" max="2049" width="38.7109375" style="44" customWidth="1"/>
    <col min="2050" max="2050" width="14.140625" style="44" customWidth="1"/>
    <col min="2051" max="2051" width="12.140625" style="44" customWidth="1"/>
    <col min="2052" max="2054" width="20.5703125" style="44" customWidth="1"/>
    <col min="2055" max="2055" width="56.85546875" style="44" customWidth="1"/>
    <col min="2056" max="2304" width="9.140625" style="44"/>
    <col min="2305" max="2305" width="38.7109375" style="44" customWidth="1"/>
    <col min="2306" max="2306" width="14.140625" style="44" customWidth="1"/>
    <col min="2307" max="2307" width="12.140625" style="44" customWidth="1"/>
    <col min="2308" max="2310" width="20.5703125" style="44" customWidth="1"/>
    <col min="2311" max="2311" width="56.85546875" style="44" customWidth="1"/>
    <col min="2312" max="2560" width="9.140625" style="44"/>
    <col min="2561" max="2561" width="38.7109375" style="44" customWidth="1"/>
    <col min="2562" max="2562" width="14.140625" style="44" customWidth="1"/>
    <col min="2563" max="2563" width="12.140625" style="44" customWidth="1"/>
    <col min="2564" max="2566" width="20.5703125" style="44" customWidth="1"/>
    <col min="2567" max="2567" width="56.85546875" style="44" customWidth="1"/>
    <col min="2568" max="2816" width="9.140625" style="44"/>
    <col min="2817" max="2817" width="38.7109375" style="44" customWidth="1"/>
    <col min="2818" max="2818" width="14.140625" style="44" customWidth="1"/>
    <col min="2819" max="2819" width="12.140625" style="44" customWidth="1"/>
    <col min="2820" max="2822" width="20.5703125" style="44" customWidth="1"/>
    <col min="2823" max="2823" width="56.85546875" style="44" customWidth="1"/>
    <col min="2824" max="3072" width="9.140625" style="44"/>
    <col min="3073" max="3073" width="38.7109375" style="44" customWidth="1"/>
    <col min="3074" max="3074" width="14.140625" style="44" customWidth="1"/>
    <col min="3075" max="3075" width="12.140625" style="44" customWidth="1"/>
    <col min="3076" max="3078" width="20.5703125" style="44" customWidth="1"/>
    <col min="3079" max="3079" width="56.85546875" style="44" customWidth="1"/>
    <col min="3080" max="3328" width="9.140625" style="44"/>
    <col min="3329" max="3329" width="38.7109375" style="44" customWidth="1"/>
    <col min="3330" max="3330" width="14.140625" style="44" customWidth="1"/>
    <col min="3331" max="3331" width="12.140625" style="44" customWidth="1"/>
    <col min="3332" max="3334" width="20.5703125" style="44" customWidth="1"/>
    <col min="3335" max="3335" width="56.85546875" style="44" customWidth="1"/>
    <col min="3336" max="3584" width="9.140625" style="44"/>
    <col min="3585" max="3585" width="38.7109375" style="44" customWidth="1"/>
    <col min="3586" max="3586" width="14.140625" style="44" customWidth="1"/>
    <col min="3587" max="3587" width="12.140625" style="44" customWidth="1"/>
    <col min="3588" max="3590" width="20.5703125" style="44" customWidth="1"/>
    <col min="3591" max="3591" width="56.85546875" style="44" customWidth="1"/>
    <col min="3592" max="3840" width="9.140625" style="44"/>
    <col min="3841" max="3841" width="38.7109375" style="44" customWidth="1"/>
    <col min="3842" max="3842" width="14.140625" style="44" customWidth="1"/>
    <col min="3843" max="3843" width="12.140625" style="44" customWidth="1"/>
    <col min="3844" max="3846" width="20.5703125" style="44" customWidth="1"/>
    <col min="3847" max="3847" width="56.85546875" style="44" customWidth="1"/>
    <col min="3848" max="4096" width="9.140625" style="44"/>
    <col min="4097" max="4097" width="38.7109375" style="44" customWidth="1"/>
    <col min="4098" max="4098" width="14.140625" style="44" customWidth="1"/>
    <col min="4099" max="4099" width="12.140625" style="44" customWidth="1"/>
    <col min="4100" max="4102" width="20.5703125" style="44" customWidth="1"/>
    <col min="4103" max="4103" width="56.85546875" style="44" customWidth="1"/>
    <col min="4104" max="4352" width="9.140625" style="44"/>
    <col min="4353" max="4353" width="38.7109375" style="44" customWidth="1"/>
    <col min="4354" max="4354" width="14.140625" style="44" customWidth="1"/>
    <col min="4355" max="4355" width="12.140625" style="44" customWidth="1"/>
    <col min="4356" max="4358" width="20.5703125" style="44" customWidth="1"/>
    <col min="4359" max="4359" width="56.85546875" style="44" customWidth="1"/>
    <col min="4360" max="4608" width="9.140625" style="44"/>
    <col min="4609" max="4609" width="38.7109375" style="44" customWidth="1"/>
    <col min="4610" max="4610" width="14.140625" style="44" customWidth="1"/>
    <col min="4611" max="4611" width="12.140625" style="44" customWidth="1"/>
    <col min="4612" max="4614" width="20.5703125" style="44" customWidth="1"/>
    <col min="4615" max="4615" width="56.85546875" style="44" customWidth="1"/>
    <col min="4616" max="4864" width="9.140625" style="44"/>
    <col min="4865" max="4865" width="38.7109375" style="44" customWidth="1"/>
    <col min="4866" max="4866" width="14.140625" style="44" customWidth="1"/>
    <col min="4867" max="4867" width="12.140625" style="44" customWidth="1"/>
    <col min="4868" max="4870" width="20.5703125" style="44" customWidth="1"/>
    <col min="4871" max="4871" width="56.85546875" style="44" customWidth="1"/>
    <col min="4872" max="5120" width="9.140625" style="44"/>
    <col min="5121" max="5121" width="38.7109375" style="44" customWidth="1"/>
    <col min="5122" max="5122" width="14.140625" style="44" customWidth="1"/>
    <col min="5123" max="5123" width="12.140625" style="44" customWidth="1"/>
    <col min="5124" max="5126" width="20.5703125" style="44" customWidth="1"/>
    <col min="5127" max="5127" width="56.85546875" style="44" customWidth="1"/>
    <col min="5128" max="5376" width="9.140625" style="44"/>
    <col min="5377" max="5377" width="38.7109375" style="44" customWidth="1"/>
    <col min="5378" max="5378" width="14.140625" style="44" customWidth="1"/>
    <col min="5379" max="5379" width="12.140625" style="44" customWidth="1"/>
    <col min="5380" max="5382" width="20.5703125" style="44" customWidth="1"/>
    <col min="5383" max="5383" width="56.85546875" style="44" customWidth="1"/>
    <col min="5384" max="5632" width="9.140625" style="44"/>
    <col min="5633" max="5633" width="38.7109375" style="44" customWidth="1"/>
    <col min="5634" max="5634" width="14.140625" style="44" customWidth="1"/>
    <col min="5635" max="5635" width="12.140625" style="44" customWidth="1"/>
    <col min="5636" max="5638" width="20.5703125" style="44" customWidth="1"/>
    <col min="5639" max="5639" width="56.85546875" style="44" customWidth="1"/>
    <col min="5640" max="5888" width="9.140625" style="44"/>
    <col min="5889" max="5889" width="38.7109375" style="44" customWidth="1"/>
    <col min="5890" max="5890" width="14.140625" style="44" customWidth="1"/>
    <col min="5891" max="5891" width="12.140625" style="44" customWidth="1"/>
    <col min="5892" max="5894" width="20.5703125" style="44" customWidth="1"/>
    <col min="5895" max="5895" width="56.85546875" style="44" customWidth="1"/>
    <col min="5896" max="6144" width="9.140625" style="44"/>
    <col min="6145" max="6145" width="38.7109375" style="44" customWidth="1"/>
    <col min="6146" max="6146" width="14.140625" style="44" customWidth="1"/>
    <col min="6147" max="6147" width="12.140625" style="44" customWidth="1"/>
    <col min="6148" max="6150" width="20.5703125" style="44" customWidth="1"/>
    <col min="6151" max="6151" width="56.85546875" style="44" customWidth="1"/>
    <col min="6152" max="6400" width="9.140625" style="44"/>
    <col min="6401" max="6401" width="38.7109375" style="44" customWidth="1"/>
    <col min="6402" max="6402" width="14.140625" style="44" customWidth="1"/>
    <col min="6403" max="6403" width="12.140625" style="44" customWidth="1"/>
    <col min="6404" max="6406" width="20.5703125" style="44" customWidth="1"/>
    <col min="6407" max="6407" width="56.85546875" style="44" customWidth="1"/>
    <col min="6408" max="6656" width="9.140625" style="44"/>
    <col min="6657" max="6657" width="38.7109375" style="44" customWidth="1"/>
    <col min="6658" max="6658" width="14.140625" style="44" customWidth="1"/>
    <col min="6659" max="6659" width="12.140625" style="44" customWidth="1"/>
    <col min="6660" max="6662" width="20.5703125" style="44" customWidth="1"/>
    <col min="6663" max="6663" width="56.85546875" style="44" customWidth="1"/>
    <col min="6664" max="6912" width="9.140625" style="44"/>
    <col min="6913" max="6913" width="38.7109375" style="44" customWidth="1"/>
    <col min="6914" max="6914" width="14.140625" style="44" customWidth="1"/>
    <col min="6915" max="6915" width="12.140625" style="44" customWidth="1"/>
    <col min="6916" max="6918" width="20.5703125" style="44" customWidth="1"/>
    <col min="6919" max="6919" width="56.85546875" style="44" customWidth="1"/>
    <col min="6920" max="7168" width="9.140625" style="44"/>
    <col min="7169" max="7169" width="38.7109375" style="44" customWidth="1"/>
    <col min="7170" max="7170" width="14.140625" style="44" customWidth="1"/>
    <col min="7171" max="7171" width="12.140625" style="44" customWidth="1"/>
    <col min="7172" max="7174" width="20.5703125" style="44" customWidth="1"/>
    <col min="7175" max="7175" width="56.85546875" style="44" customWidth="1"/>
    <col min="7176" max="7424" width="9.140625" style="44"/>
    <col min="7425" max="7425" width="38.7109375" style="44" customWidth="1"/>
    <col min="7426" max="7426" width="14.140625" style="44" customWidth="1"/>
    <col min="7427" max="7427" width="12.140625" style="44" customWidth="1"/>
    <col min="7428" max="7430" width="20.5703125" style="44" customWidth="1"/>
    <col min="7431" max="7431" width="56.85546875" style="44" customWidth="1"/>
    <col min="7432" max="7680" width="9.140625" style="44"/>
    <col min="7681" max="7681" width="38.7109375" style="44" customWidth="1"/>
    <col min="7682" max="7682" width="14.140625" style="44" customWidth="1"/>
    <col min="7683" max="7683" width="12.140625" style="44" customWidth="1"/>
    <col min="7684" max="7686" width="20.5703125" style="44" customWidth="1"/>
    <col min="7687" max="7687" width="56.85546875" style="44" customWidth="1"/>
    <col min="7688" max="7936" width="9.140625" style="44"/>
    <col min="7937" max="7937" width="38.7109375" style="44" customWidth="1"/>
    <col min="7938" max="7938" width="14.140625" style="44" customWidth="1"/>
    <col min="7939" max="7939" width="12.140625" style="44" customWidth="1"/>
    <col min="7940" max="7942" width="20.5703125" style="44" customWidth="1"/>
    <col min="7943" max="7943" width="56.85546875" style="44" customWidth="1"/>
    <col min="7944" max="8192" width="9.140625" style="44"/>
    <col min="8193" max="8193" width="38.7109375" style="44" customWidth="1"/>
    <col min="8194" max="8194" width="14.140625" style="44" customWidth="1"/>
    <col min="8195" max="8195" width="12.140625" style="44" customWidth="1"/>
    <col min="8196" max="8198" width="20.5703125" style="44" customWidth="1"/>
    <col min="8199" max="8199" width="56.85546875" style="44" customWidth="1"/>
    <col min="8200" max="8448" width="9.140625" style="44"/>
    <col min="8449" max="8449" width="38.7109375" style="44" customWidth="1"/>
    <col min="8450" max="8450" width="14.140625" style="44" customWidth="1"/>
    <col min="8451" max="8451" width="12.140625" style="44" customWidth="1"/>
    <col min="8452" max="8454" width="20.5703125" style="44" customWidth="1"/>
    <col min="8455" max="8455" width="56.85546875" style="44" customWidth="1"/>
    <col min="8456" max="8704" width="9.140625" style="44"/>
    <col min="8705" max="8705" width="38.7109375" style="44" customWidth="1"/>
    <col min="8706" max="8706" width="14.140625" style="44" customWidth="1"/>
    <col min="8707" max="8707" width="12.140625" style="44" customWidth="1"/>
    <col min="8708" max="8710" width="20.5703125" style="44" customWidth="1"/>
    <col min="8711" max="8711" width="56.85546875" style="44" customWidth="1"/>
    <col min="8712" max="8960" width="9.140625" style="44"/>
    <col min="8961" max="8961" width="38.7109375" style="44" customWidth="1"/>
    <col min="8962" max="8962" width="14.140625" style="44" customWidth="1"/>
    <col min="8963" max="8963" width="12.140625" style="44" customWidth="1"/>
    <col min="8964" max="8966" width="20.5703125" style="44" customWidth="1"/>
    <col min="8967" max="8967" width="56.85546875" style="44" customWidth="1"/>
    <col min="8968" max="9216" width="9.140625" style="44"/>
    <col min="9217" max="9217" width="38.7109375" style="44" customWidth="1"/>
    <col min="9218" max="9218" width="14.140625" style="44" customWidth="1"/>
    <col min="9219" max="9219" width="12.140625" style="44" customWidth="1"/>
    <col min="9220" max="9222" width="20.5703125" style="44" customWidth="1"/>
    <col min="9223" max="9223" width="56.85546875" style="44" customWidth="1"/>
    <col min="9224" max="9472" width="9.140625" style="44"/>
    <col min="9473" max="9473" width="38.7109375" style="44" customWidth="1"/>
    <col min="9474" max="9474" width="14.140625" style="44" customWidth="1"/>
    <col min="9475" max="9475" width="12.140625" style="44" customWidth="1"/>
    <col min="9476" max="9478" width="20.5703125" style="44" customWidth="1"/>
    <col min="9479" max="9479" width="56.85546875" style="44" customWidth="1"/>
    <col min="9480" max="9728" width="9.140625" style="44"/>
    <col min="9729" max="9729" width="38.7109375" style="44" customWidth="1"/>
    <col min="9730" max="9730" width="14.140625" style="44" customWidth="1"/>
    <col min="9731" max="9731" width="12.140625" style="44" customWidth="1"/>
    <col min="9732" max="9734" width="20.5703125" style="44" customWidth="1"/>
    <col min="9735" max="9735" width="56.85546875" style="44" customWidth="1"/>
    <col min="9736" max="9984" width="9.140625" style="44"/>
    <col min="9985" max="9985" width="38.7109375" style="44" customWidth="1"/>
    <col min="9986" max="9986" width="14.140625" style="44" customWidth="1"/>
    <col min="9987" max="9987" width="12.140625" style="44" customWidth="1"/>
    <col min="9988" max="9990" width="20.5703125" style="44" customWidth="1"/>
    <col min="9991" max="9991" width="56.85546875" style="44" customWidth="1"/>
    <col min="9992" max="10240" width="9.140625" style="44"/>
    <col min="10241" max="10241" width="38.7109375" style="44" customWidth="1"/>
    <col min="10242" max="10242" width="14.140625" style="44" customWidth="1"/>
    <col min="10243" max="10243" width="12.140625" style="44" customWidth="1"/>
    <col min="10244" max="10246" width="20.5703125" style="44" customWidth="1"/>
    <col min="10247" max="10247" width="56.85546875" style="44" customWidth="1"/>
    <col min="10248" max="10496" width="9.140625" style="44"/>
    <col min="10497" max="10497" width="38.7109375" style="44" customWidth="1"/>
    <col min="10498" max="10498" width="14.140625" style="44" customWidth="1"/>
    <col min="10499" max="10499" width="12.140625" style="44" customWidth="1"/>
    <col min="10500" max="10502" width="20.5703125" style="44" customWidth="1"/>
    <col min="10503" max="10503" width="56.85546875" style="44" customWidth="1"/>
    <col min="10504" max="10752" width="9.140625" style="44"/>
    <col min="10753" max="10753" width="38.7109375" style="44" customWidth="1"/>
    <col min="10754" max="10754" width="14.140625" style="44" customWidth="1"/>
    <col min="10755" max="10755" width="12.140625" style="44" customWidth="1"/>
    <col min="10756" max="10758" width="20.5703125" style="44" customWidth="1"/>
    <col min="10759" max="10759" width="56.85546875" style="44" customWidth="1"/>
    <col min="10760" max="11008" width="9.140625" style="44"/>
    <col min="11009" max="11009" width="38.7109375" style="44" customWidth="1"/>
    <col min="11010" max="11010" width="14.140625" style="44" customWidth="1"/>
    <col min="11011" max="11011" width="12.140625" style="44" customWidth="1"/>
    <col min="11012" max="11014" width="20.5703125" style="44" customWidth="1"/>
    <col min="11015" max="11015" width="56.85546875" style="44" customWidth="1"/>
    <col min="11016" max="11264" width="9.140625" style="44"/>
    <col min="11265" max="11265" width="38.7109375" style="44" customWidth="1"/>
    <col min="11266" max="11266" width="14.140625" style="44" customWidth="1"/>
    <col min="11267" max="11267" width="12.140625" style="44" customWidth="1"/>
    <col min="11268" max="11270" width="20.5703125" style="44" customWidth="1"/>
    <col min="11271" max="11271" width="56.85546875" style="44" customWidth="1"/>
    <col min="11272" max="11520" width="9.140625" style="44"/>
    <col min="11521" max="11521" width="38.7109375" style="44" customWidth="1"/>
    <col min="11522" max="11522" width="14.140625" style="44" customWidth="1"/>
    <col min="11523" max="11523" width="12.140625" style="44" customWidth="1"/>
    <col min="11524" max="11526" width="20.5703125" style="44" customWidth="1"/>
    <col min="11527" max="11527" width="56.85546875" style="44" customWidth="1"/>
    <col min="11528" max="11776" width="9.140625" style="44"/>
    <col min="11777" max="11777" width="38.7109375" style="44" customWidth="1"/>
    <col min="11778" max="11778" width="14.140625" style="44" customWidth="1"/>
    <col min="11779" max="11779" width="12.140625" style="44" customWidth="1"/>
    <col min="11780" max="11782" width="20.5703125" style="44" customWidth="1"/>
    <col min="11783" max="11783" width="56.85546875" style="44" customWidth="1"/>
    <col min="11784" max="12032" width="9.140625" style="44"/>
    <col min="12033" max="12033" width="38.7109375" style="44" customWidth="1"/>
    <col min="12034" max="12034" width="14.140625" style="44" customWidth="1"/>
    <col min="12035" max="12035" width="12.140625" style="44" customWidth="1"/>
    <col min="12036" max="12038" width="20.5703125" style="44" customWidth="1"/>
    <col min="12039" max="12039" width="56.85546875" style="44" customWidth="1"/>
    <col min="12040" max="12288" width="9.140625" style="44"/>
    <col min="12289" max="12289" width="38.7109375" style="44" customWidth="1"/>
    <col min="12290" max="12290" width="14.140625" style="44" customWidth="1"/>
    <col min="12291" max="12291" width="12.140625" style="44" customWidth="1"/>
    <col min="12292" max="12294" width="20.5703125" style="44" customWidth="1"/>
    <col min="12295" max="12295" width="56.85546875" style="44" customWidth="1"/>
    <col min="12296" max="12544" width="9.140625" style="44"/>
    <col min="12545" max="12545" width="38.7109375" style="44" customWidth="1"/>
    <col min="12546" max="12546" width="14.140625" style="44" customWidth="1"/>
    <col min="12547" max="12547" width="12.140625" style="44" customWidth="1"/>
    <col min="12548" max="12550" width="20.5703125" style="44" customWidth="1"/>
    <col min="12551" max="12551" width="56.85546875" style="44" customWidth="1"/>
    <col min="12552" max="12800" width="9.140625" style="44"/>
    <col min="12801" max="12801" width="38.7109375" style="44" customWidth="1"/>
    <col min="12802" max="12802" width="14.140625" style="44" customWidth="1"/>
    <col min="12803" max="12803" width="12.140625" style="44" customWidth="1"/>
    <col min="12804" max="12806" width="20.5703125" style="44" customWidth="1"/>
    <col min="12807" max="12807" width="56.85546875" style="44" customWidth="1"/>
    <col min="12808" max="13056" width="9.140625" style="44"/>
    <col min="13057" max="13057" width="38.7109375" style="44" customWidth="1"/>
    <col min="13058" max="13058" width="14.140625" style="44" customWidth="1"/>
    <col min="13059" max="13059" width="12.140625" style="44" customWidth="1"/>
    <col min="13060" max="13062" width="20.5703125" style="44" customWidth="1"/>
    <col min="13063" max="13063" width="56.85546875" style="44" customWidth="1"/>
    <col min="13064" max="13312" width="9.140625" style="44"/>
    <col min="13313" max="13313" width="38.7109375" style="44" customWidth="1"/>
    <col min="13314" max="13314" width="14.140625" style="44" customWidth="1"/>
    <col min="13315" max="13315" width="12.140625" style="44" customWidth="1"/>
    <col min="13316" max="13318" width="20.5703125" style="44" customWidth="1"/>
    <col min="13319" max="13319" width="56.85546875" style="44" customWidth="1"/>
    <col min="13320" max="13568" width="9.140625" style="44"/>
    <col min="13569" max="13569" width="38.7109375" style="44" customWidth="1"/>
    <col min="13570" max="13570" width="14.140625" style="44" customWidth="1"/>
    <col min="13571" max="13571" width="12.140625" style="44" customWidth="1"/>
    <col min="13572" max="13574" width="20.5703125" style="44" customWidth="1"/>
    <col min="13575" max="13575" width="56.85546875" style="44" customWidth="1"/>
    <col min="13576" max="13824" width="9.140625" style="44"/>
    <col min="13825" max="13825" width="38.7109375" style="44" customWidth="1"/>
    <col min="13826" max="13826" width="14.140625" style="44" customWidth="1"/>
    <col min="13827" max="13827" width="12.140625" style="44" customWidth="1"/>
    <col min="13828" max="13830" width="20.5703125" style="44" customWidth="1"/>
    <col min="13831" max="13831" width="56.85546875" style="44" customWidth="1"/>
    <col min="13832" max="14080" width="9.140625" style="44"/>
    <col min="14081" max="14081" width="38.7109375" style="44" customWidth="1"/>
    <col min="14082" max="14082" width="14.140625" style="44" customWidth="1"/>
    <col min="14083" max="14083" width="12.140625" style="44" customWidth="1"/>
    <col min="14084" max="14086" width="20.5703125" style="44" customWidth="1"/>
    <col min="14087" max="14087" width="56.85546875" style="44" customWidth="1"/>
    <col min="14088" max="14336" width="9.140625" style="44"/>
    <col min="14337" max="14337" width="38.7109375" style="44" customWidth="1"/>
    <col min="14338" max="14338" width="14.140625" style="44" customWidth="1"/>
    <col min="14339" max="14339" width="12.140625" style="44" customWidth="1"/>
    <col min="14340" max="14342" width="20.5703125" style="44" customWidth="1"/>
    <col min="14343" max="14343" width="56.85546875" style="44" customWidth="1"/>
    <col min="14344" max="14592" width="9.140625" style="44"/>
    <col min="14593" max="14593" width="38.7109375" style="44" customWidth="1"/>
    <col min="14594" max="14594" width="14.140625" style="44" customWidth="1"/>
    <col min="14595" max="14595" width="12.140625" style="44" customWidth="1"/>
    <col min="14596" max="14598" width="20.5703125" style="44" customWidth="1"/>
    <col min="14599" max="14599" width="56.85546875" style="44" customWidth="1"/>
    <col min="14600" max="14848" width="9.140625" style="44"/>
    <col min="14849" max="14849" width="38.7109375" style="44" customWidth="1"/>
    <col min="14850" max="14850" width="14.140625" style="44" customWidth="1"/>
    <col min="14851" max="14851" width="12.140625" style="44" customWidth="1"/>
    <col min="14852" max="14854" width="20.5703125" style="44" customWidth="1"/>
    <col min="14855" max="14855" width="56.85546875" style="44" customWidth="1"/>
    <col min="14856" max="15104" width="9.140625" style="44"/>
    <col min="15105" max="15105" width="38.7109375" style="44" customWidth="1"/>
    <col min="15106" max="15106" width="14.140625" style="44" customWidth="1"/>
    <col min="15107" max="15107" width="12.140625" style="44" customWidth="1"/>
    <col min="15108" max="15110" width="20.5703125" style="44" customWidth="1"/>
    <col min="15111" max="15111" width="56.85546875" style="44" customWidth="1"/>
    <col min="15112" max="15360" width="9.140625" style="44"/>
    <col min="15361" max="15361" width="38.7109375" style="44" customWidth="1"/>
    <col min="15362" max="15362" width="14.140625" style="44" customWidth="1"/>
    <col min="15363" max="15363" width="12.140625" style="44" customWidth="1"/>
    <col min="15364" max="15366" width="20.5703125" style="44" customWidth="1"/>
    <col min="15367" max="15367" width="56.85546875" style="44" customWidth="1"/>
    <col min="15368" max="15616" width="9.140625" style="44"/>
    <col min="15617" max="15617" width="38.7109375" style="44" customWidth="1"/>
    <col min="15618" max="15618" width="14.140625" style="44" customWidth="1"/>
    <col min="15619" max="15619" width="12.140625" style="44" customWidth="1"/>
    <col min="15620" max="15622" width="20.5703125" style="44" customWidth="1"/>
    <col min="15623" max="15623" width="56.85546875" style="44" customWidth="1"/>
    <col min="15624" max="15872" width="9.140625" style="44"/>
    <col min="15873" max="15873" width="38.7109375" style="44" customWidth="1"/>
    <col min="15874" max="15874" width="14.140625" style="44" customWidth="1"/>
    <col min="15875" max="15875" width="12.140625" style="44" customWidth="1"/>
    <col min="15876" max="15878" width="20.5703125" style="44" customWidth="1"/>
    <col min="15879" max="15879" width="56.85546875" style="44" customWidth="1"/>
    <col min="15880" max="16128" width="9.140625" style="44"/>
    <col min="16129" max="16129" width="38.7109375" style="44" customWidth="1"/>
    <col min="16130" max="16130" width="14.140625" style="44" customWidth="1"/>
    <col min="16131" max="16131" width="12.140625" style="44" customWidth="1"/>
    <col min="16132" max="16134" width="20.5703125" style="44" customWidth="1"/>
    <col min="16135" max="16135" width="56.85546875" style="44" customWidth="1"/>
    <col min="16136" max="16384" width="9.140625" style="44"/>
  </cols>
  <sheetData>
    <row r="1" spans="1:7" x14ac:dyDescent="0.2">
      <c r="G1" s="70" t="s">
        <v>510</v>
      </c>
    </row>
    <row r="2" spans="1:7" ht="45" x14ac:dyDescent="0.2">
      <c r="G2" s="69" t="s">
        <v>550</v>
      </c>
    </row>
    <row r="3" spans="1:7" x14ac:dyDescent="0.2">
      <c r="G3" s="46"/>
    </row>
    <row r="4" spans="1:7" x14ac:dyDescent="0.2">
      <c r="G4" s="45"/>
    </row>
    <row r="5" spans="1:7" x14ac:dyDescent="0.2">
      <c r="A5" s="625" t="s">
        <v>397</v>
      </c>
      <c r="B5" s="624"/>
      <c r="C5" s="624"/>
      <c r="D5" s="624"/>
      <c r="E5" s="624"/>
      <c r="F5" s="624"/>
      <c r="G5" s="624"/>
    </row>
    <row r="6" spans="1:7" x14ac:dyDescent="0.2">
      <c r="A6" s="626" t="s">
        <v>398</v>
      </c>
      <c r="B6" s="627"/>
      <c r="C6" s="627"/>
      <c r="D6" s="627"/>
      <c r="E6" s="627"/>
      <c r="F6" s="627"/>
      <c r="G6" s="627"/>
    </row>
    <row r="7" spans="1:7" ht="26.25" customHeight="1" x14ac:dyDescent="0.2">
      <c r="A7" s="628" t="s">
        <v>401</v>
      </c>
      <c r="B7" s="629"/>
      <c r="C7" s="629"/>
      <c r="D7" s="629"/>
      <c r="E7" s="629"/>
      <c r="F7" s="629"/>
      <c r="G7" s="629"/>
    </row>
    <row r="9" spans="1:7" x14ac:dyDescent="0.2">
      <c r="A9" s="46" t="s">
        <v>403</v>
      </c>
      <c r="B9" s="68"/>
    </row>
    <row r="10" spans="1:7" x14ac:dyDescent="0.2">
      <c r="A10" s="622" t="s">
        <v>399</v>
      </c>
      <c r="B10" s="623"/>
      <c r="C10" s="623"/>
      <c r="D10" s="623"/>
      <c r="E10" s="623"/>
      <c r="F10" s="623"/>
      <c r="G10" s="623"/>
    </row>
    <row r="11" spans="1:7" x14ac:dyDescent="0.2">
      <c r="A11" s="624" t="s">
        <v>384</v>
      </c>
      <c r="B11" s="624"/>
      <c r="C11" s="624"/>
      <c r="D11" s="624"/>
      <c r="E11" s="624"/>
      <c r="F11" s="624"/>
      <c r="G11" s="624"/>
    </row>
    <row r="13" spans="1:7" ht="63.75" x14ac:dyDescent="0.2">
      <c r="A13" s="47" t="s">
        <v>385</v>
      </c>
      <c r="B13" s="47" t="s">
        <v>386</v>
      </c>
      <c r="C13" s="47" t="s">
        <v>402</v>
      </c>
      <c r="D13" s="47" t="s">
        <v>387</v>
      </c>
      <c r="E13" s="47" t="s">
        <v>388</v>
      </c>
      <c r="F13" s="47" t="s">
        <v>389</v>
      </c>
      <c r="G13" s="47" t="s">
        <v>390</v>
      </c>
    </row>
    <row r="14" spans="1:7" x14ac:dyDescent="0.2">
      <c r="A14" s="48">
        <v>1</v>
      </c>
      <c r="B14" s="48">
        <v>2</v>
      </c>
      <c r="C14" s="48">
        <v>3</v>
      </c>
      <c r="D14" s="48">
        <v>4</v>
      </c>
      <c r="E14" s="48">
        <v>5</v>
      </c>
      <c r="F14" s="48">
        <v>6</v>
      </c>
      <c r="G14" s="48">
        <v>7</v>
      </c>
    </row>
    <row r="15" spans="1:7" ht="25.5" x14ac:dyDescent="0.2">
      <c r="A15" s="49" t="s">
        <v>391</v>
      </c>
      <c r="B15" s="47" t="s">
        <v>392</v>
      </c>
      <c r="C15" s="47" t="s">
        <v>392</v>
      </c>
      <c r="D15" s="63"/>
      <c r="E15" s="66"/>
      <c r="F15" s="66"/>
      <c r="G15" s="51"/>
    </row>
    <row r="16" spans="1:7" s="55" customFormat="1" x14ac:dyDescent="0.2">
      <c r="A16" s="52" t="s">
        <v>393</v>
      </c>
      <c r="B16" s="53" t="s">
        <v>392</v>
      </c>
      <c r="C16" s="53" t="s">
        <v>392</v>
      </c>
      <c r="D16" s="67">
        <f>SUM(D18:D19)</f>
        <v>0</v>
      </c>
      <c r="E16" s="67">
        <f t="shared" ref="E16:F16" si="0">SUM(E18:E19)</f>
        <v>0</v>
      </c>
      <c r="F16" s="67">
        <f t="shared" si="0"/>
        <v>0</v>
      </c>
      <c r="G16" s="51"/>
    </row>
    <row r="17" spans="1:7" x14ac:dyDescent="0.2">
      <c r="A17" s="49" t="s">
        <v>45</v>
      </c>
      <c r="B17" s="47" t="s">
        <v>392</v>
      </c>
      <c r="C17" s="47" t="s">
        <v>392</v>
      </c>
      <c r="D17" s="47" t="s">
        <v>392</v>
      </c>
      <c r="E17" s="47" t="s">
        <v>392</v>
      </c>
      <c r="F17" s="47" t="s">
        <v>392</v>
      </c>
      <c r="G17" s="47" t="s">
        <v>392</v>
      </c>
    </row>
    <row r="18" spans="1:7" x14ac:dyDescent="0.2">
      <c r="A18" s="57"/>
      <c r="B18" s="56"/>
      <c r="C18" s="56"/>
      <c r="D18" s="65"/>
      <c r="E18" s="65"/>
      <c r="F18" s="66">
        <f>D18+E18</f>
        <v>0</v>
      </c>
      <c r="G18" s="62"/>
    </row>
    <row r="19" spans="1:7" x14ac:dyDescent="0.2">
      <c r="A19" s="57"/>
      <c r="B19" s="58"/>
      <c r="C19" s="58"/>
      <c r="D19" s="66"/>
      <c r="E19" s="66"/>
      <c r="F19" s="66">
        <f>D19+E19</f>
        <v>0</v>
      </c>
      <c r="G19" s="58"/>
    </row>
    <row r="20" spans="1:7" s="55" customFormat="1" x14ac:dyDescent="0.2">
      <c r="A20" s="52" t="s">
        <v>394</v>
      </c>
      <c r="B20" s="53" t="s">
        <v>392</v>
      </c>
      <c r="C20" s="53" t="s">
        <v>392</v>
      </c>
      <c r="D20" s="54">
        <f>SUM(D22:D25)</f>
        <v>0</v>
      </c>
      <c r="E20" s="54">
        <f t="shared" ref="E20:F20" si="1">SUM(E22:E25)</f>
        <v>0</v>
      </c>
      <c r="F20" s="54">
        <f t="shared" si="1"/>
        <v>0</v>
      </c>
      <c r="G20" s="59"/>
    </row>
    <row r="21" spans="1:7" x14ac:dyDescent="0.2">
      <c r="A21" s="49" t="s">
        <v>45</v>
      </c>
      <c r="B21" s="47" t="s">
        <v>392</v>
      </c>
      <c r="C21" s="47" t="s">
        <v>392</v>
      </c>
      <c r="D21" s="47" t="s">
        <v>392</v>
      </c>
      <c r="E21" s="47" t="s">
        <v>392</v>
      </c>
      <c r="F21" s="47" t="s">
        <v>392</v>
      </c>
      <c r="G21" s="47" t="s">
        <v>392</v>
      </c>
    </row>
    <row r="22" spans="1:7" x14ac:dyDescent="0.2">
      <c r="A22" s="49"/>
      <c r="B22" s="47"/>
      <c r="C22" s="47"/>
      <c r="D22" s="63"/>
      <c r="E22" s="63"/>
      <c r="F22" s="63">
        <f>D22+E22</f>
        <v>0</v>
      </c>
      <c r="G22" s="47"/>
    </row>
    <row r="23" spans="1:7" x14ac:dyDescent="0.2">
      <c r="A23" s="49"/>
      <c r="B23" s="47"/>
      <c r="C23" s="47"/>
      <c r="D23" s="63"/>
      <c r="E23" s="63"/>
      <c r="F23" s="63">
        <f t="shared" ref="F23:F25" si="2">D23+E23</f>
        <v>0</v>
      </c>
      <c r="G23" s="47"/>
    </row>
    <row r="24" spans="1:7" x14ac:dyDescent="0.2">
      <c r="A24" s="49"/>
      <c r="B24" s="47"/>
      <c r="C24" s="47"/>
      <c r="D24" s="63"/>
      <c r="E24" s="63"/>
      <c r="F24" s="63">
        <f t="shared" si="2"/>
        <v>0</v>
      </c>
      <c r="G24" s="47"/>
    </row>
    <row r="25" spans="1:7" x14ac:dyDescent="0.2">
      <c r="A25" s="49"/>
      <c r="B25" s="47"/>
      <c r="C25" s="47"/>
      <c r="D25" s="63"/>
      <c r="E25" s="63"/>
      <c r="F25" s="63">
        <f t="shared" si="2"/>
        <v>0</v>
      </c>
      <c r="G25" s="47"/>
    </row>
    <row r="26" spans="1:7" ht="25.5" x14ac:dyDescent="0.2">
      <c r="A26" s="60" t="s">
        <v>400</v>
      </c>
      <c r="B26" s="47" t="s">
        <v>392</v>
      </c>
      <c r="C26" s="47" t="s">
        <v>392</v>
      </c>
      <c r="D26" s="50" t="s">
        <v>392</v>
      </c>
      <c r="E26" s="64">
        <f>E15+E16-E20</f>
        <v>0</v>
      </c>
      <c r="F26" s="50" t="s">
        <v>392</v>
      </c>
      <c r="G26" s="58"/>
    </row>
    <row r="28" spans="1:7" x14ac:dyDescent="0.2">
      <c r="A28" s="61" t="s">
        <v>395</v>
      </c>
    </row>
  </sheetData>
  <mergeCells count="5">
    <mergeCell ref="A10:G10"/>
    <mergeCell ref="A11:G11"/>
    <mergeCell ref="A5:G5"/>
    <mergeCell ref="A6:G6"/>
    <mergeCell ref="A7:G7"/>
  </mergeCells>
  <pageMargins left="0.31496062992125984" right="0.31496062992125984" top="0.55118110236220474" bottom="0.35433070866141736" header="0.31496062992125984" footer="0.31496062992125984"/>
  <pageSetup paperSize="9"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J142"/>
  <sheetViews>
    <sheetView topLeftCell="A106" workbookViewId="0">
      <selection activeCell="AZ118" sqref="AZ118:BI118"/>
    </sheetView>
  </sheetViews>
  <sheetFormatPr defaultColWidth="1.42578125" defaultRowHeight="12.75" x14ac:dyDescent="0.2"/>
  <cols>
    <col min="1" max="37" width="1.42578125" style="4"/>
    <col min="38" max="38" width="0.28515625" style="4" customWidth="1"/>
    <col min="39" max="39" width="1.42578125" style="4" hidden="1" customWidth="1"/>
    <col min="40" max="40" width="2.140625" style="4" customWidth="1"/>
    <col min="41" max="45" width="1.42578125" style="4"/>
    <col min="46" max="46" width="2" style="4" customWidth="1"/>
    <col min="47" max="52" width="1.42578125" style="4"/>
    <col min="53" max="53" width="1.42578125" style="4" customWidth="1"/>
    <col min="54" max="87" width="1.42578125" style="4"/>
    <col min="88" max="88" width="5.28515625" style="4" customWidth="1"/>
    <col min="89" max="16384" width="1.42578125" style="4"/>
  </cols>
  <sheetData>
    <row r="1" spans="1:88" s="1" customFormat="1" ht="11.25" x14ac:dyDescent="0.2">
      <c r="CD1" s="40"/>
      <c r="CE1" s="40"/>
      <c r="CF1" s="41"/>
      <c r="CG1" s="41"/>
      <c r="CH1" s="41"/>
      <c r="CI1" s="41"/>
      <c r="CJ1" s="41" t="s">
        <v>382</v>
      </c>
    </row>
    <row r="2" spans="1:88" s="2" customFormat="1" ht="47.25" customHeight="1" x14ac:dyDescent="0.2">
      <c r="BA2" s="43"/>
      <c r="BB2" s="152" t="s">
        <v>551</v>
      </c>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row>
    <row r="3" spans="1:88" x14ac:dyDescent="0.2">
      <c r="CD3" s="42"/>
      <c r="CE3" s="42"/>
      <c r="CF3" s="42"/>
      <c r="CG3" s="42"/>
    </row>
    <row r="4" spans="1:88" ht="30" customHeight="1" x14ac:dyDescent="0.2">
      <c r="A4" s="351" t="s">
        <v>383</v>
      </c>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M4" s="351"/>
      <c r="BN4" s="351"/>
      <c r="BO4" s="351"/>
      <c r="BP4" s="351"/>
      <c r="BQ4" s="351"/>
      <c r="BR4" s="351"/>
      <c r="BS4" s="351"/>
      <c r="BT4" s="351"/>
      <c r="BU4" s="351"/>
      <c r="BV4" s="351"/>
      <c r="BW4" s="351"/>
      <c r="BX4" s="351"/>
      <c r="BY4" s="351"/>
      <c r="BZ4" s="351"/>
      <c r="CA4" s="351"/>
      <c r="CB4" s="351"/>
      <c r="CC4" s="351"/>
      <c r="CD4" s="351"/>
      <c r="CE4" s="351"/>
      <c r="CF4" s="351"/>
    </row>
    <row r="6" spans="1:88" x14ac:dyDescent="0.2">
      <c r="A6" s="170" t="s">
        <v>41</v>
      </c>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c r="AN6" s="170" t="s">
        <v>26</v>
      </c>
      <c r="AO6" s="171"/>
      <c r="AP6" s="171"/>
      <c r="AQ6" s="171"/>
      <c r="AR6" s="171"/>
      <c r="AS6" s="172"/>
      <c r="AT6" s="170" t="s">
        <v>24</v>
      </c>
      <c r="AU6" s="171"/>
      <c r="AV6" s="171"/>
      <c r="AW6" s="171"/>
      <c r="AX6" s="171"/>
      <c r="AY6" s="172"/>
      <c r="AZ6" s="173" t="s">
        <v>30</v>
      </c>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5"/>
    </row>
    <row r="7" spans="1:88" x14ac:dyDescent="0.2">
      <c r="A7" s="179"/>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1"/>
      <c r="AN7" s="179" t="s">
        <v>27</v>
      </c>
      <c r="AO7" s="180"/>
      <c r="AP7" s="180"/>
      <c r="AQ7" s="180"/>
      <c r="AR7" s="180"/>
      <c r="AS7" s="181"/>
      <c r="AT7" s="179" t="s">
        <v>25</v>
      </c>
      <c r="AU7" s="180"/>
      <c r="AV7" s="180"/>
      <c r="AW7" s="180"/>
      <c r="AX7" s="180"/>
      <c r="AY7" s="181"/>
      <c r="AZ7" s="179" t="s">
        <v>570</v>
      </c>
      <c r="BA7" s="180"/>
      <c r="BB7" s="180"/>
      <c r="BC7" s="180"/>
      <c r="BD7" s="180"/>
      <c r="BE7" s="180"/>
      <c r="BF7" s="180"/>
      <c r="BG7" s="180"/>
      <c r="BH7" s="180"/>
      <c r="BI7" s="181"/>
      <c r="BJ7" s="179" t="s">
        <v>571</v>
      </c>
      <c r="BK7" s="180"/>
      <c r="BL7" s="180"/>
      <c r="BM7" s="180"/>
      <c r="BN7" s="180"/>
      <c r="BO7" s="180"/>
      <c r="BP7" s="180"/>
      <c r="BQ7" s="180"/>
      <c r="BR7" s="180"/>
      <c r="BS7" s="181"/>
      <c r="BT7" s="179" t="s">
        <v>572</v>
      </c>
      <c r="BU7" s="180"/>
      <c r="BV7" s="180"/>
      <c r="BW7" s="180"/>
      <c r="BX7" s="180"/>
      <c r="BY7" s="180"/>
      <c r="BZ7" s="180"/>
      <c r="CA7" s="180"/>
      <c r="CB7" s="180"/>
      <c r="CC7" s="181"/>
      <c r="CD7" s="179" t="s">
        <v>39</v>
      </c>
      <c r="CE7" s="180"/>
      <c r="CF7" s="180"/>
      <c r="CG7" s="180"/>
      <c r="CH7" s="180"/>
      <c r="CI7" s="180"/>
      <c r="CJ7" s="181"/>
    </row>
    <row r="8" spans="1:88" x14ac:dyDescent="0.2">
      <c r="A8" s="179"/>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1"/>
      <c r="AN8" s="179" t="s">
        <v>28</v>
      </c>
      <c r="AO8" s="180"/>
      <c r="AP8" s="180"/>
      <c r="AQ8" s="180"/>
      <c r="AR8" s="180"/>
      <c r="AS8" s="181"/>
      <c r="AT8" s="179" t="s">
        <v>210</v>
      </c>
      <c r="AU8" s="180"/>
      <c r="AV8" s="180"/>
      <c r="AW8" s="180"/>
      <c r="AX8" s="180"/>
      <c r="AY8" s="181"/>
      <c r="AZ8" s="179" t="s">
        <v>31</v>
      </c>
      <c r="BA8" s="180"/>
      <c r="BB8" s="180"/>
      <c r="BC8" s="180"/>
      <c r="BD8" s="180"/>
      <c r="BE8" s="180"/>
      <c r="BF8" s="180"/>
      <c r="BG8" s="180"/>
      <c r="BH8" s="180"/>
      <c r="BI8" s="181"/>
      <c r="BJ8" s="179" t="s">
        <v>35</v>
      </c>
      <c r="BK8" s="180"/>
      <c r="BL8" s="180"/>
      <c r="BM8" s="180"/>
      <c r="BN8" s="180"/>
      <c r="BO8" s="180"/>
      <c r="BP8" s="180"/>
      <c r="BQ8" s="180"/>
      <c r="BR8" s="180"/>
      <c r="BS8" s="181"/>
      <c r="BT8" s="179" t="s">
        <v>38</v>
      </c>
      <c r="BU8" s="180"/>
      <c r="BV8" s="180"/>
      <c r="BW8" s="180"/>
      <c r="BX8" s="180"/>
      <c r="BY8" s="180"/>
      <c r="BZ8" s="180"/>
      <c r="CA8" s="180"/>
      <c r="CB8" s="180"/>
      <c r="CC8" s="181"/>
      <c r="CD8" s="179" t="s">
        <v>40</v>
      </c>
      <c r="CE8" s="180"/>
      <c r="CF8" s="180"/>
      <c r="CG8" s="180"/>
      <c r="CH8" s="180"/>
      <c r="CI8" s="180"/>
      <c r="CJ8" s="181"/>
    </row>
    <row r="9" spans="1:88" x14ac:dyDescent="0.2">
      <c r="A9" s="179"/>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1"/>
      <c r="AN9" s="179" t="s">
        <v>29</v>
      </c>
      <c r="AO9" s="180"/>
      <c r="AP9" s="180"/>
      <c r="AQ9" s="180"/>
      <c r="AR9" s="180"/>
      <c r="AS9" s="181"/>
      <c r="AT9" s="179"/>
      <c r="AU9" s="180"/>
      <c r="AV9" s="180"/>
      <c r="AW9" s="180"/>
      <c r="AX9" s="180"/>
      <c r="AY9" s="181"/>
      <c r="AZ9" s="179" t="s">
        <v>32</v>
      </c>
      <c r="BA9" s="180"/>
      <c r="BB9" s="180"/>
      <c r="BC9" s="180"/>
      <c r="BD9" s="180"/>
      <c r="BE9" s="180"/>
      <c r="BF9" s="180"/>
      <c r="BG9" s="180"/>
      <c r="BH9" s="180"/>
      <c r="BI9" s="181"/>
      <c r="BJ9" s="179" t="s">
        <v>34</v>
      </c>
      <c r="BK9" s="180"/>
      <c r="BL9" s="180"/>
      <c r="BM9" s="180"/>
      <c r="BN9" s="180"/>
      <c r="BO9" s="180"/>
      <c r="BP9" s="180"/>
      <c r="BQ9" s="180"/>
      <c r="BR9" s="180"/>
      <c r="BS9" s="181"/>
      <c r="BT9" s="179" t="s">
        <v>34</v>
      </c>
      <c r="BU9" s="180"/>
      <c r="BV9" s="180"/>
      <c r="BW9" s="180"/>
      <c r="BX9" s="180"/>
      <c r="BY9" s="180"/>
      <c r="BZ9" s="180"/>
      <c r="CA9" s="180"/>
      <c r="CB9" s="180"/>
      <c r="CC9" s="181"/>
      <c r="CD9" s="179" t="s">
        <v>36</v>
      </c>
      <c r="CE9" s="180"/>
      <c r="CF9" s="180"/>
      <c r="CG9" s="180"/>
      <c r="CH9" s="180"/>
      <c r="CI9" s="180"/>
      <c r="CJ9" s="181"/>
    </row>
    <row r="10" spans="1:88" x14ac:dyDescent="0.2">
      <c r="A10" s="179"/>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1"/>
      <c r="AN10" s="179" t="s">
        <v>14</v>
      </c>
      <c r="AO10" s="180"/>
      <c r="AP10" s="180"/>
      <c r="AQ10" s="180"/>
      <c r="AR10" s="180"/>
      <c r="AS10" s="181"/>
      <c r="AT10" s="179"/>
      <c r="AU10" s="180"/>
      <c r="AV10" s="180"/>
      <c r="AW10" s="180"/>
      <c r="AX10" s="180"/>
      <c r="AY10" s="181"/>
      <c r="AZ10" s="179" t="s">
        <v>33</v>
      </c>
      <c r="BA10" s="180"/>
      <c r="BB10" s="180"/>
      <c r="BC10" s="180"/>
      <c r="BD10" s="180"/>
      <c r="BE10" s="180"/>
      <c r="BF10" s="180"/>
      <c r="BG10" s="180"/>
      <c r="BH10" s="180"/>
      <c r="BI10" s="181"/>
      <c r="BJ10" s="179" t="s">
        <v>36</v>
      </c>
      <c r="BK10" s="180"/>
      <c r="BL10" s="180"/>
      <c r="BM10" s="180"/>
      <c r="BN10" s="180"/>
      <c r="BO10" s="180"/>
      <c r="BP10" s="180"/>
      <c r="BQ10" s="180"/>
      <c r="BR10" s="180"/>
      <c r="BS10" s="181"/>
      <c r="BT10" s="179" t="s">
        <v>36</v>
      </c>
      <c r="BU10" s="180"/>
      <c r="BV10" s="180"/>
      <c r="BW10" s="180"/>
      <c r="BX10" s="180"/>
      <c r="BY10" s="180"/>
      <c r="BZ10" s="180"/>
      <c r="CA10" s="180"/>
      <c r="CB10" s="180"/>
      <c r="CC10" s="181"/>
      <c r="CD10" s="179" t="s">
        <v>37</v>
      </c>
      <c r="CE10" s="180"/>
      <c r="CF10" s="180"/>
      <c r="CG10" s="180"/>
      <c r="CH10" s="180"/>
      <c r="CI10" s="180"/>
      <c r="CJ10" s="181"/>
    </row>
    <row r="11" spans="1:88" x14ac:dyDescent="0.2">
      <c r="A11" s="179"/>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1"/>
      <c r="AN11" s="179" t="s">
        <v>209</v>
      </c>
      <c r="AO11" s="180"/>
      <c r="AP11" s="180"/>
      <c r="AQ11" s="180"/>
      <c r="AR11" s="180"/>
      <c r="AS11" s="181"/>
      <c r="AT11" s="179"/>
      <c r="AU11" s="180"/>
      <c r="AV11" s="180"/>
      <c r="AW11" s="180"/>
      <c r="AX11" s="180"/>
      <c r="AY11" s="181"/>
      <c r="AZ11" s="179" t="s">
        <v>34</v>
      </c>
      <c r="BA11" s="180"/>
      <c r="BB11" s="180"/>
      <c r="BC11" s="180"/>
      <c r="BD11" s="180"/>
      <c r="BE11" s="180"/>
      <c r="BF11" s="180"/>
      <c r="BG11" s="180"/>
      <c r="BH11" s="180"/>
      <c r="BI11" s="181"/>
      <c r="BJ11" s="179" t="s">
        <v>37</v>
      </c>
      <c r="BK11" s="180"/>
      <c r="BL11" s="180"/>
      <c r="BM11" s="180"/>
      <c r="BN11" s="180"/>
      <c r="BO11" s="180"/>
      <c r="BP11" s="180"/>
      <c r="BQ11" s="180"/>
      <c r="BR11" s="180"/>
      <c r="BS11" s="181"/>
      <c r="BT11" s="179" t="s">
        <v>37</v>
      </c>
      <c r="BU11" s="180"/>
      <c r="BV11" s="180"/>
      <c r="BW11" s="180"/>
      <c r="BX11" s="180"/>
      <c r="BY11" s="180"/>
      <c r="BZ11" s="180"/>
      <c r="CA11" s="180"/>
      <c r="CB11" s="180"/>
      <c r="CC11" s="181"/>
      <c r="CD11" s="179"/>
      <c r="CE11" s="180"/>
      <c r="CF11" s="180"/>
      <c r="CG11" s="180"/>
      <c r="CH11" s="180"/>
      <c r="CI11" s="180"/>
      <c r="CJ11" s="181"/>
    </row>
    <row r="12" spans="1:88" ht="13.5" thickBot="1" x14ac:dyDescent="0.25">
      <c r="A12" s="182">
        <v>1</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3">
        <v>2</v>
      </c>
      <c r="AO12" s="183"/>
      <c r="AP12" s="183"/>
      <c r="AQ12" s="183"/>
      <c r="AR12" s="183"/>
      <c r="AS12" s="183"/>
      <c r="AT12" s="183">
        <v>3</v>
      </c>
      <c r="AU12" s="183"/>
      <c r="AV12" s="183"/>
      <c r="AW12" s="183"/>
      <c r="AX12" s="183"/>
      <c r="AY12" s="183"/>
      <c r="AZ12" s="183">
        <v>4</v>
      </c>
      <c r="BA12" s="183"/>
      <c r="BB12" s="183"/>
      <c r="BC12" s="183"/>
      <c r="BD12" s="183"/>
      <c r="BE12" s="183"/>
      <c r="BF12" s="183"/>
      <c r="BG12" s="183"/>
      <c r="BH12" s="183"/>
      <c r="BI12" s="183"/>
      <c r="BJ12" s="183">
        <v>5</v>
      </c>
      <c r="BK12" s="183"/>
      <c r="BL12" s="183"/>
      <c r="BM12" s="183"/>
      <c r="BN12" s="183"/>
      <c r="BO12" s="183"/>
      <c r="BP12" s="183"/>
      <c r="BQ12" s="183"/>
      <c r="BR12" s="183"/>
      <c r="BS12" s="183"/>
      <c r="BT12" s="183">
        <v>6</v>
      </c>
      <c r="BU12" s="183"/>
      <c r="BV12" s="183"/>
      <c r="BW12" s="183"/>
      <c r="BX12" s="183"/>
      <c r="BY12" s="183"/>
      <c r="BZ12" s="183"/>
      <c r="CA12" s="183"/>
      <c r="CB12" s="183"/>
      <c r="CC12" s="183"/>
      <c r="CD12" s="183">
        <v>7</v>
      </c>
      <c r="CE12" s="183"/>
      <c r="CF12" s="183"/>
      <c r="CG12" s="183"/>
      <c r="CH12" s="183"/>
      <c r="CI12" s="183"/>
      <c r="CJ12" s="183"/>
    </row>
    <row r="13" spans="1:88" x14ac:dyDescent="0.2">
      <c r="A13" s="187" t="s">
        <v>211</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63" t="s">
        <v>52</v>
      </c>
      <c r="AO13" s="164"/>
      <c r="AP13" s="164"/>
      <c r="AQ13" s="164"/>
      <c r="AR13" s="164"/>
      <c r="AS13" s="164"/>
      <c r="AT13" s="164" t="s">
        <v>52</v>
      </c>
      <c r="AU13" s="164"/>
      <c r="AV13" s="164"/>
      <c r="AW13" s="164"/>
      <c r="AX13" s="164"/>
      <c r="AY13" s="164"/>
      <c r="AZ13" s="315"/>
      <c r="BA13" s="315"/>
      <c r="BB13" s="315"/>
      <c r="BC13" s="315"/>
      <c r="BD13" s="315"/>
      <c r="BE13" s="315"/>
      <c r="BF13" s="315"/>
      <c r="BG13" s="315"/>
      <c r="BH13" s="315"/>
      <c r="BI13" s="315"/>
      <c r="BJ13" s="316"/>
      <c r="BK13" s="316"/>
      <c r="BL13" s="316"/>
      <c r="BM13" s="316"/>
      <c r="BN13" s="316"/>
      <c r="BO13" s="316"/>
      <c r="BP13" s="316"/>
      <c r="BQ13" s="316"/>
      <c r="BR13" s="316"/>
      <c r="BS13" s="316"/>
      <c r="BT13" s="316"/>
      <c r="BU13" s="316"/>
      <c r="BV13" s="316"/>
      <c r="BW13" s="316"/>
      <c r="BX13" s="316"/>
      <c r="BY13" s="316"/>
      <c r="BZ13" s="316"/>
      <c r="CA13" s="316"/>
      <c r="CB13" s="316"/>
      <c r="CC13" s="316"/>
      <c r="CD13" s="316"/>
      <c r="CE13" s="316"/>
      <c r="CF13" s="316"/>
      <c r="CG13" s="316"/>
      <c r="CH13" s="316"/>
      <c r="CI13" s="316"/>
      <c r="CJ13" s="317"/>
    </row>
    <row r="14" spans="1:88" x14ac:dyDescent="0.2">
      <c r="A14" s="186" t="s">
        <v>212</v>
      </c>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7"/>
      <c r="AN14" s="176" t="s">
        <v>52</v>
      </c>
      <c r="AO14" s="177"/>
      <c r="AP14" s="177"/>
      <c r="AQ14" s="177"/>
      <c r="AR14" s="177"/>
      <c r="AS14" s="177"/>
      <c r="AT14" s="177" t="s">
        <v>52</v>
      </c>
      <c r="AU14" s="177"/>
      <c r="AV14" s="177"/>
      <c r="AW14" s="177"/>
      <c r="AX14" s="177"/>
      <c r="AY14" s="177"/>
      <c r="AZ14" s="188">
        <f>AZ13+AZ15+AZ38-AZ42+AZ137</f>
        <v>0</v>
      </c>
      <c r="BA14" s="188"/>
      <c r="BB14" s="188"/>
      <c r="BC14" s="188"/>
      <c r="BD14" s="188"/>
      <c r="BE14" s="188"/>
      <c r="BF14" s="188"/>
      <c r="BG14" s="188"/>
      <c r="BH14" s="188"/>
      <c r="BI14" s="188"/>
      <c r="BJ14" s="188">
        <f t="shared" ref="BJ14" si="0">BJ13+BJ15+BJ38-BJ42+BJ137</f>
        <v>0</v>
      </c>
      <c r="BK14" s="188"/>
      <c r="BL14" s="188"/>
      <c r="BM14" s="188"/>
      <c r="BN14" s="188"/>
      <c r="BO14" s="188"/>
      <c r="BP14" s="188"/>
      <c r="BQ14" s="188"/>
      <c r="BR14" s="188"/>
      <c r="BS14" s="188"/>
      <c r="BT14" s="188">
        <f t="shared" ref="BT14" si="1">BT13+BT15+BT38-BT42+BT137</f>
        <v>0</v>
      </c>
      <c r="BU14" s="188"/>
      <c r="BV14" s="188"/>
      <c r="BW14" s="188"/>
      <c r="BX14" s="188"/>
      <c r="BY14" s="188"/>
      <c r="BZ14" s="188"/>
      <c r="CA14" s="188"/>
      <c r="CB14" s="188"/>
      <c r="CC14" s="188"/>
      <c r="CD14" s="189">
        <f>AZ13+AZ15+AZ38-AZ42+AZ137</f>
        <v>0</v>
      </c>
      <c r="CE14" s="189"/>
      <c r="CF14" s="189"/>
      <c r="CG14" s="189"/>
      <c r="CH14" s="189"/>
      <c r="CI14" s="189"/>
      <c r="CJ14" s="190"/>
    </row>
    <row r="15" spans="1:88" x14ac:dyDescent="0.2">
      <c r="A15" s="223" t="s">
        <v>44</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176" t="s">
        <v>52</v>
      </c>
      <c r="AO15" s="177"/>
      <c r="AP15" s="177"/>
      <c r="AQ15" s="177"/>
      <c r="AR15" s="177"/>
      <c r="AS15" s="177"/>
      <c r="AT15" s="177"/>
      <c r="AU15" s="177"/>
      <c r="AV15" s="177"/>
      <c r="AW15" s="177"/>
      <c r="AX15" s="177"/>
      <c r="AY15" s="177"/>
      <c r="AZ15" s="188">
        <f>AZ16+AZ20+AZ24+AZ27+AZ30+AZ34</f>
        <v>1200000</v>
      </c>
      <c r="BA15" s="188"/>
      <c r="BB15" s="188"/>
      <c r="BC15" s="188"/>
      <c r="BD15" s="188"/>
      <c r="BE15" s="188"/>
      <c r="BF15" s="188"/>
      <c r="BG15" s="188"/>
      <c r="BH15" s="188"/>
      <c r="BI15" s="188"/>
      <c r="BJ15" s="188">
        <f t="shared" ref="BJ15" si="2">BJ16+BJ20+BJ24+BJ27+BJ30+BJ34</f>
        <v>1200000</v>
      </c>
      <c r="BK15" s="188"/>
      <c r="BL15" s="188"/>
      <c r="BM15" s="188"/>
      <c r="BN15" s="188"/>
      <c r="BO15" s="188"/>
      <c r="BP15" s="188"/>
      <c r="BQ15" s="188"/>
      <c r="BR15" s="188"/>
      <c r="BS15" s="188"/>
      <c r="BT15" s="188">
        <f>BT16+BT20+BT24+BT27+BT30+BT34</f>
        <v>1200000</v>
      </c>
      <c r="BU15" s="188"/>
      <c r="BV15" s="188"/>
      <c r="BW15" s="188"/>
      <c r="BX15" s="188"/>
      <c r="BY15" s="188"/>
      <c r="BZ15" s="188"/>
      <c r="CA15" s="188"/>
      <c r="CB15" s="188"/>
      <c r="CC15" s="188"/>
      <c r="CD15" s="189">
        <f>BT16+BT20+BT24+BT27+BT30+BT34</f>
        <v>1200000</v>
      </c>
      <c r="CE15" s="189"/>
      <c r="CF15" s="189"/>
      <c r="CG15" s="189"/>
      <c r="CH15" s="189"/>
      <c r="CI15" s="189"/>
      <c r="CJ15" s="190"/>
    </row>
    <row r="16" spans="1:88" x14ac:dyDescent="0.2">
      <c r="A16" s="213" t="s">
        <v>45</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198"/>
      <c r="AN16" s="200" t="s">
        <v>51</v>
      </c>
      <c r="AO16" s="201"/>
      <c r="AP16" s="201"/>
      <c r="AQ16" s="201"/>
      <c r="AR16" s="201"/>
      <c r="AS16" s="202"/>
      <c r="AT16" s="205"/>
      <c r="AU16" s="201"/>
      <c r="AV16" s="201"/>
      <c r="AW16" s="201"/>
      <c r="AX16" s="201"/>
      <c r="AY16" s="202"/>
      <c r="AZ16" s="207">
        <f>SUM(AZ18)</f>
        <v>0</v>
      </c>
      <c r="BA16" s="208"/>
      <c r="BB16" s="208"/>
      <c r="BC16" s="208"/>
      <c r="BD16" s="208"/>
      <c r="BE16" s="208"/>
      <c r="BF16" s="208"/>
      <c r="BG16" s="208"/>
      <c r="BH16" s="208"/>
      <c r="BI16" s="209"/>
      <c r="BJ16" s="215">
        <f>SUM(BJ18)</f>
        <v>0</v>
      </c>
      <c r="BK16" s="216"/>
      <c r="BL16" s="216"/>
      <c r="BM16" s="216"/>
      <c r="BN16" s="216"/>
      <c r="BO16" s="216"/>
      <c r="BP16" s="216"/>
      <c r="BQ16" s="216"/>
      <c r="BR16" s="216"/>
      <c r="BS16" s="217"/>
      <c r="BT16" s="215">
        <f>SUM(BT18)</f>
        <v>0</v>
      </c>
      <c r="BU16" s="216"/>
      <c r="BV16" s="216"/>
      <c r="BW16" s="216"/>
      <c r="BX16" s="216"/>
      <c r="BY16" s="216"/>
      <c r="BZ16" s="216"/>
      <c r="CA16" s="216"/>
      <c r="CB16" s="216"/>
      <c r="CC16" s="217"/>
      <c r="CD16" s="215">
        <f>SUM(CD18)</f>
        <v>0</v>
      </c>
      <c r="CE16" s="216"/>
      <c r="CF16" s="216"/>
      <c r="CG16" s="216"/>
      <c r="CH16" s="216"/>
      <c r="CI16" s="216"/>
      <c r="CJ16" s="221"/>
    </row>
    <row r="17" spans="1:88" x14ac:dyDescent="0.2">
      <c r="A17" s="195" t="s">
        <v>46</v>
      </c>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203"/>
      <c r="AO17" s="149"/>
      <c r="AP17" s="149"/>
      <c r="AQ17" s="149"/>
      <c r="AR17" s="149"/>
      <c r="AS17" s="204"/>
      <c r="AT17" s="206"/>
      <c r="AU17" s="149"/>
      <c r="AV17" s="149"/>
      <c r="AW17" s="149"/>
      <c r="AX17" s="149"/>
      <c r="AY17" s="204"/>
      <c r="AZ17" s="210"/>
      <c r="BA17" s="211"/>
      <c r="BB17" s="211"/>
      <c r="BC17" s="211"/>
      <c r="BD17" s="211"/>
      <c r="BE17" s="211"/>
      <c r="BF17" s="211"/>
      <c r="BG17" s="211"/>
      <c r="BH17" s="211"/>
      <c r="BI17" s="212"/>
      <c r="BJ17" s="218"/>
      <c r="BK17" s="219"/>
      <c r="BL17" s="219"/>
      <c r="BM17" s="219"/>
      <c r="BN17" s="219"/>
      <c r="BO17" s="219"/>
      <c r="BP17" s="219"/>
      <c r="BQ17" s="219"/>
      <c r="BR17" s="219"/>
      <c r="BS17" s="220"/>
      <c r="BT17" s="218"/>
      <c r="BU17" s="219"/>
      <c r="BV17" s="219"/>
      <c r="BW17" s="219"/>
      <c r="BX17" s="219"/>
      <c r="BY17" s="219"/>
      <c r="BZ17" s="219"/>
      <c r="CA17" s="219"/>
      <c r="CB17" s="219"/>
      <c r="CC17" s="220"/>
      <c r="CD17" s="218"/>
      <c r="CE17" s="219"/>
      <c r="CF17" s="219"/>
      <c r="CG17" s="219"/>
      <c r="CH17" s="219"/>
      <c r="CI17" s="219"/>
      <c r="CJ17" s="222"/>
    </row>
    <row r="18" spans="1:88" x14ac:dyDescent="0.2">
      <c r="A18" s="198" t="s">
        <v>45</v>
      </c>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200"/>
      <c r="AO18" s="201"/>
      <c r="AP18" s="201"/>
      <c r="AQ18" s="201"/>
      <c r="AR18" s="201"/>
      <c r="AS18" s="202"/>
      <c r="AT18" s="205"/>
      <c r="AU18" s="201"/>
      <c r="AV18" s="201"/>
      <c r="AW18" s="201"/>
      <c r="AX18" s="201"/>
      <c r="AY18" s="202"/>
      <c r="AZ18" s="207"/>
      <c r="BA18" s="208"/>
      <c r="BB18" s="208"/>
      <c r="BC18" s="208"/>
      <c r="BD18" s="208"/>
      <c r="BE18" s="208"/>
      <c r="BF18" s="208"/>
      <c r="BG18" s="208"/>
      <c r="BH18" s="208"/>
      <c r="BI18" s="209"/>
      <c r="BJ18" s="215"/>
      <c r="BK18" s="216"/>
      <c r="BL18" s="216"/>
      <c r="BM18" s="216"/>
      <c r="BN18" s="216"/>
      <c r="BO18" s="216"/>
      <c r="BP18" s="216"/>
      <c r="BQ18" s="216"/>
      <c r="BR18" s="216"/>
      <c r="BS18" s="217"/>
      <c r="BT18" s="215"/>
      <c r="BU18" s="216"/>
      <c r="BV18" s="216"/>
      <c r="BW18" s="216"/>
      <c r="BX18" s="216"/>
      <c r="BY18" s="216"/>
      <c r="BZ18" s="216"/>
      <c r="CA18" s="216"/>
      <c r="CB18" s="216"/>
      <c r="CC18" s="217"/>
      <c r="CD18" s="215"/>
      <c r="CE18" s="216"/>
      <c r="CF18" s="216"/>
      <c r="CG18" s="216"/>
      <c r="CH18" s="216"/>
      <c r="CI18" s="216"/>
      <c r="CJ18" s="221"/>
    </row>
    <row r="19" spans="1:88" x14ac:dyDescent="0.2">
      <c r="A19" s="195"/>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203"/>
      <c r="AO19" s="149"/>
      <c r="AP19" s="149"/>
      <c r="AQ19" s="149"/>
      <c r="AR19" s="149"/>
      <c r="AS19" s="204"/>
      <c r="AT19" s="206"/>
      <c r="AU19" s="149"/>
      <c r="AV19" s="149"/>
      <c r="AW19" s="149"/>
      <c r="AX19" s="149"/>
      <c r="AY19" s="204"/>
      <c r="AZ19" s="210"/>
      <c r="BA19" s="211"/>
      <c r="BB19" s="211"/>
      <c r="BC19" s="211"/>
      <c r="BD19" s="211"/>
      <c r="BE19" s="211"/>
      <c r="BF19" s="211"/>
      <c r="BG19" s="211"/>
      <c r="BH19" s="211"/>
      <c r="BI19" s="212"/>
      <c r="BJ19" s="218"/>
      <c r="BK19" s="219"/>
      <c r="BL19" s="219"/>
      <c r="BM19" s="219"/>
      <c r="BN19" s="219"/>
      <c r="BO19" s="219"/>
      <c r="BP19" s="219"/>
      <c r="BQ19" s="219"/>
      <c r="BR19" s="219"/>
      <c r="BS19" s="220"/>
      <c r="BT19" s="218"/>
      <c r="BU19" s="219"/>
      <c r="BV19" s="219"/>
      <c r="BW19" s="219"/>
      <c r="BX19" s="219"/>
      <c r="BY19" s="219"/>
      <c r="BZ19" s="219"/>
      <c r="CA19" s="219"/>
      <c r="CB19" s="219"/>
      <c r="CC19" s="220"/>
      <c r="CD19" s="218"/>
      <c r="CE19" s="219"/>
      <c r="CF19" s="219"/>
      <c r="CG19" s="219"/>
      <c r="CH19" s="219"/>
      <c r="CI19" s="219"/>
      <c r="CJ19" s="222"/>
    </row>
    <row r="20" spans="1:88" ht="27" customHeight="1" x14ac:dyDescent="0.2">
      <c r="A20" s="227" t="s">
        <v>55</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30" t="s">
        <v>54</v>
      </c>
      <c r="AO20" s="231"/>
      <c r="AP20" s="231"/>
      <c r="AQ20" s="231"/>
      <c r="AR20" s="231"/>
      <c r="AS20" s="232"/>
      <c r="AT20" s="233"/>
      <c r="AU20" s="231"/>
      <c r="AV20" s="231"/>
      <c r="AW20" s="231"/>
      <c r="AX20" s="231"/>
      <c r="AY20" s="232"/>
      <c r="AZ20" s="234">
        <f>SUM(AZ21:BI23)</f>
        <v>1200000</v>
      </c>
      <c r="BA20" s="235"/>
      <c r="BB20" s="235"/>
      <c r="BC20" s="235"/>
      <c r="BD20" s="235"/>
      <c r="BE20" s="235"/>
      <c r="BF20" s="235"/>
      <c r="BG20" s="235"/>
      <c r="BH20" s="235"/>
      <c r="BI20" s="236"/>
      <c r="BJ20" s="234">
        <f t="shared" ref="BJ20" si="3">SUM(BJ21:BS23)</f>
        <v>1200000</v>
      </c>
      <c r="BK20" s="235"/>
      <c r="BL20" s="235"/>
      <c r="BM20" s="235"/>
      <c r="BN20" s="235"/>
      <c r="BO20" s="235"/>
      <c r="BP20" s="235"/>
      <c r="BQ20" s="235"/>
      <c r="BR20" s="235"/>
      <c r="BS20" s="236"/>
      <c r="BT20" s="234">
        <f t="shared" ref="BT20" si="4">SUM(BT21:CC23)</f>
        <v>1200000</v>
      </c>
      <c r="BU20" s="235"/>
      <c r="BV20" s="235"/>
      <c r="BW20" s="235"/>
      <c r="BX20" s="235"/>
      <c r="BY20" s="235"/>
      <c r="BZ20" s="235"/>
      <c r="CA20" s="235"/>
      <c r="CB20" s="235"/>
      <c r="CC20" s="236"/>
      <c r="CD20" s="237">
        <f>SUM(CD21:CJ23)</f>
        <v>0</v>
      </c>
      <c r="CE20" s="238"/>
      <c r="CF20" s="238"/>
      <c r="CG20" s="238"/>
      <c r="CH20" s="238"/>
      <c r="CI20" s="238"/>
      <c r="CJ20" s="239"/>
    </row>
    <row r="21" spans="1:88" x14ac:dyDescent="0.2">
      <c r="A21" s="198" t="s">
        <v>45</v>
      </c>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200" t="s">
        <v>54</v>
      </c>
      <c r="AO21" s="201"/>
      <c r="AP21" s="201"/>
      <c r="AQ21" s="201"/>
      <c r="AR21" s="201"/>
      <c r="AS21" s="202"/>
      <c r="AT21" s="205" t="s">
        <v>573</v>
      </c>
      <c r="AU21" s="201"/>
      <c r="AV21" s="201"/>
      <c r="AW21" s="201"/>
      <c r="AX21" s="201"/>
      <c r="AY21" s="202"/>
      <c r="AZ21" s="207">
        <v>1200000</v>
      </c>
      <c r="BA21" s="208"/>
      <c r="BB21" s="208"/>
      <c r="BC21" s="208"/>
      <c r="BD21" s="208"/>
      <c r="BE21" s="208"/>
      <c r="BF21" s="208"/>
      <c r="BG21" s="208"/>
      <c r="BH21" s="208"/>
      <c r="BI21" s="209"/>
      <c r="BJ21" s="215">
        <v>1200000</v>
      </c>
      <c r="BK21" s="216"/>
      <c r="BL21" s="216"/>
      <c r="BM21" s="216"/>
      <c r="BN21" s="216"/>
      <c r="BO21" s="216"/>
      <c r="BP21" s="216"/>
      <c r="BQ21" s="216"/>
      <c r="BR21" s="216"/>
      <c r="BS21" s="217"/>
      <c r="BT21" s="215">
        <v>1200000</v>
      </c>
      <c r="BU21" s="216"/>
      <c r="BV21" s="216"/>
      <c r="BW21" s="216"/>
      <c r="BX21" s="216"/>
      <c r="BY21" s="216"/>
      <c r="BZ21" s="216"/>
      <c r="CA21" s="216"/>
      <c r="CB21" s="216"/>
      <c r="CC21" s="217"/>
      <c r="CD21" s="215"/>
      <c r="CE21" s="216"/>
      <c r="CF21" s="216"/>
      <c r="CG21" s="216"/>
      <c r="CH21" s="216"/>
      <c r="CI21" s="216"/>
      <c r="CJ21" s="221"/>
    </row>
    <row r="22" spans="1:88" ht="27" customHeight="1" x14ac:dyDescent="0.2">
      <c r="A22" s="195"/>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203"/>
      <c r="AO22" s="149"/>
      <c r="AP22" s="149"/>
      <c r="AQ22" s="149"/>
      <c r="AR22" s="149"/>
      <c r="AS22" s="204"/>
      <c r="AT22" s="206"/>
      <c r="AU22" s="149"/>
      <c r="AV22" s="149"/>
      <c r="AW22" s="149"/>
      <c r="AX22" s="149"/>
      <c r="AY22" s="204"/>
      <c r="AZ22" s="210"/>
      <c r="BA22" s="211"/>
      <c r="BB22" s="211"/>
      <c r="BC22" s="211"/>
      <c r="BD22" s="211"/>
      <c r="BE22" s="211"/>
      <c r="BF22" s="211"/>
      <c r="BG22" s="211"/>
      <c r="BH22" s="211"/>
      <c r="BI22" s="212"/>
      <c r="BJ22" s="218"/>
      <c r="BK22" s="219"/>
      <c r="BL22" s="219"/>
      <c r="BM22" s="219"/>
      <c r="BN22" s="219"/>
      <c r="BO22" s="219"/>
      <c r="BP22" s="219"/>
      <c r="BQ22" s="219"/>
      <c r="BR22" s="219"/>
      <c r="BS22" s="220"/>
      <c r="BT22" s="218"/>
      <c r="BU22" s="219"/>
      <c r="BV22" s="219"/>
      <c r="BW22" s="219"/>
      <c r="BX22" s="219"/>
      <c r="BY22" s="219"/>
      <c r="BZ22" s="219"/>
      <c r="CA22" s="219"/>
      <c r="CB22" s="219"/>
      <c r="CC22" s="220"/>
      <c r="CD22" s="218"/>
      <c r="CE22" s="219"/>
      <c r="CF22" s="219"/>
      <c r="CG22" s="219"/>
      <c r="CH22" s="219"/>
      <c r="CI22" s="219"/>
      <c r="CJ22" s="222"/>
    </row>
    <row r="23" spans="1:88" x14ac:dyDescent="0.2">
      <c r="A23" s="227"/>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176"/>
      <c r="AO23" s="177"/>
      <c r="AP23" s="177"/>
      <c r="AQ23" s="177"/>
      <c r="AR23" s="177"/>
      <c r="AS23" s="177"/>
      <c r="AT23" s="177"/>
      <c r="AU23" s="177"/>
      <c r="AV23" s="177"/>
      <c r="AW23" s="177"/>
      <c r="AX23" s="177"/>
      <c r="AY23" s="177"/>
      <c r="AZ23" s="188"/>
      <c r="BA23" s="188"/>
      <c r="BB23" s="188"/>
      <c r="BC23" s="188"/>
      <c r="BD23" s="188"/>
      <c r="BE23" s="188"/>
      <c r="BF23" s="188"/>
      <c r="BG23" s="188"/>
      <c r="BH23" s="188"/>
      <c r="BI23" s="188"/>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90"/>
    </row>
    <row r="24" spans="1:88" ht="25.5" customHeight="1" x14ac:dyDescent="0.2">
      <c r="A24" s="227" t="s">
        <v>57</v>
      </c>
      <c r="B24" s="228"/>
      <c r="C24" s="228"/>
      <c r="D24" s="228"/>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176" t="s">
        <v>59</v>
      </c>
      <c r="AO24" s="177"/>
      <c r="AP24" s="177"/>
      <c r="AQ24" s="177"/>
      <c r="AR24" s="177"/>
      <c r="AS24" s="177"/>
      <c r="AT24" s="177"/>
      <c r="AU24" s="177"/>
      <c r="AV24" s="177"/>
      <c r="AW24" s="177"/>
      <c r="AX24" s="177"/>
      <c r="AY24" s="177"/>
      <c r="AZ24" s="188">
        <f>SUM(AZ25)</f>
        <v>0</v>
      </c>
      <c r="BA24" s="188"/>
      <c r="BB24" s="188"/>
      <c r="BC24" s="188"/>
      <c r="BD24" s="188"/>
      <c r="BE24" s="188"/>
      <c r="BF24" s="188"/>
      <c r="BG24" s="188"/>
      <c r="BH24" s="188"/>
      <c r="BI24" s="188"/>
      <c r="BJ24" s="188">
        <f t="shared" ref="BJ24" si="5">SUM(BJ25)</f>
        <v>0</v>
      </c>
      <c r="BK24" s="188"/>
      <c r="BL24" s="188"/>
      <c r="BM24" s="188"/>
      <c r="BN24" s="188"/>
      <c r="BO24" s="188"/>
      <c r="BP24" s="188"/>
      <c r="BQ24" s="188"/>
      <c r="BR24" s="188"/>
      <c r="BS24" s="188"/>
      <c r="BT24" s="188">
        <f t="shared" ref="BT24" si="6">SUM(BT25)</f>
        <v>0</v>
      </c>
      <c r="BU24" s="188"/>
      <c r="BV24" s="188"/>
      <c r="BW24" s="188"/>
      <c r="BX24" s="188"/>
      <c r="BY24" s="188"/>
      <c r="BZ24" s="188"/>
      <c r="CA24" s="188"/>
      <c r="CB24" s="188"/>
      <c r="CC24" s="188"/>
      <c r="CD24" s="189">
        <f>CD25</f>
        <v>0</v>
      </c>
      <c r="CE24" s="189"/>
      <c r="CF24" s="189"/>
      <c r="CG24" s="189"/>
      <c r="CH24" s="189"/>
      <c r="CI24" s="189"/>
      <c r="CJ24" s="190"/>
    </row>
    <row r="25" spans="1:88" x14ac:dyDescent="0.2">
      <c r="A25" s="198" t="s">
        <v>45</v>
      </c>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200"/>
      <c r="AO25" s="201"/>
      <c r="AP25" s="201"/>
      <c r="AQ25" s="201"/>
      <c r="AR25" s="201"/>
      <c r="AS25" s="202"/>
      <c r="AT25" s="205"/>
      <c r="AU25" s="201"/>
      <c r="AV25" s="201"/>
      <c r="AW25" s="201"/>
      <c r="AX25" s="201"/>
      <c r="AY25" s="202"/>
      <c r="AZ25" s="207"/>
      <c r="BA25" s="208"/>
      <c r="BB25" s="208"/>
      <c r="BC25" s="208"/>
      <c r="BD25" s="208"/>
      <c r="BE25" s="208"/>
      <c r="BF25" s="208"/>
      <c r="BG25" s="208"/>
      <c r="BH25" s="208"/>
      <c r="BI25" s="209"/>
      <c r="BJ25" s="215"/>
      <c r="BK25" s="216"/>
      <c r="BL25" s="216"/>
      <c r="BM25" s="216"/>
      <c r="BN25" s="216"/>
      <c r="BO25" s="216"/>
      <c r="BP25" s="216"/>
      <c r="BQ25" s="216"/>
      <c r="BR25" s="216"/>
      <c r="BS25" s="217"/>
      <c r="BT25" s="215"/>
      <c r="BU25" s="216"/>
      <c r="BV25" s="216"/>
      <c r="BW25" s="216"/>
      <c r="BX25" s="216"/>
      <c r="BY25" s="216"/>
      <c r="BZ25" s="216"/>
      <c r="CA25" s="216"/>
      <c r="CB25" s="216"/>
      <c r="CC25" s="217"/>
      <c r="CD25" s="215"/>
      <c r="CE25" s="216"/>
      <c r="CF25" s="216"/>
      <c r="CG25" s="216"/>
      <c r="CH25" s="216"/>
      <c r="CI25" s="216"/>
      <c r="CJ25" s="221"/>
    </row>
    <row r="26" spans="1:88" x14ac:dyDescent="0.2">
      <c r="A26" s="195"/>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203"/>
      <c r="AO26" s="149"/>
      <c r="AP26" s="149"/>
      <c r="AQ26" s="149"/>
      <c r="AR26" s="149"/>
      <c r="AS26" s="204"/>
      <c r="AT26" s="206"/>
      <c r="AU26" s="149"/>
      <c r="AV26" s="149"/>
      <c r="AW26" s="149"/>
      <c r="AX26" s="149"/>
      <c r="AY26" s="204"/>
      <c r="AZ26" s="210"/>
      <c r="BA26" s="211"/>
      <c r="BB26" s="211"/>
      <c r="BC26" s="211"/>
      <c r="BD26" s="211"/>
      <c r="BE26" s="211"/>
      <c r="BF26" s="211"/>
      <c r="BG26" s="211"/>
      <c r="BH26" s="211"/>
      <c r="BI26" s="212"/>
      <c r="BJ26" s="218"/>
      <c r="BK26" s="219"/>
      <c r="BL26" s="219"/>
      <c r="BM26" s="219"/>
      <c r="BN26" s="219"/>
      <c r="BO26" s="219"/>
      <c r="BP26" s="219"/>
      <c r="BQ26" s="219"/>
      <c r="BR26" s="219"/>
      <c r="BS26" s="220"/>
      <c r="BT26" s="218"/>
      <c r="BU26" s="219"/>
      <c r="BV26" s="219"/>
      <c r="BW26" s="219"/>
      <c r="BX26" s="219"/>
      <c r="BY26" s="219"/>
      <c r="BZ26" s="219"/>
      <c r="CA26" s="219"/>
      <c r="CB26" s="219"/>
      <c r="CC26" s="220"/>
      <c r="CD26" s="218"/>
      <c r="CE26" s="219"/>
      <c r="CF26" s="219"/>
      <c r="CG26" s="219"/>
      <c r="CH26" s="219"/>
      <c r="CI26" s="219"/>
      <c r="CJ26" s="222"/>
    </row>
    <row r="27" spans="1:88" x14ac:dyDescent="0.2">
      <c r="A27" s="227" t="s">
        <v>61</v>
      </c>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176" t="s">
        <v>63</v>
      </c>
      <c r="AO27" s="177"/>
      <c r="AP27" s="177"/>
      <c r="AQ27" s="177"/>
      <c r="AR27" s="177"/>
      <c r="AS27" s="177"/>
      <c r="AT27" s="177"/>
      <c r="AU27" s="177"/>
      <c r="AV27" s="177"/>
      <c r="AW27" s="177"/>
      <c r="AX27" s="177"/>
      <c r="AY27" s="177"/>
      <c r="AZ27" s="188">
        <f>AZ28</f>
        <v>0</v>
      </c>
      <c r="BA27" s="188"/>
      <c r="BB27" s="188"/>
      <c r="BC27" s="188"/>
      <c r="BD27" s="188"/>
      <c r="BE27" s="188"/>
      <c r="BF27" s="188"/>
      <c r="BG27" s="188"/>
      <c r="BH27" s="188"/>
      <c r="BI27" s="188"/>
      <c r="BJ27" s="188">
        <f t="shared" ref="BJ27" si="7">BJ28</f>
        <v>0</v>
      </c>
      <c r="BK27" s="188"/>
      <c r="BL27" s="188"/>
      <c r="BM27" s="188"/>
      <c r="BN27" s="188"/>
      <c r="BO27" s="188"/>
      <c r="BP27" s="188"/>
      <c r="BQ27" s="188"/>
      <c r="BR27" s="188"/>
      <c r="BS27" s="188"/>
      <c r="BT27" s="188">
        <f t="shared" ref="BT27" si="8">BT28</f>
        <v>0</v>
      </c>
      <c r="BU27" s="188"/>
      <c r="BV27" s="188"/>
      <c r="BW27" s="188"/>
      <c r="BX27" s="188"/>
      <c r="BY27" s="188"/>
      <c r="BZ27" s="188"/>
      <c r="CA27" s="188"/>
      <c r="CB27" s="188"/>
      <c r="CC27" s="188"/>
      <c r="CD27" s="189">
        <f>CD28</f>
        <v>0</v>
      </c>
      <c r="CE27" s="189"/>
      <c r="CF27" s="189"/>
      <c r="CG27" s="189"/>
      <c r="CH27" s="189"/>
      <c r="CI27" s="189"/>
      <c r="CJ27" s="190"/>
    </row>
    <row r="28" spans="1:88" x14ac:dyDescent="0.2">
      <c r="A28" s="198" t="s">
        <v>45</v>
      </c>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200"/>
      <c r="AO28" s="201"/>
      <c r="AP28" s="201"/>
      <c r="AQ28" s="201"/>
      <c r="AR28" s="201"/>
      <c r="AS28" s="202"/>
      <c r="AT28" s="205"/>
      <c r="AU28" s="201"/>
      <c r="AV28" s="201"/>
      <c r="AW28" s="201"/>
      <c r="AX28" s="201"/>
      <c r="AY28" s="202"/>
      <c r="AZ28" s="207"/>
      <c r="BA28" s="208"/>
      <c r="BB28" s="208"/>
      <c r="BC28" s="208"/>
      <c r="BD28" s="208"/>
      <c r="BE28" s="208"/>
      <c r="BF28" s="208"/>
      <c r="BG28" s="208"/>
      <c r="BH28" s="208"/>
      <c r="BI28" s="209"/>
      <c r="BJ28" s="215"/>
      <c r="BK28" s="216"/>
      <c r="BL28" s="216"/>
      <c r="BM28" s="216"/>
      <c r="BN28" s="216"/>
      <c r="BO28" s="216"/>
      <c r="BP28" s="216"/>
      <c r="BQ28" s="216"/>
      <c r="BR28" s="216"/>
      <c r="BS28" s="217"/>
      <c r="BT28" s="215"/>
      <c r="BU28" s="216"/>
      <c r="BV28" s="216"/>
      <c r="BW28" s="216"/>
      <c r="BX28" s="216"/>
      <c r="BY28" s="216"/>
      <c r="BZ28" s="216"/>
      <c r="CA28" s="216"/>
      <c r="CB28" s="216"/>
      <c r="CC28" s="217"/>
      <c r="CD28" s="215"/>
      <c r="CE28" s="216"/>
      <c r="CF28" s="216"/>
      <c r="CG28" s="216"/>
      <c r="CH28" s="216"/>
      <c r="CI28" s="216"/>
      <c r="CJ28" s="221"/>
    </row>
    <row r="29" spans="1:88" x14ac:dyDescent="0.2">
      <c r="A29" s="195"/>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203"/>
      <c r="AO29" s="149"/>
      <c r="AP29" s="149"/>
      <c r="AQ29" s="149"/>
      <c r="AR29" s="149"/>
      <c r="AS29" s="204"/>
      <c r="AT29" s="206"/>
      <c r="AU29" s="149"/>
      <c r="AV29" s="149"/>
      <c r="AW29" s="149"/>
      <c r="AX29" s="149"/>
      <c r="AY29" s="204"/>
      <c r="AZ29" s="210"/>
      <c r="BA29" s="211"/>
      <c r="BB29" s="211"/>
      <c r="BC29" s="211"/>
      <c r="BD29" s="211"/>
      <c r="BE29" s="211"/>
      <c r="BF29" s="211"/>
      <c r="BG29" s="211"/>
      <c r="BH29" s="211"/>
      <c r="BI29" s="212"/>
      <c r="BJ29" s="218"/>
      <c r="BK29" s="219"/>
      <c r="BL29" s="219"/>
      <c r="BM29" s="219"/>
      <c r="BN29" s="219"/>
      <c r="BO29" s="219"/>
      <c r="BP29" s="219"/>
      <c r="BQ29" s="219"/>
      <c r="BR29" s="219"/>
      <c r="BS29" s="220"/>
      <c r="BT29" s="218"/>
      <c r="BU29" s="219"/>
      <c r="BV29" s="219"/>
      <c r="BW29" s="219"/>
      <c r="BX29" s="219"/>
      <c r="BY29" s="219"/>
      <c r="BZ29" s="219"/>
      <c r="CA29" s="219"/>
      <c r="CB29" s="219"/>
      <c r="CC29" s="220"/>
      <c r="CD29" s="218"/>
      <c r="CE29" s="219"/>
      <c r="CF29" s="219"/>
      <c r="CG29" s="219"/>
      <c r="CH29" s="219"/>
      <c r="CI29" s="219"/>
      <c r="CJ29" s="222"/>
    </row>
    <row r="30" spans="1:88" x14ac:dyDescent="0.2">
      <c r="A30" s="227" t="s">
        <v>64</v>
      </c>
      <c r="B30" s="228"/>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176" t="s">
        <v>66</v>
      </c>
      <c r="AO30" s="177"/>
      <c r="AP30" s="177"/>
      <c r="AQ30" s="177"/>
      <c r="AR30" s="177"/>
      <c r="AS30" s="177"/>
      <c r="AT30" s="177"/>
      <c r="AU30" s="177"/>
      <c r="AV30" s="177"/>
      <c r="AW30" s="177"/>
      <c r="AX30" s="177"/>
      <c r="AY30" s="177"/>
      <c r="AZ30" s="188">
        <f>SUM(AZ31:BI33)</f>
        <v>0</v>
      </c>
      <c r="BA30" s="188"/>
      <c r="BB30" s="188"/>
      <c r="BC30" s="188"/>
      <c r="BD30" s="188"/>
      <c r="BE30" s="188"/>
      <c r="BF30" s="188"/>
      <c r="BG30" s="188"/>
      <c r="BH30" s="188"/>
      <c r="BI30" s="188"/>
      <c r="BJ30" s="188">
        <f t="shared" ref="BJ30" si="9">SUM(BJ31:BS33)</f>
        <v>0</v>
      </c>
      <c r="BK30" s="188"/>
      <c r="BL30" s="188"/>
      <c r="BM30" s="188"/>
      <c r="BN30" s="188"/>
      <c r="BO30" s="188"/>
      <c r="BP30" s="188"/>
      <c r="BQ30" s="188"/>
      <c r="BR30" s="188"/>
      <c r="BS30" s="188"/>
      <c r="BT30" s="188">
        <f t="shared" ref="BT30" si="10">SUM(BT31:CC33)</f>
        <v>0</v>
      </c>
      <c r="BU30" s="188"/>
      <c r="BV30" s="188"/>
      <c r="BW30" s="188"/>
      <c r="BX30" s="188"/>
      <c r="BY30" s="188"/>
      <c r="BZ30" s="188"/>
      <c r="CA30" s="188"/>
      <c r="CB30" s="188"/>
      <c r="CC30" s="188"/>
      <c r="CD30" s="189">
        <f>CD31+CD33</f>
        <v>0</v>
      </c>
      <c r="CE30" s="189"/>
      <c r="CF30" s="189"/>
      <c r="CG30" s="189"/>
      <c r="CH30" s="189"/>
      <c r="CI30" s="189"/>
      <c r="CJ30" s="190"/>
    </row>
    <row r="31" spans="1:88" x14ac:dyDescent="0.2">
      <c r="A31" s="198" t="s">
        <v>45</v>
      </c>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200" t="s">
        <v>66</v>
      </c>
      <c r="AO31" s="201"/>
      <c r="AP31" s="201"/>
      <c r="AQ31" s="201"/>
      <c r="AR31" s="201"/>
      <c r="AS31" s="202"/>
      <c r="AT31" s="205"/>
      <c r="AU31" s="201"/>
      <c r="AV31" s="201"/>
      <c r="AW31" s="201"/>
      <c r="AX31" s="201"/>
      <c r="AY31" s="202"/>
      <c r="AZ31" s="207"/>
      <c r="BA31" s="208"/>
      <c r="BB31" s="208"/>
      <c r="BC31" s="208"/>
      <c r="BD31" s="208"/>
      <c r="BE31" s="208"/>
      <c r="BF31" s="208"/>
      <c r="BG31" s="208"/>
      <c r="BH31" s="208"/>
      <c r="BI31" s="209"/>
      <c r="BJ31" s="215"/>
      <c r="BK31" s="216"/>
      <c r="BL31" s="216"/>
      <c r="BM31" s="216"/>
      <c r="BN31" s="216"/>
      <c r="BO31" s="216"/>
      <c r="BP31" s="216"/>
      <c r="BQ31" s="216"/>
      <c r="BR31" s="216"/>
      <c r="BS31" s="217"/>
      <c r="BT31" s="215"/>
      <c r="BU31" s="216"/>
      <c r="BV31" s="216"/>
      <c r="BW31" s="216"/>
      <c r="BX31" s="216"/>
      <c r="BY31" s="216"/>
      <c r="BZ31" s="216"/>
      <c r="CA31" s="216"/>
      <c r="CB31" s="216"/>
      <c r="CC31" s="217"/>
      <c r="CD31" s="215"/>
      <c r="CE31" s="216"/>
      <c r="CF31" s="216"/>
      <c r="CG31" s="216"/>
      <c r="CH31" s="216"/>
      <c r="CI31" s="216"/>
      <c r="CJ31" s="221"/>
    </row>
    <row r="32" spans="1:88" x14ac:dyDescent="0.2">
      <c r="A32" s="195" t="s">
        <v>67</v>
      </c>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203"/>
      <c r="AO32" s="149"/>
      <c r="AP32" s="149"/>
      <c r="AQ32" s="149"/>
      <c r="AR32" s="149"/>
      <c r="AS32" s="204"/>
      <c r="AT32" s="206"/>
      <c r="AU32" s="149"/>
      <c r="AV32" s="149"/>
      <c r="AW32" s="149"/>
      <c r="AX32" s="149"/>
      <c r="AY32" s="204"/>
      <c r="AZ32" s="210"/>
      <c r="BA32" s="211"/>
      <c r="BB32" s="211"/>
      <c r="BC32" s="211"/>
      <c r="BD32" s="211"/>
      <c r="BE32" s="211"/>
      <c r="BF32" s="211"/>
      <c r="BG32" s="211"/>
      <c r="BH32" s="211"/>
      <c r="BI32" s="212"/>
      <c r="BJ32" s="218"/>
      <c r="BK32" s="219"/>
      <c r="BL32" s="219"/>
      <c r="BM32" s="219"/>
      <c r="BN32" s="219"/>
      <c r="BO32" s="219"/>
      <c r="BP32" s="219"/>
      <c r="BQ32" s="219"/>
      <c r="BR32" s="219"/>
      <c r="BS32" s="220"/>
      <c r="BT32" s="218"/>
      <c r="BU32" s="219"/>
      <c r="BV32" s="219"/>
      <c r="BW32" s="219"/>
      <c r="BX32" s="219"/>
      <c r="BY32" s="219"/>
      <c r="BZ32" s="219"/>
      <c r="CA32" s="219"/>
      <c r="CB32" s="219"/>
      <c r="CC32" s="220"/>
      <c r="CD32" s="218"/>
      <c r="CE32" s="219"/>
      <c r="CF32" s="219"/>
      <c r="CG32" s="219"/>
      <c r="CH32" s="219"/>
      <c r="CI32" s="219"/>
      <c r="CJ32" s="222"/>
    </row>
    <row r="33" spans="1:88" x14ac:dyDescent="0.2">
      <c r="A33" s="227"/>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176"/>
      <c r="AO33" s="177"/>
      <c r="AP33" s="177"/>
      <c r="AQ33" s="177"/>
      <c r="AR33" s="177"/>
      <c r="AS33" s="177"/>
      <c r="AT33" s="177"/>
      <c r="AU33" s="177"/>
      <c r="AV33" s="177"/>
      <c r="AW33" s="177"/>
      <c r="AX33" s="177"/>
      <c r="AY33" s="177"/>
      <c r="AZ33" s="188"/>
      <c r="BA33" s="188"/>
      <c r="BB33" s="188"/>
      <c r="BC33" s="188"/>
      <c r="BD33" s="188"/>
      <c r="BE33" s="188"/>
      <c r="BF33" s="188"/>
      <c r="BG33" s="188"/>
      <c r="BH33" s="188"/>
      <c r="BI33" s="188"/>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90"/>
    </row>
    <row r="34" spans="1:88" x14ac:dyDescent="0.2">
      <c r="A34" s="227" t="s">
        <v>69</v>
      </c>
      <c r="B34" s="228"/>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176"/>
      <c r="AO34" s="177"/>
      <c r="AP34" s="177"/>
      <c r="AQ34" s="177"/>
      <c r="AR34" s="177"/>
      <c r="AS34" s="177"/>
      <c r="AT34" s="177"/>
      <c r="AU34" s="177"/>
      <c r="AV34" s="177"/>
      <c r="AW34" s="177"/>
      <c r="AX34" s="177"/>
      <c r="AY34" s="177"/>
      <c r="AZ34" s="188">
        <f>SUM(AZ35)</f>
        <v>0</v>
      </c>
      <c r="BA34" s="188"/>
      <c r="BB34" s="188"/>
      <c r="BC34" s="188"/>
      <c r="BD34" s="188"/>
      <c r="BE34" s="188"/>
      <c r="BF34" s="188"/>
      <c r="BG34" s="188"/>
      <c r="BH34" s="188"/>
      <c r="BI34" s="188"/>
      <c r="BJ34" s="188">
        <f t="shared" ref="BJ34" si="11">SUM(BJ35)</f>
        <v>0</v>
      </c>
      <c r="BK34" s="188"/>
      <c r="BL34" s="188"/>
      <c r="BM34" s="188"/>
      <c r="BN34" s="188"/>
      <c r="BO34" s="188"/>
      <c r="BP34" s="188"/>
      <c r="BQ34" s="188"/>
      <c r="BR34" s="188"/>
      <c r="BS34" s="188"/>
      <c r="BT34" s="188">
        <f t="shared" ref="BT34" si="12">SUM(BT35)</f>
        <v>0</v>
      </c>
      <c r="BU34" s="188"/>
      <c r="BV34" s="188"/>
      <c r="BW34" s="188"/>
      <c r="BX34" s="188"/>
      <c r="BY34" s="188"/>
      <c r="BZ34" s="188"/>
      <c r="CA34" s="188"/>
      <c r="CB34" s="188"/>
      <c r="CC34" s="188"/>
      <c r="CD34" s="189">
        <f>SUM(CD35)</f>
        <v>0</v>
      </c>
      <c r="CE34" s="189"/>
      <c r="CF34" s="189"/>
      <c r="CG34" s="189"/>
      <c r="CH34" s="189"/>
      <c r="CI34" s="189"/>
      <c r="CJ34" s="190"/>
    </row>
    <row r="35" spans="1:88" x14ac:dyDescent="0.2">
      <c r="A35" s="198" t="s">
        <v>45</v>
      </c>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200"/>
      <c r="AO35" s="201"/>
      <c r="AP35" s="201"/>
      <c r="AQ35" s="201"/>
      <c r="AR35" s="201"/>
      <c r="AS35" s="202"/>
      <c r="AT35" s="205"/>
      <c r="AU35" s="201"/>
      <c r="AV35" s="201"/>
      <c r="AW35" s="201"/>
      <c r="AX35" s="201"/>
      <c r="AY35" s="202"/>
      <c r="AZ35" s="207"/>
      <c r="BA35" s="208"/>
      <c r="BB35" s="208"/>
      <c r="BC35" s="208"/>
      <c r="BD35" s="208"/>
      <c r="BE35" s="208"/>
      <c r="BF35" s="208"/>
      <c r="BG35" s="208"/>
      <c r="BH35" s="208"/>
      <c r="BI35" s="209"/>
      <c r="BJ35" s="215"/>
      <c r="BK35" s="216"/>
      <c r="BL35" s="216"/>
      <c r="BM35" s="216"/>
      <c r="BN35" s="216"/>
      <c r="BO35" s="216"/>
      <c r="BP35" s="216"/>
      <c r="BQ35" s="216"/>
      <c r="BR35" s="216"/>
      <c r="BS35" s="217"/>
      <c r="BT35" s="215"/>
      <c r="BU35" s="216"/>
      <c r="BV35" s="216"/>
      <c r="BW35" s="216"/>
      <c r="BX35" s="216"/>
      <c r="BY35" s="216"/>
      <c r="BZ35" s="216"/>
      <c r="CA35" s="216"/>
      <c r="CB35" s="216"/>
      <c r="CC35" s="217"/>
      <c r="CD35" s="215"/>
      <c r="CE35" s="216"/>
      <c r="CF35" s="216"/>
      <c r="CG35" s="216"/>
      <c r="CH35" s="216"/>
      <c r="CI35" s="216"/>
      <c r="CJ35" s="221"/>
    </row>
    <row r="36" spans="1:88" x14ac:dyDescent="0.2">
      <c r="A36" s="195"/>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203"/>
      <c r="AO36" s="149"/>
      <c r="AP36" s="149"/>
      <c r="AQ36" s="149"/>
      <c r="AR36" s="149"/>
      <c r="AS36" s="204"/>
      <c r="AT36" s="206"/>
      <c r="AU36" s="149"/>
      <c r="AV36" s="149"/>
      <c r="AW36" s="149"/>
      <c r="AX36" s="149"/>
      <c r="AY36" s="204"/>
      <c r="AZ36" s="210"/>
      <c r="BA36" s="211"/>
      <c r="BB36" s="211"/>
      <c r="BC36" s="211"/>
      <c r="BD36" s="211"/>
      <c r="BE36" s="211"/>
      <c r="BF36" s="211"/>
      <c r="BG36" s="211"/>
      <c r="BH36" s="211"/>
      <c r="BI36" s="212"/>
      <c r="BJ36" s="218"/>
      <c r="BK36" s="219"/>
      <c r="BL36" s="219"/>
      <c r="BM36" s="219"/>
      <c r="BN36" s="219"/>
      <c r="BO36" s="219"/>
      <c r="BP36" s="219"/>
      <c r="BQ36" s="219"/>
      <c r="BR36" s="219"/>
      <c r="BS36" s="220"/>
      <c r="BT36" s="218"/>
      <c r="BU36" s="219"/>
      <c r="BV36" s="219"/>
      <c r="BW36" s="219"/>
      <c r="BX36" s="219"/>
      <c r="BY36" s="219"/>
      <c r="BZ36" s="219"/>
      <c r="CA36" s="219"/>
      <c r="CB36" s="219"/>
      <c r="CC36" s="220"/>
      <c r="CD36" s="218"/>
      <c r="CE36" s="219"/>
      <c r="CF36" s="219"/>
      <c r="CG36" s="219"/>
      <c r="CH36" s="219"/>
      <c r="CI36" s="219"/>
      <c r="CJ36" s="222"/>
    </row>
    <row r="37" spans="1:88" x14ac:dyDescent="0.2">
      <c r="A37" s="227"/>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176"/>
      <c r="AO37" s="177"/>
      <c r="AP37" s="177"/>
      <c r="AQ37" s="177"/>
      <c r="AR37" s="177"/>
      <c r="AS37" s="177"/>
      <c r="AT37" s="177"/>
      <c r="AU37" s="177"/>
      <c r="AV37" s="177"/>
      <c r="AW37" s="177"/>
      <c r="AX37" s="177"/>
      <c r="AY37" s="177"/>
      <c r="AZ37" s="188"/>
      <c r="BA37" s="188"/>
      <c r="BB37" s="188"/>
      <c r="BC37" s="188"/>
      <c r="BD37" s="188"/>
      <c r="BE37" s="188"/>
      <c r="BF37" s="188"/>
      <c r="BG37" s="188"/>
      <c r="BH37" s="188"/>
      <c r="BI37" s="188"/>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90"/>
    </row>
    <row r="38" spans="1:88" x14ac:dyDescent="0.2">
      <c r="A38" s="227" t="s">
        <v>218</v>
      </c>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176" t="s">
        <v>52</v>
      </c>
      <c r="AO38" s="177"/>
      <c r="AP38" s="177"/>
      <c r="AQ38" s="177"/>
      <c r="AR38" s="177"/>
      <c r="AS38" s="177"/>
      <c r="AT38" s="177"/>
      <c r="AU38" s="177"/>
      <c r="AV38" s="177"/>
      <c r="AW38" s="177"/>
      <c r="AX38" s="177"/>
      <c r="AY38" s="177"/>
      <c r="AZ38" s="188">
        <f>AZ39</f>
        <v>0</v>
      </c>
      <c r="BA38" s="188"/>
      <c r="BB38" s="188"/>
      <c r="BC38" s="188"/>
      <c r="BD38" s="188"/>
      <c r="BE38" s="188"/>
      <c r="BF38" s="188"/>
      <c r="BG38" s="188"/>
      <c r="BH38" s="188"/>
      <c r="BI38" s="188"/>
      <c r="BJ38" s="188">
        <f t="shared" ref="BJ38" si="13">BJ39</f>
        <v>0</v>
      </c>
      <c r="BK38" s="188"/>
      <c r="BL38" s="188"/>
      <c r="BM38" s="188"/>
      <c r="BN38" s="188"/>
      <c r="BO38" s="188"/>
      <c r="BP38" s="188"/>
      <c r="BQ38" s="188"/>
      <c r="BR38" s="188"/>
      <c r="BS38" s="188"/>
      <c r="BT38" s="188">
        <f t="shared" ref="BT38" si="14">BT39</f>
        <v>0</v>
      </c>
      <c r="BU38" s="188"/>
      <c r="BV38" s="188"/>
      <c r="BW38" s="188"/>
      <c r="BX38" s="188"/>
      <c r="BY38" s="188"/>
      <c r="BZ38" s="188"/>
      <c r="CA38" s="188"/>
      <c r="CB38" s="188"/>
      <c r="CC38" s="188"/>
      <c r="CD38" s="189"/>
      <c r="CE38" s="189"/>
      <c r="CF38" s="189"/>
      <c r="CG38" s="189"/>
      <c r="CH38" s="189"/>
      <c r="CI38" s="189"/>
      <c r="CJ38" s="190"/>
    </row>
    <row r="39" spans="1:88" x14ac:dyDescent="0.2">
      <c r="A39" s="198" t="s">
        <v>72</v>
      </c>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200" t="s">
        <v>74</v>
      </c>
      <c r="AO39" s="201"/>
      <c r="AP39" s="201"/>
      <c r="AQ39" s="201"/>
      <c r="AR39" s="201"/>
      <c r="AS39" s="202"/>
      <c r="AT39" s="205"/>
      <c r="AU39" s="201"/>
      <c r="AV39" s="201"/>
      <c r="AW39" s="201"/>
      <c r="AX39" s="201"/>
      <c r="AY39" s="202"/>
      <c r="AZ39" s="207"/>
      <c r="BA39" s="208"/>
      <c r="BB39" s="208"/>
      <c r="BC39" s="208"/>
      <c r="BD39" s="208"/>
      <c r="BE39" s="208"/>
      <c r="BF39" s="208"/>
      <c r="BG39" s="208"/>
      <c r="BH39" s="208"/>
      <c r="BI39" s="209"/>
      <c r="BJ39" s="215"/>
      <c r="BK39" s="216"/>
      <c r="BL39" s="216"/>
      <c r="BM39" s="216"/>
      <c r="BN39" s="216"/>
      <c r="BO39" s="216"/>
      <c r="BP39" s="216"/>
      <c r="BQ39" s="216"/>
      <c r="BR39" s="216"/>
      <c r="BS39" s="217"/>
      <c r="BT39" s="215"/>
      <c r="BU39" s="216"/>
      <c r="BV39" s="216"/>
      <c r="BW39" s="216"/>
      <c r="BX39" s="216"/>
      <c r="BY39" s="216"/>
      <c r="BZ39" s="216"/>
      <c r="CA39" s="216"/>
      <c r="CB39" s="216"/>
      <c r="CC39" s="217"/>
      <c r="CD39" s="256" t="s">
        <v>52</v>
      </c>
      <c r="CE39" s="257"/>
      <c r="CF39" s="257"/>
      <c r="CG39" s="257"/>
      <c r="CH39" s="257"/>
      <c r="CI39" s="257"/>
      <c r="CJ39" s="258"/>
    </row>
    <row r="40" spans="1:88" ht="28.5" customHeight="1" x14ac:dyDescent="0.2">
      <c r="A40" s="262" t="s">
        <v>259</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46"/>
      <c r="AO40" s="247"/>
      <c r="AP40" s="247"/>
      <c r="AQ40" s="247"/>
      <c r="AR40" s="247"/>
      <c r="AS40" s="248"/>
      <c r="AT40" s="249"/>
      <c r="AU40" s="247"/>
      <c r="AV40" s="247"/>
      <c r="AW40" s="247"/>
      <c r="AX40" s="247"/>
      <c r="AY40" s="248"/>
      <c r="AZ40" s="250"/>
      <c r="BA40" s="251"/>
      <c r="BB40" s="251"/>
      <c r="BC40" s="251"/>
      <c r="BD40" s="251"/>
      <c r="BE40" s="251"/>
      <c r="BF40" s="251"/>
      <c r="BG40" s="251"/>
      <c r="BH40" s="251"/>
      <c r="BI40" s="252"/>
      <c r="BJ40" s="253"/>
      <c r="BK40" s="254"/>
      <c r="BL40" s="254"/>
      <c r="BM40" s="254"/>
      <c r="BN40" s="254"/>
      <c r="BO40" s="254"/>
      <c r="BP40" s="254"/>
      <c r="BQ40" s="254"/>
      <c r="BR40" s="254"/>
      <c r="BS40" s="255"/>
      <c r="BT40" s="253"/>
      <c r="BU40" s="254"/>
      <c r="BV40" s="254"/>
      <c r="BW40" s="254"/>
      <c r="BX40" s="254"/>
      <c r="BY40" s="254"/>
      <c r="BZ40" s="254"/>
      <c r="CA40" s="254"/>
      <c r="CB40" s="254"/>
      <c r="CC40" s="255"/>
      <c r="CD40" s="259"/>
      <c r="CE40" s="260"/>
      <c r="CF40" s="260"/>
      <c r="CG40" s="260"/>
      <c r="CH40" s="260"/>
      <c r="CI40" s="260"/>
      <c r="CJ40" s="261"/>
    </row>
    <row r="41" spans="1:88" x14ac:dyDescent="0.2">
      <c r="A41" s="227"/>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176"/>
      <c r="AO41" s="177"/>
      <c r="AP41" s="177"/>
      <c r="AQ41" s="177"/>
      <c r="AR41" s="177"/>
      <c r="AS41" s="177"/>
      <c r="AT41" s="177"/>
      <c r="AU41" s="177"/>
      <c r="AV41" s="177"/>
      <c r="AW41" s="177"/>
      <c r="AX41" s="177"/>
      <c r="AY41" s="177"/>
      <c r="AZ41" s="188"/>
      <c r="BA41" s="188"/>
      <c r="BB41" s="188"/>
      <c r="BC41" s="188"/>
      <c r="BD41" s="188"/>
      <c r="BE41" s="188"/>
      <c r="BF41" s="188"/>
      <c r="BG41" s="188"/>
      <c r="BH41" s="188"/>
      <c r="BI41" s="188"/>
      <c r="BJ41" s="189"/>
      <c r="BK41" s="189"/>
      <c r="BL41" s="189"/>
      <c r="BM41" s="189"/>
      <c r="BN41" s="189"/>
      <c r="BO41" s="189"/>
      <c r="BP41" s="189"/>
      <c r="BQ41" s="189"/>
      <c r="BR41" s="189"/>
      <c r="BS41" s="189"/>
      <c r="BT41" s="189"/>
      <c r="BU41" s="189"/>
      <c r="BV41" s="189"/>
      <c r="BW41" s="189"/>
      <c r="BX41" s="189"/>
      <c r="BY41" s="189"/>
      <c r="BZ41" s="189"/>
      <c r="CA41" s="189"/>
      <c r="CB41" s="189"/>
      <c r="CC41" s="189"/>
      <c r="CD41" s="264"/>
      <c r="CE41" s="264"/>
      <c r="CF41" s="264"/>
      <c r="CG41" s="264"/>
      <c r="CH41" s="264"/>
      <c r="CI41" s="264"/>
      <c r="CJ41" s="265"/>
    </row>
    <row r="42" spans="1:88" x14ac:dyDescent="0.2">
      <c r="A42" s="223" t="s">
        <v>75</v>
      </c>
      <c r="B42" s="224"/>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5" t="s">
        <v>52</v>
      </c>
      <c r="AO42" s="226"/>
      <c r="AP42" s="226"/>
      <c r="AQ42" s="226"/>
      <c r="AR42" s="226"/>
      <c r="AS42" s="226"/>
      <c r="AT42" s="177"/>
      <c r="AU42" s="177"/>
      <c r="AV42" s="177"/>
      <c r="AW42" s="177"/>
      <c r="AX42" s="177"/>
      <c r="AY42" s="177"/>
      <c r="AZ42" s="188">
        <f>AZ45+AZ50+AZ58+AZ64+AZ68+AZ84+AZ94+AZ98+AZ100+AZ134</f>
        <v>1200000</v>
      </c>
      <c r="BA42" s="188"/>
      <c r="BB42" s="188"/>
      <c r="BC42" s="188"/>
      <c r="BD42" s="188"/>
      <c r="BE42" s="188"/>
      <c r="BF42" s="188"/>
      <c r="BG42" s="188"/>
      <c r="BH42" s="188"/>
      <c r="BI42" s="188"/>
      <c r="BJ42" s="188">
        <f>BJ45+BJ50+BJ58+BJ64+BJ68+BJ84+BJ94+BJ98+BJ100+BJ134</f>
        <v>1200000</v>
      </c>
      <c r="BK42" s="188"/>
      <c r="BL42" s="188"/>
      <c r="BM42" s="188"/>
      <c r="BN42" s="188"/>
      <c r="BO42" s="188"/>
      <c r="BP42" s="188"/>
      <c r="BQ42" s="188"/>
      <c r="BR42" s="188"/>
      <c r="BS42" s="188"/>
      <c r="BT42" s="188">
        <f>BT45+BT50+BT58+BT64+BT68+BT84+BT94+BT98+BT100+BT134</f>
        <v>1200000</v>
      </c>
      <c r="BU42" s="188"/>
      <c r="BV42" s="188"/>
      <c r="BW42" s="188"/>
      <c r="BX42" s="188"/>
      <c r="BY42" s="188"/>
      <c r="BZ42" s="188"/>
      <c r="CA42" s="188"/>
      <c r="CB42" s="188"/>
      <c r="CC42" s="188"/>
      <c r="CD42" s="189">
        <f>CD100+CD105+CD134</f>
        <v>568000</v>
      </c>
      <c r="CE42" s="264"/>
      <c r="CF42" s="264"/>
      <c r="CG42" s="264"/>
      <c r="CH42" s="264"/>
      <c r="CI42" s="264"/>
      <c r="CJ42" s="265"/>
    </row>
    <row r="43" spans="1:88" x14ac:dyDescent="0.2">
      <c r="A43" s="213" t="s">
        <v>45</v>
      </c>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198"/>
      <c r="AN43" s="200" t="s">
        <v>134</v>
      </c>
      <c r="AO43" s="201"/>
      <c r="AP43" s="201"/>
      <c r="AQ43" s="201"/>
      <c r="AR43" s="201"/>
      <c r="AS43" s="202"/>
      <c r="AT43" s="205" t="s">
        <v>52</v>
      </c>
      <c r="AU43" s="201"/>
      <c r="AV43" s="201"/>
      <c r="AW43" s="201"/>
      <c r="AX43" s="201"/>
      <c r="AY43" s="202"/>
      <c r="AZ43" s="207">
        <f>AZ45+AZ50+AZ58+AZ64</f>
        <v>606000</v>
      </c>
      <c r="BA43" s="208"/>
      <c r="BB43" s="208"/>
      <c r="BC43" s="208"/>
      <c r="BD43" s="208"/>
      <c r="BE43" s="208"/>
      <c r="BF43" s="208"/>
      <c r="BG43" s="208"/>
      <c r="BH43" s="208"/>
      <c r="BI43" s="209"/>
      <c r="BJ43" s="207">
        <f t="shared" ref="BJ43" si="15">BJ45+BJ50+BJ58+BJ64</f>
        <v>606000</v>
      </c>
      <c r="BK43" s="208"/>
      <c r="BL43" s="208"/>
      <c r="BM43" s="208"/>
      <c r="BN43" s="208"/>
      <c r="BO43" s="208"/>
      <c r="BP43" s="208"/>
      <c r="BQ43" s="208"/>
      <c r="BR43" s="208"/>
      <c r="BS43" s="209"/>
      <c r="BT43" s="207">
        <f t="shared" ref="BT43" si="16">BT45+BT50+BT58+BT64</f>
        <v>606000</v>
      </c>
      <c r="BU43" s="208"/>
      <c r="BV43" s="208"/>
      <c r="BW43" s="208"/>
      <c r="BX43" s="208"/>
      <c r="BY43" s="208"/>
      <c r="BZ43" s="208"/>
      <c r="CA43" s="208"/>
      <c r="CB43" s="208"/>
      <c r="CC43" s="209"/>
      <c r="CD43" s="256" t="s">
        <v>52</v>
      </c>
      <c r="CE43" s="257"/>
      <c r="CF43" s="257"/>
      <c r="CG43" s="257"/>
      <c r="CH43" s="257"/>
      <c r="CI43" s="257"/>
      <c r="CJ43" s="258"/>
    </row>
    <row r="44" spans="1:88" x14ac:dyDescent="0.2">
      <c r="A44" s="195" t="s">
        <v>77</v>
      </c>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203"/>
      <c r="AO44" s="149"/>
      <c r="AP44" s="149"/>
      <c r="AQ44" s="149"/>
      <c r="AR44" s="149"/>
      <c r="AS44" s="204"/>
      <c r="AT44" s="206"/>
      <c r="AU44" s="149"/>
      <c r="AV44" s="149"/>
      <c r="AW44" s="149"/>
      <c r="AX44" s="149"/>
      <c r="AY44" s="204"/>
      <c r="AZ44" s="210"/>
      <c r="BA44" s="211"/>
      <c r="BB44" s="211"/>
      <c r="BC44" s="211"/>
      <c r="BD44" s="211"/>
      <c r="BE44" s="211"/>
      <c r="BF44" s="211"/>
      <c r="BG44" s="211"/>
      <c r="BH44" s="211"/>
      <c r="BI44" s="212"/>
      <c r="BJ44" s="210"/>
      <c r="BK44" s="211"/>
      <c r="BL44" s="211"/>
      <c r="BM44" s="211"/>
      <c r="BN44" s="211"/>
      <c r="BO44" s="211"/>
      <c r="BP44" s="211"/>
      <c r="BQ44" s="211"/>
      <c r="BR44" s="211"/>
      <c r="BS44" s="212"/>
      <c r="BT44" s="210"/>
      <c r="BU44" s="211"/>
      <c r="BV44" s="211"/>
      <c r="BW44" s="211"/>
      <c r="BX44" s="211"/>
      <c r="BY44" s="211"/>
      <c r="BZ44" s="211"/>
      <c r="CA44" s="211"/>
      <c r="CB44" s="211"/>
      <c r="CC44" s="212"/>
      <c r="CD44" s="266"/>
      <c r="CE44" s="267"/>
      <c r="CF44" s="267"/>
      <c r="CG44" s="267"/>
      <c r="CH44" s="267"/>
      <c r="CI44" s="267"/>
      <c r="CJ44" s="268"/>
    </row>
    <row r="45" spans="1:88" x14ac:dyDescent="0.2">
      <c r="A45" s="262" t="s">
        <v>45</v>
      </c>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00" t="s">
        <v>80</v>
      </c>
      <c r="AO45" s="201"/>
      <c r="AP45" s="201"/>
      <c r="AQ45" s="201"/>
      <c r="AR45" s="201"/>
      <c r="AS45" s="202"/>
      <c r="AT45" s="205" t="s">
        <v>52</v>
      </c>
      <c r="AU45" s="201"/>
      <c r="AV45" s="201"/>
      <c r="AW45" s="201"/>
      <c r="AX45" s="201"/>
      <c r="AY45" s="202"/>
      <c r="AZ45" s="207">
        <f>SUM(AZ47:BI49)</f>
        <v>476000</v>
      </c>
      <c r="BA45" s="208"/>
      <c r="BB45" s="208"/>
      <c r="BC45" s="208"/>
      <c r="BD45" s="208"/>
      <c r="BE45" s="208"/>
      <c r="BF45" s="208"/>
      <c r="BG45" s="208"/>
      <c r="BH45" s="208"/>
      <c r="BI45" s="209"/>
      <c r="BJ45" s="207">
        <f t="shared" ref="BJ45" si="17">SUM(BJ47:BS49)</f>
        <v>476000</v>
      </c>
      <c r="BK45" s="208"/>
      <c r="BL45" s="208"/>
      <c r="BM45" s="208"/>
      <c r="BN45" s="208"/>
      <c r="BO45" s="208"/>
      <c r="BP45" s="208"/>
      <c r="BQ45" s="208"/>
      <c r="BR45" s="208"/>
      <c r="BS45" s="209"/>
      <c r="BT45" s="207">
        <f t="shared" ref="BT45" si="18">SUM(BT47:CC49)</f>
        <v>476000</v>
      </c>
      <c r="BU45" s="208"/>
      <c r="BV45" s="208"/>
      <c r="BW45" s="208"/>
      <c r="BX45" s="208"/>
      <c r="BY45" s="208"/>
      <c r="BZ45" s="208"/>
      <c r="CA45" s="208"/>
      <c r="CB45" s="208"/>
      <c r="CC45" s="209"/>
      <c r="CD45" s="256" t="s">
        <v>52</v>
      </c>
      <c r="CE45" s="257"/>
      <c r="CF45" s="257"/>
      <c r="CG45" s="257"/>
      <c r="CH45" s="257"/>
      <c r="CI45" s="257"/>
      <c r="CJ45" s="258"/>
    </row>
    <row r="46" spans="1:88" x14ac:dyDescent="0.2">
      <c r="A46" s="195" t="s">
        <v>241</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203"/>
      <c r="AO46" s="149"/>
      <c r="AP46" s="149"/>
      <c r="AQ46" s="149"/>
      <c r="AR46" s="149"/>
      <c r="AS46" s="204"/>
      <c r="AT46" s="206"/>
      <c r="AU46" s="149"/>
      <c r="AV46" s="149"/>
      <c r="AW46" s="149"/>
      <c r="AX46" s="149"/>
      <c r="AY46" s="204"/>
      <c r="AZ46" s="210"/>
      <c r="BA46" s="211"/>
      <c r="BB46" s="211"/>
      <c r="BC46" s="211"/>
      <c r="BD46" s="211"/>
      <c r="BE46" s="211"/>
      <c r="BF46" s="211"/>
      <c r="BG46" s="211"/>
      <c r="BH46" s="211"/>
      <c r="BI46" s="212"/>
      <c r="BJ46" s="210"/>
      <c r="BK46" s="211"/>
      <c r="BL46" s="211"/>
      <c r="BM46" s="211"/>
      <c r="BN46" s="211"/>
      <c r="BO46" s="211"/>
      <c r="BP46" s="211"/>
      <c r="BQ46" s="211"/>
      <c r="BR46" s="211"/>
      <c r="BS46" s="212"/>
      <c r="BT46" s="210"/>
      <c r="BU46" s="211"/>
      <c r="BV46" s="211"/>
      <c r="BW46" s="211"/>
      <c r="BX46" s="211"/>
      <c r="BY46" s="211"/>
      <c r="BZ46" s="211"/>
      <c r="CA46" s="211"/>
      <c r="CB46" s="211"/>
      <c r="CC46" s="212"/>
      <c r="CD46" s="266"/>
      <c r="CE46" s="267"/>
      <c r="CF46" s="267"/>
      <c r="CG46" s="267"/>
      <c r="CH46" s="267"/>
      <c r="CI46" s="267"/>
      <c r="CJ46" s="268"/>
    </row>
    <row r="47" spans="1:88" x14ac:dyDescent="0.2">
      <c r="A47" s="262" t="s">
        <v>45</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00" t="s">
        <v>80</v>
      </c>
      <c r="AO47" s="201"/>
      <c r="AP47" s="201"/>
      <c r="AQ47" s="201"/>
      <c r="AR47" s="201"/>
      <c r="AS47" s="202"/>
      <c r="AT47" s="205" t="s">
        <v>265</v>
      </c>
      <c r="AU47" s="201"/>
      <c r="AV47" s="201"/>
      <c r="AW47" s="201"/>
      <c r="AX47" s="201"/>
      <c r="AY47" s="202"/>
      <c r="AZ47" s="207">
        <v>476000</v>
      </c>
      <c r="BA47" s="208"/>
      <c r="BB47" s="208"/>
      <c r="BC47" s="208"/>
      <c r="BD47" s="208"/>
      <c r="BE47" s="208"/>
      <c r="BF47" s="208"/>
      <c r="BG47" s="208"/>
      <c r="BH47" s="208"/>
      <c r="BI47" s="209"/>
      <c r="BJ47" s="215">
        <v>476000</v>
      </c>
      <c r="BK47" s="216"/>
      <c r="BL47" s="216"/>
      <c r="BM47" s="216"/>
      <c r="BN47" s="216"/>
      <c r="BO47" s="216"/>
      <c r="BP47" s="216"/>
      <c r="BQ47" s="216"/>
      <c r="BR47" s="216"/>
      <c r="BS47" s="217"/>
      <c r="BT47" s="215">
        <v>476000</v>
      </c>
      <c r="BU47" s="216"/>
      <c r="BV47" s="216"/>
      <c r="BW47" s="216"/>
      <c r="BX47" s="216"/>
      <c r="BY47" s="216"/>
      <c r="BZ47" s="216"/>
      <c r="CA47" s="216"/>
      <c r="CB47" s="216"/>
      <c r="CC47" s="217"/>
      <c r="CD47" s="256" t="s">
        <v>52</v>
      </c>
      <c r="CE47" s="257"/>
      <c r="CF47" s="257"/>
      <c r="CG47" s="257"/>
      <c r="CH47" s="257"/>
      <c r="CI47" s="257"/>
      <c r="CJ47" s="258"/>
    </row>
    <row r="48" spans="1:88" x14ac:dyDescent="0.2">
      <c r="A48" s="270" t="s">
        <v>267</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271"/>
      <c r="AN48" s="203"/>
      <c r="AO48" s="149"/>
      <c r="AP48" s="149"/>
      <c r="AQ48" s="149"/>
      <c r="AR48" s="149"/>
      <c r="AS48" s="204"/>
      <c r="AT48" s="206"/>
      <c r="AU48" s="149"/>
      <c r="AV48" s="149"/>
      <c r="AW48" s="149"/>
      <c r="AX48" s="149"/>
      <c r="AY48" s="204"/>
      <c r="AZ48" s="210"/>
      <c r="BA48" s="211"/>
      <c r="BB48" s="211"/>
      <c r="BC48" s="211"/>
      <c r="BD48" s="211"/>
      <c r="BE48" s="211"/>
      <c r="BF48" s="211"/>
      <c r="BG48" s="211"/>
      <c r="BH48" s="211"/>
      <c r="BI48" s="212"/>
      <c r="BJ48" s="218"/>
      <c r="BK48" s="219"/>
      <c r="BL48" s="219"/>
      <c r="BM48" s="219"/>
      <c r="BN48" s="219"/>
      <c r="BO48" s="219"/>
      <c r="BP48" s="219"/>
      <c r="BQ48" s="219"/>
      <c r="BR48" s="219"/>
      <c r="BS48" s="220"/>
      <c r="BT48" s="218"/>
      <c r="BU48" s="219"/>
      <c r="BV48" s="219"/>
      <c r="BW48" s="219"/>
      <c r="BX48" s="219"/>
      <c r="BY48" s="219"/>
      <c r="BZ48" s="219"/>
      <c r="CA48" s="219"/>
      <c r="CB48" s="219"/>
      <c r="CC48" s="220"/>
      <c r="CD48" s="266"/>
      <c r="CE48" s="267"/>
      <c r="CF48" s="267"/>
      <c r="CG48" s="267"/>
      <c r="CH48" s="267"/>
      <c r="CI48" s="267"/>
      <c r="CJ48" s="268"/>
    </row>
    <row r="49" spans="1:88" x14ac:dyDescent="0.2">
      <c r="A49" s="289" t="s">
        <v>266</v>
      </c>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176" t="s">
        <v>80</v>
      </c>
      <c r="AO49" s="177"/>
      <c r="AP49" s="177"/>
      <c r="AQ49" s="177"/>
      <c r="AR49" s="177"/>
      <c r="AS49" s="177"/>
      <c r="AT49" s="177" t="s">
        <v>269</v>
      </c>
      <c r="AU49" s="177"/>
      <c r="AV49" s="177"/>
      <c r="AW49" s="177"/>
      <c r="AX49" s="177"/>
      <c r="AY49" s="177"/>
      <c r="AZ49" s="188"/>
      <c r="BA49" s="188"/>
      <c r="BB49" s="188"/>
      <c r="BC49" s="188"/>
      <c r="BD49" s="188"/>
      <c r="BE49" s="188"/>
      <c r="BF49" s="188"/>
      <c r="BG49" s="188"/>
      <c r="BH49" s="188"/>
      <c r="BI49" s="188"/>
      <c r="BJ49" s="189"/>
      <c r="BK49" s="189"/>
      <c r="BL49" s="189"/>
      <c r="BM49" s="189"/>
      <c r="BN49" s="189"/>
      <c r="BO49" s="189"/>
      <c r="BP49" s="189"/>
      <c r="BQ49" s="189"/>
      <c r="BR49" s="189"/>
      <c r="BS49" s="189"/>
      <c r="BT49" s="189"/>
      <c r="BU49" s="189"/>
      <c r="BV49" s="189"/>
      <c r="BW49" s="189"/>
      <c r="BX49" s="189"/>
      <c r="BY49" s="189"/>
      <c r="BZ49" s="189"/>
      <c r="CA49" s="189"/>
      <c r="CB49" s="189"/>
      <c r="CC49" s="189"/>
      <c r="CD49" s="273" t="s">
        <v>52</v>
      </c>
      <c r="CE49" s="274"/>
      <c r="CF49" s="274"/>
      <c r="CG49" s="274"/>
      <c r="CH49" s="274"/>
      <c r="CI49" s="274"/>
      <c r="CJ49" s="275"/>
    </row>
    <row r="50" spans="1:88" x14ac:dyDescent="0.2">
      <c r="A50" s="227" t="s">
        <v>242</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176" t="s">
        <v>84</v>
      </c>
      <c r="AO50" s="177"/>
      <c r="AP50" s="177"/>
      <c r="AQ50" s="177"/>
      <c r="AR50" s="177"/>
      <c r="AS50" s="177"/>
      <c r="AT50" s="177" t="s">
        <v>52</v>
      </c>
      <c r="AU50" s="177"/>
      <c r="AV50" s="177"/>
      <c r="AW50" s="177"/>
      <c r="AX50" s="177"/>
      <c r="AY50" s="177"/>
      <c r="AZ50" s="188">
        <f>SUM(AZ51:BI57)</f>
        <v>0</v>
      </c>
      <c r="BA50" s="188"/>
      <c r="BB50" s="188"/>
      <c r="BC50" s="188"/>
      <c r="BD50" s="188"/>
      <c r="BE50" s="188"/>
      <c r="BF50" s="188"/>
      <c r="BG50" s="188"/>
      <c r="BH50" s="188"/>
      <c r="BI50" s="188"/>
      <c r="BJ50" s="188">
        <f t="shared" ref="BJ50" si="19">SUM(BJ51:BS57)</f>
        <v>0</v>
      </c>
      <c r="BK50" s="188"/>
      <c r="BL50" s="188"/>
      <c r="BM50" s="188"/>
      <c r="BN50" s="188"/>
      <c r="BO50" s="188"/>
      <c r="BP50" s="188"/>
      <c r="BQ50" s="188"/>
      <c r="BR50" s="188"/>
      <c r="BS50" s="188"/>
      <c r="BT50" s="188">
        <f t="shared" ref="BT50" si="20">SUM(BT51:CC57)</f>
        <v>0</v>
      </c>
      <c r="BU50" s="188"/>
      <c r="BV50" s="188"/>
      <c r="BW50" s="188"/>
      <c r="BX50" s="188"/>
      <c r="BY50" s="188"/>
      <c r="BZ50" s="188"/>
      <c r="CA50" s="188"/>
      <c r="CB50" s="188"/>
      <c r="CC50" s="188"/>
      <c r="CD50" s="273" t="s">
        <v>52</v>
      </c>
      <c r="CE50" s="274"/>
      <c r="CF50" s="274"/>
      <c r="CG50" s="274"/>
      <c r="CH50" s="274"/>
      <c r="CI50" s="274"/>
      <c r="CJ50" s="275"/>
    </row>
    <row r="51" spans="1:88" x14ac:dyDescent="0.2">
      <c r="A51" s="262" t="s">
        <v>45</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00" t="s">
        <v>84</v>
      </c>
      <c r="AO51" s="201"/>
      <c r="AP51" s="201"/>
      <c r="AQ51" s="201"/>
      <c r="AR51" s="201"/>
      <c r="AS51" s="202"/>
      <c r="AT51" s="205" t="s">
        <v>276</v>
      </c>
      <c r="AU51" s="201"/>
      <c r="AV51" s="201"/>
      <c r="AW51" s="201"/>
      <c r="AX51" s="201"/>
      <c r="AY51" s="202"/>
      <c r="AZ51" s="207"/>
      <c r="BA51" s="208"/>
      <c r="BB51" s="208"/>
      <c r="BC51" s="208"/>
      <c r="BD51" s="208"/>
      <c r="BE51" s="208"/>
      <c r="BF51" s="208"/>
      <c r="BG51" s="208"/>
      <c r="BH51" s="208"/>
      <c r="BI51" s="209"/>
      <c r="BJ51" s="215"/>
      <c r="BK51" s="216"/>
      <c r="BL51" s="216"/>
      <c r="BM51" s="216"/>
      <c r="BN51" s="216"/>
      <c r="BO51" s="216"/>
      <c r="BP51" s="216"/>
      <c r="BQ51" s="216"/>
      <c r="BR51" s="216"/>
      <c r="BS51" s="217"/>
      <c r="BT51" s="215"/>
      <c r="BU51" s="216"/>
      <c r="BV51" s="216"/>
      <c r="BW51" s="216"/>
      <c r="BX51" s="216"/>
      <c r="BY51" s="216"/>
      <c r="BZ51" s="216"/>
      <c r="CA51" s="216"/>
      <c r="CB51" s="216"/>
      <c r="CC51" s="217"/>
      <c r="CD51" s="256" t="s">
        <v>52</v>
      </c>
      <c r="CE51" s="257"/>
      <c r="CF51" s="257"/>
      <c r="CG51" s="257"/>
      <c r="CH51" s="257"/>
      <c r="CI51" s="257"/>
      <c r="CJ51" s="258"/>
    </row>
    <row r="52" spans="1:88" x14ac:dyDescent="0.2">
      <c r="A52" s="270" t="s">
        <v>278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03"/>
      <c r="AO52" s="149"/>
      <c r="AP52" s="149"/>
      <c r="AQ52" s="149"/>
      <c r="AR52" s="149"/>
      <c r="AS52" s="204"/>
      <c r="AT52" s="206"/>
      <c r="AU52" s="149"/>
      <c r="AV52" s="149"/>
      <c r="AW52" s="149"/>
      <c r="AX52" s="149"/>
      <c r="AY52" s="204"/>
      <c r="AZ52" s="210"/>
      <c r="BA52" s="211"/>
      <c r="BB52" s="211"/>
      <c r="BC52" s="211"/>
      <c r="BD52" s="211"/>
      <c r="BE52" s="211"/>
      <c r="BF52" s="211"/>
      <c r="BG52" s="211"/>
      <c r="BH52" s="211"/>
      <c r="BI52" s="212"/>
      <c r="BJ52" s="218"/>
      <c r="BK52" s="219"/>
      <c r="BL52" s="219"/>
      <c r="BM52" s="219"/>
      <c r="BN52" s="219"/>
      <c r="BO52" s="219"/>
      <c r="BP52" s="219"/>
      <c r="BQ52" s="219"/>
      <c r="BR52" s="219"/>
      <c r="BS52" s="220"/>
      <c r="BT52" s="218"/>
      <c r="BU52" s="219"/>
      <c r="BV52" s="219"/>
      <c r="BW52" s="219"/>
      <c r="BX52" s="219"/>
      <c r="BY52" s="219"/>
      <c r="BZ52" s="219"/>
      <c r="CA52" s="219"/>
      <c r="CB52" s="219"/>
      <c r="CC52" s="220"/>
      <c r="CD52" s="266"/>
      <c r="CE52" s="267"/>
      <c r="CF52" s="267"/>
      <c r="CG52" s="267"/>
      <c r="CH52" s="267"/>
      <c r="CI52" s="267"/>
      <c r="CJ52" s="268"/>
    </row>
    <row r="53" spans="1:88" x14ac:dyDescent="0.2">
      <c r="A53" s="289" t="s">
        <v>279</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176" t="s">
        <v>84</v>
      </c>
      <c r="AO53" s="177"/>
      <c r="AP53" s="177"/>
      <c r="AQ53" s="177"/>
      <c r="AR53" s="177"/>
      <c r="AS53" s="177"/>
      <c r="AT53" s="177" t="s">
        <v>277</v>
      </c>
      <c r="AU53" s="177"/>
      <c r="AV53" s="177"/>
      <c r="AW53" s="177"/>
      <c r="AX53" s="177"/>
      <c r="AY53" s="177"/>
      <c r="AZ53" s="188"/>
      <c r="BA53" s="188"/>
      <c r="BB53" s="188"/>
      <c r="BC53" s="188"/>
      <c r="BD53" s="188"/>
      <c r="BE53" s="188"/>
      <c r="BF53" s="188"/>
      <c r="BG53" s="188"/>
      <c r="BH53" s="188"/>
      <c r="BI53" s="188"/>
      <c r="BJ53" s="189"/>
      <c r="BK53" s="189"/>
      <c r="BL53" s="189"/>
      <c r="BM53" s="189"/>
      <c r="BN53" s="189"/>
      <c r="BO53" s="189"/>
      <c r="BP53" s="189"/>
      <c r="BQ53" s="189"/>
      <c r="BR53" s="189"/>
      <c r="BS53" s="189"/>
      <c r="BT53" s="189"/>
      <c r="BU53" s="189"/>
      <c r="BV53" s="189"/>
      <c r="BW53" s="189"/>
      <c r="BX53" s="189"/>
      <c r="BY53" s="189"/>
      <c r="BZ53" s="189"/>
      <c r="CA53" s="189"/>
      <c r="CB53" s="189"/>
      <c r="CC53" s="189"/>
      <c r="CD53" s="273" t="s">
        <v>52</v>
      </c>
      <c r="CE53" s="274"/>
      <c r="CF53" s="274"/>
      <c r="CG53" s="274"/>
      <c r="CH53" s="274"/>
      <c r="CI53" s="274"/>
      <c r="CJ53" s="275"/>
    </row>
    <row r="54" spans="1:88" x14ac:dyDescent="0.2">
      <c r="A54" s="289" t="s">
        <v>283</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176" t="s">
        <v>84</v>
      </c>
      <c r="AO54" s="177"/>
      <c r="AP54" s="177"/>
      <c r="AQ54" s="177"/>
      <c r="AR54" s="177"/>
      <c r="AS54" s="177"/>
      <c r="AT54" s="177" t="s">
        <v>280</v>
      </c>
      <c r="AU54" s="177"/>
      <c r="AV54" s="177"/>
      <c r="AW54" s="177"/>
      <c r="AX54" s="177"/>
      <c r="AY54" s="177"/>
      <c r="AZ54" s="188"/>
      <c r="BA54" s="188"/>
      <c r="BB54" s="188"/>
      <c r="BC54" s="188"/>
      <c r="BD54" s="188"/>
      <c r="BE54" s="188"/>
      <c r="BF54" s="188"/>
      <c r="BG54" s="188"/>
      <c r="BH54" s="188"/>
      <c r="BI54" s="188"/>
      <c r="BJ54" s="189"/>
      <c r="BK54" s="189"/>
      <c r="BL54" s="189"/>
      <c r="BM54" s="189"/>
      <c r="BN54" s="189"/>
      <c r="BO54" s="189"/>
      <c r="BP54" s="189"/>
      <c r="BQ54" s="189"/>
      <c r="BR54" s="189"/>
      <c r="BS54" s="189"/>
      <c r="BT54" s="189"/>
      <c r="BU54" s="189"/>
      <c r="BV54" s="189"/>
      <c r="BW54" s="189"/>
      <c r="BX54" s="189"/>
      <c r="BY54" s="189"/>
      <c r="BZ54" s="189"/>
      <c r="CA54" s="189"/>
      <c r="CB54" s="189"/>
      <c r="CC54" s="189"/>
      <c r="CD54" s="273" t="s">
        <v>52</v>
      </c>
      <c r="CE54" s="274"/>
      <c r="CF54" s="274"/>
      <c r="CG54" s="274"/>
      <c r="CH54" s="274"/>
      <c r="CI54" s="274"/>
      <c r="CJ54" s="275"/>
    </row>
    <row r="55" spans="1:88" x14ac:dyDescent="0.2">
      <c r="A55" s="289" t="s">
        <v>284</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c r="AN55" s="176" t="s">
        <v>84</v>
      </c>
      <c r="AO55" s="177"/>
      <c r="AP55" s="177"/>
      <c r="AQ55" s="177"/>
      <c r="AR55" s="177"/>
      <c r="AS55" s="177"/>
      <c r="AT55" s="177" t="s">
        <v>281</v>
      </c>
      <c r="AU55" s="177"/>
      <c r="AV55" s="177"/>
      <c r="AW55" s="177"/>
      <c r="AX55" s="177"/>
      <c r="AY55" s="177"/>
      <c r="AZ55" s="188"/>
      <c r="BA55" s="188"/>
      <c r="BB55" s="188"/>
      <c r="BC55" s="188"/>
      <c r="BD55" s="188"/>
      <c r="BE55" s="188"/>
      <c r="BF55" s="188"/>
      <c r="BG55" s="188"/>
      <c r="BH55" s="188"/>
      <c r="BI55" s="188"/>
      <c r="BJ55" s="189"/>
      <c r="BK55" s="189"/>
      <c r="BL55" s="189"/>
      <c r="BM55" s="189"/>
      <c r="BN55" s="189"/>
      <c r="BO55" s="189"/>
      <c r="BP55" s="189"/>
      <c r="BQ55" s="189"/>
      <c r="BR55" s="189"/>
      <c r="BS55" s="189"/>
      <c r="BT55" s="189"/>
      <c r="BU55" s="189"/>
      <c r="BV55" s="189"/>
      <c r="BW55" s="189"/>
      <c r="BX55" s="189"/>
      <c r="BY55" s="189"/>
      <c r="BZ55" s="189"/>
      <c r="CA55" s="189"/>
      <c r="CB55" s="189"/>
      <c r="CC55" s="189"/>
      <c r="CD55" s="273" t="s">
        <v>52</v>
      </c>
      <c r="CE55" s="274"/>
      <c r="CF55" s="274"/>
      <c r="CG55" s="274"/>
      <c r="CH55" s="274"/>
      <c r="CI55" s="274"/>
      <c r="CJ55" s="275"/>
    </row>
    <row r="56" spans="1:88" x14ac:dyDescent="0.2">
      <c r="A56" s="289" t="s">
        <v>266</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290"/>
      <c r="AK56" s="290"/>
      <c r="AL56" s="290"/>
      <c r="AM56" s="290"/>
      <c r="AN56" s="176" t="s">
        <v>84</v>
      </c>
      <c r="AO56" s="177"/>
      <c r="AP56" s="177"/>
      <c r="AQ56" s="177"/>
      <c r="AR56" s="177"/>
      <c r="AS56" s="177"/>
      <c r="AT56" s="177" t="s">
        <v>269</v>
      </c>
      <c r="AU56" s="177"/>
      <c r="AV56" s="177"/>
      <c r="AW56" s="177"/>
      <c r="AX56" s="177"/>
      <c r="AY56" s="177"/>
      <c r="AZ56" s="188"/>
      <c r="BA56" s="188"/>
      <c r="BB56" s="188"/>
      <c r="BC56" s="188"/>
      <c r="BD56" s="188"/>
      <c r="BE56" s="188"/>
      <c r="BF56" s="188"/>
      <c r="BG56" s="188"/>
      <c r="BH56" s="188"/>
      <c r="BI56" s="188"/>
      <c r="BJ56" s="189"/>
      <c r="BK56" s="189"/>
      <c r="BL56" s="189"/>
      <c r="BM56" s="189"/>
      <c r="BN56" s="189"/>
      <c r="BO56" s="189"/>
      <c r="BP56" s="189"/>
      <c r="BQ56" s="189"/>
      <c r="BR56" s="189"/>
      <c r="BS56" s="189"/>
      <c r="BT56" s="189"/>
      <c r="BU56" s="189"/>
      <c r="BV56" s="189"/>
      <c r="BW56" s="189"/>
      <c r="BX56" s="189"/>
      <c r="BY56" s="189"/>
      <c r="BZ56" s="189"/>
      <c r="CA56" s="189"/>
      <c r="CB56" s="189"/>
      <c r="CC56" s="189"/>
      <c r="CD56" s="273" t="s">
        <v>52</v>
      </c>
      <c r="CE56" s="274"/>
      <c r="CF56" s="274"/>
      <c r="CG56" s="274"/>
      <c r="CH56" s="274"/>
      <c r="CI56" s="274"/>
      <c r="CJ56" s="275"/>
    </row>
    <row r="57" spans="1:88" x14ac:dyDescent="0.2">
      <c r="A57" s="289" t="s">
        <v>285</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176" t="s">
        <v>84</v>
      </c>
      <c r="AO57" s="177"/>
      <c r="AP57" s="177"/>
      <c r="AQ57" s="177"/>
      <c r="AR57" s="177"/>
      <c r="AS57" s="177"/>
      <c r="AT57" s="177" t="s">
        <v>282</v>
      </c>
      <c r="AU57" s="177"/>
      <c r="AV57" s="177"/>
      <c r="AW57" s="177"/>
      <c r="AX57" s="177"/>
      <c r="AY57" s="177"/>
      <c r="AZ57" s="188"/>
      <c r="BA57" s="188"/>
      <c r="BB57" s="188"/>
      <c r="BC57" s="188"/>
      <c r="BD57" s="188"/>
      <c r="BE57" s="188"/>
      <c r="BF57" s="188"/>
      <c r="BG57" s="188"/>
      <c r="BH57" s="188"/>
      <c r="BI57" s="188"/>
      <c r="BJ57" s="189"/>
      <c r="BK57" s="189"/>
      <c r="BL57" s="189"/>
      <c r="BM57" s="189"/>
      <c r="BN57" s="189"/>
      <c r="BO57" s="189"/>
      <c r="BP57" s="189"/>
      <c r="BQ57" s="189"/>
      <c r="BR57" s="189"/>
      <c r="BS57" s="189"/>
      <c r="BT57" s="189"/>
      <c r="BU57" s="189"/>
      <c r="BV57" s="189"/>
      <c r="BW57" s="189"/>
      <c r="BX57" s="189"/>
      <c r="BY57" s="189"/>
      <c r="BZ57" s="189"/>
      <c r="CA57" s="189"/>
      <c r="CB57" s="189"/>
      <c r="CC57" s="189"/>
      <c r="CD57" s="273" t="s">
        <v>52</v>
      </c>
      <c r="CE57" s="274"/>
      <c r="CF57" s="274"/>
      <c r="CG57" s="274"/>
      <c r="CH57" s="274"/>
      <c r="CI57" s="274"/>
      <c r="CJ57" s="275"/>
    </row>
    <row r="58" spans="1:88" ht="40.5" customHeight="1" x14ac:dyDescent="0.2">
      <c r="A58" s="227" t="s">
        <v>244</v>
      </c>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200" t="s">
        <v>85</v>
      </c>
      <c r="AO58" s="201"/>
      <c r="AP58" s="201"/>
      <c r="AQ58" s="201"/>
      <c r="AR58" s="201"/>
      <c r="AS58" s="202"/>
      <c r="AT58" s="205" t="s">
        <v>52</v>
      </c>
      <c r="AU58" s="201"/>
      <c r="AV58" s="201"/>
      <c r="AW58" s="201"/>
      <c r="AX58" s="201"/>
      <c r="AY58" s="202"/>
      <c r="AZ58" s="207">
        <f>SUM(AZ59:BI63)</f>
        <v>0</v>
      </c>
      <c r="BA58" s="208"/>
      <c r="BB58" s="208"/>
      <c r="BC58" s="208"/>
      <c r="BD58" s="208"/>
      <c r="BE58" s="208"/>
      <c r="BF58" s="208"/>
      <c r="BG58" s="208"/>
      <c r="BH58" s="208"/>
      <c r="BI58" s="209"/>
      <c r="BJ58" s="207">
        <f t="shared" ref="BJ58" si="21">SUM(BJ59:BS63)</f>
        <v>0</v>
      </c>
      <c r="BK58" s="208"/>
      <c r="BL58" s="208"/>
      <c r="BM58" s="208"/>
      <c r="BN58" s="208"/>
      <c r="BO58" s="208"/>
      <c r="BP58" s="208"/>
      <c r="BQ58" s="208"/>
      <c r="BR58" s="208"/>
      <c r="BS58" s="209"/>
      <c r="BT58" s="207">
        <f t="shared" ref="BT58" si="22">SUM(BT59:CC63)</f>
        <v>0</v>
      </c>
      <c r="BU58" s="208"/>
      <c r="BV58" s="208"/>
      <c r="BW58" s="208"/>
      <c r="BX58" s="208"/>
      <c r="BY58" s="208"/>
      <c r="BZ58" s="208"/>
      <c r="CA58" s="208"/>
      <c r="CB58" s="208"/>
      <c r="CC58" s="209"/>
      <c r="CD58" s="256" t="s">
        <v>52</v>
      </c>
      <c r="CE58" s="257"/>
      <c r="CF58" s="257"/>
      <c r="CG58" s="257"/>
      <c r="CH58" s="257"/>
      <c r="CI58" s="257"/>
      <c r="CJ58" s="258"/>
    </row>
    <row r="59" spans="1:88" x14ac:dyDescent="0.2">
      <c r="A59" s="262" t="s">
        <v>45</v>
      </c>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00" t="s">
        <v>85</v>
      </c>
      <c r="AO59" s="201"/>
      <c r="AP59" s="201"/>
      <c r="AQ59" s="201"/>
      <c r="AR59" s="201"/>
      <c r="AS59" s="202"/>
      <c r="AT59" s="205" t="s">
        <v>280</v>
      </c>
      <c r="AU59" s="201"/>
      <c r="AV59" s="201"/>
      <c r="AW59" s="201"/>
      <c r="AX59" s="201"/>
      <c r="AY59" s="202"/>
      <c r="AZ59" s="207"/>
      <c r="BA59" s="208"/>
      <c r="BB59" s="208"/>
      <c r="BC59" s="208"/>
      <c r="BD59" s="208"/>
      <c r="BE59" s="208"/>
      <c r="BF59" s="208"/>
      <c r="BG59" s="208"/>
      <c r="BH59" s="208"/>
      <c r="BI59" s="209"/>
      <c r="BJ59" s="215"/>
      <c r="BK59" s="216"/>
      <c r="BL59" s="216"/>
      <c r="BM59" s="216"/>
      <c r="BN59" s="216"/>
      <c r="BO59" s="216"/>
      <c r="BP59" s="216"/>
      <c r="BQ59" s="216"/>
      <c r="BR59" s="216"/>
      <c r="BS59" s="217"/>
      <c r="BT59" s="215"/>
      <c r="BU59" s="216"/>
      <c r="BV59" s="216"/>
      <c r="BW59" s="216"/>
      <c r="BX59" s="216"/>
      <c r="BY59" s="216"/>
      <c r="BZ59" s="216"/>
      <c r="CA59" s="216"/>
      <c r="CB59" s="216"/>
      <c r="CC59" s="217"/>
      <c r="CD59" s="256" t="s">
        <v>52</v>
      </c>
      <c r="CE59" s="257"/>
      <c r="CF59" s="257"/>
      <c r="CG59" s="257"/>
      <c r="CH59" s="257"/>
      <c r="CI59" s="257"/>
      <c r="CJ59" s="258"/>
    </row>
    <row r="60" spans="1:88" x14ac:dyDescent="0.2">
      <c r="A60" s="270" t="s">
        <v>283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03"/>
      <c r="AO60" s="149"/>
      <c r="AP60" s="149"/>
      <c r="AQ60" s="149"/>
      <c r="AR60" s="149"/>
      <c r="AS60" s="204"/>
      <c r="AT60" s="206"/>
      <c r="AU60" s="149"/>
      <c r="AV60" s="149"/>
      <c r="AW60" s="149"/>
      <c r="AX60" s="149"/>
      <c r="AY60" s="204"/>
      <c r="AZ60" s="210"/>
      <c r="BA60" s="211"/>
      <c r="BB60" s="211"/>
      <c r="BC60" s="211"/>
      <c r="BD60" s="211"/>
      <c r="BE60" s="211"/>
      <c r="BF60" s="211"/>
      <c r="BG60" s="211"/>
      <c r="BH60" s="211"/>
      <c r="BI60" s="212"/>
      <c r="BJ60" s="218"/>
      <c r="BK60" s="219"/>
      <c r="BL60" s="219"/>
      <c r="BM60" s="219"/>
      <c r="BN60" s="219"/>
      <c r="BO60" s="219"/>
      <c r="BP60" s="219"/>
      <c r="BQ60" s="219"/>
      <c r="BR60" s="219"/>
      <c r="BS60" s="220"/>
      <c r="BT60" s="218"/>
      <c r="BU60" s="219"/>
      <c r="BV60" s="219"/>
      <c r="BW60" s="219"/>
      <c r="BX60" s="219"/>
      <c r="BY60" s="219"/>
      <c r="BZ60" s="219"/>
      <c r="CA60" s="219"/>
      <c r="CB60" s="219"/>
      <c r="CC60" s="220"/>
      <c r="CD60" s="266"/>
      <c r="CE60" s="267"/>
      <c r="CF60" s="267"/>
      <c r="CG60" s="267"/>
      <c r="CH60" s="267"/>
      <c r="CI60" s="267"/>
      <c r="CJ60" s="268"/>
    </row>
    <row r="61" spans="1:88" x14ac:dyDescent="0.2">
      <c r="A61" s="289" t="s">
        <v>284</v>
      </c>
      <c r="B61" s="290"/>
      <c r="C61" s="290"/>
      <c r="D61" s="290"/>
      <c r="E61" s="290"/>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290"/>
      <c r="AD61" s="290"/>
      <c r="AE61" s="290"/>
      <c r="AF61" s="290"/>
      <c r="AG61" s="290"/>
      <c r="AH61" s="290"/>
      <c r="AI61" s="290"/>
      <c r="AJ61" s="290"/>
      <c r="AK61" s="290"/>
      <c r="AL61" s="290"/>
      <c r="AM61" s="290"/>
      <c r="AN61" s="176" t="s">
        <v>85</v>
      </c>
      <c r="AO61" s="177"/>
      <c r="AP61" s="177"/>
      <c r="AQ61" s="177"/>
      <c r="AR61" s="177"/>
      <c r="AS61" s="177"/>
      <c r="AT61" s="177" t="s">
        <v>281</v>
      </c>
      <c r="AU61" s="177"/>
      <c r="AV61" s="177"/>
      <c r="AW61" s="177"/>
      <c r="AX61" s="177"/>
      <c r="AY61" s="177"/>
      <c r="AZ61" s="188"/>
      <c r="BA61" s="188"/>
      <c r="BB61" s="188"/>
      <c r="BC61" s="188"/>
      <c r="BD61" s="188"/>
      <c r="BE61" s="188"/>
      <c r="BF61" s="188"/>
      <c r="BG61" s="188"/>
      <c r="BH61" s="188"/>
      <c r="BI61" s="188"/>
      <c r="BJ61" s="189"/>
      <c r="BK61" s="189"/>
      <c r="BL61" s="189"/>
      <c r="BM61" s="189"/>
      <c r="BN61" s="189"/>
      <c r="BO61" s="189"/>
      <c r="BP61" s="189"/>
      <c r="BQ61" s="189"/>
      <c r="BR61" s="189"/>
      <c r="BS61" s="189"/>
      <c r="BT61" s="189"/>
      <c r="BU61" s="189"/>
      <c r="BV61" s="189"/>
      <c r="BW61" s="189"/>
      <c r="BX61" s="189"/>
      <c r="BY61" s="189"/>
      <c r="BZ61" s="189"/>
      <c r="CA61" s="189"/>
      <c r="CB61" s="189"/>
      <c r="CC61" s="189"/>
      <c r="CD61" s="273" t="s">
        <v>52</v>
      </c>
      <c r="CE61" s="274"/>
      <c r="CF61" s="274"/>
      <c r="CG61" s="274"/>
      <c r="CH61" s="274"/>
      <c r="CI61" s="274"/>
      <c r="CJ61" s="275"/>
    </row>
    <row r="62" spans="1:88" x14ac:dyDescent="0.2">
      <c r="A62" s="289" t="s">
        <v>266</v>
      </c>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176" t="s">
        <v>85</v>
      </c>
      <c r="AO62" s="177"/>
      <c r="AP62" s="177"/>
      <c r="AQ62" s="177"/>
      <c r="AR62" s="177"/>
      <c r="AS62" s="177"/>
      <c r="AT62" s="177" t="s">
        <v>269</v>
      </c>
      <c r="AU62" s="177"/>
      <c r="AV62" s="177"/>
      <c r="AW62" s="177"/>
      <c r="AX62" s="177"/>
      <c r="AY62" s="177"/>
      <c r="AZ62" s="188"/>
      <c r="BA62" s="188"/>
      <c r="BB62" s="188"/>
      <c r="BC62" s="188"/>
      <c r="BD62" s="188"/>
      <c r="BE62" s="188"/>
      <c r="BF62" s="188"/>
      <c r="BG62" s="188"/>
      <c r="BH62" s="188"/>
      <c r="BI62" s="188"/>
      <c r="BJ62" s="189"/>
      <c r="BK62" s="189"/>
      <c r="BL62" s="189"/>
      <c r="BM62" s="189"/>
      <c r="BN62" s="189"/>
      <c r="BO62" s="189"/>
      <c r="BP62" s="189"/>
      <c r="BQ62" s="189"/>
      <c r="BR62" s="189"/>
      <c r="BS62" s="189"/>
      <c r="BT62" s="189"/>
      <c r="BU62" s="189"/>
      <c r="BV62" s="189"/>
      <c r="BW62" s="189"/>
      <c r="BX62" s="189"/>
      <c r="BY62" s="189"/>
      <c r="BZ62" s="189"/>
      <c r="CA62" s="189"/>
      <c r="CB62" s="189"/>
      <c r="CC62" s="189"/>
      <c r="CD62" s="273" t="s">
        <v>52</v>
      </c>
      <c r="CE62" s="274"/>
      <c r="CF62" s="274"/>
      <c r="CG62" s="274"/>
      <c r="CH62" s="274"/>
      <c r="CI62" s="274"/>
      <c r="CJ62" s="275"/>
    </row>
    <row r="63" spans="1:88" x14ac:dyDescent="0.2">
      <c r="A63" s="289" t="s">
        <v>291</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290"/>
      <c r="AK63" s="290"/>
      <c r="AL63" s="290"/>
      <c r="AM63" s="290"/>
      <c r="AN63" s="176" t="s">
        <v>85</v>
      </c>
      <c r="AO63" s="177"/>
      <c r="AP63" s="177"/>
      <c r="AQ63" s="177"/>
      <c r="AR63" s="177"/>
      <c r="AS63" s="177"/>
      <c r="AT63" s="177" t="s">
        <v>290</v>
      </c>
      <c r="AU63" s="177"/>
      <c r="AV63" s="177"/>
      <c r="AW63" s="177"/>
      <c r="AX63" s="177"/>
      <c r="AY63" s="177"/>
      <c r="AZ63" s="188"/>
      <c r="BA63" s="188"/>
      <c r="BB63" s="188"/>
      <c r="BC63" s="188"/>
      <c r="BD63" s="188"/>
      <c r="BE63" s="188"/>
      <c r="BF63" s="188"/>
      <c r="BG63" s="188"/>
      <c r="BH63" s="188"/>
      <c r="BI63" s="188"/>
      <c r="BJ63" s="189"/>
      <c r="BK63" s="189"/>
      <c r="BL63" s="189"/>
      <c r="BM63" s="189"/>
      <c r="BN63" s="189"/>
      <c r="BO63" s="189"/>
      <c r="BP63" s="189"/>
      <c r="BQ63" s="189"/>
      <c r="BR63" s="189"/>
      <c r="BS63" s="189"/>
      <c r="BT63" s="189"/>
      <c r="BU63" s="189"/>
      <c r="BV63" s="189"/>
      <c r="BW63" s="189"/>
      <c r="BX63" s="189"/>
      <c r="BY63" s="189"/>
      <c r="BZ63" s="189"/>
      <c r="CA63" s="189"/>
      <c r="CB63" s="189"/>
      <c r="CC63" s="189"/>
      <c r="CD63" s="273" t="s">
        <v>52</v>
      </c>
      <c r="CE63" s="274"/>
      <c r="CF63" s="274"/>
      <c r="CG63" s="274"/>
      <c r="CH63" s="274"/>
      <c r="CI63" s="274"/>
      <c r="CJ63" s="275"/>
    </row>
    <row r="64" spans="1:88" ht="24.75" customHeight="1" x14ac:dyDescent="0.2">
      <c r="A64" s="213" t="s">
        <v>243</v>
      </c>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198"/>
      <c r="AN64" s="200" t="s">
        <v>86</v>
      </c>
      <c r="AO64" s="201"/>
      <c r="AP64" s="201"/>
      <c r="AQ64" s="201"/>
      <c r="AR64" s="201"/>
      <c r="AS64" s="202"/>
      <c r="AT64" s="205" t="s">
        <v>52</v>
      </c>
      <c r="AU64" s="201"/>
      <c r="AV64" s="201"/>
      <c r="AW64" s="201"/>
      <c r="AX64" s="201"/>
      <c r="AY64" s="202"/>
      <c r="AZ64" s="207">
        <f>SUM(AZ65:BI67)</f>
        <v>130000</v>
      </c>
      <c r="BA64" s="208"/>
      <c r="BB64" s="208"/>
      <c r="BC64" s="208"/>
      <c r="BD64" s="208"/>
      <c r="BE64" s="208"/>
      <c r="BF64" s="208"/>
      <c r="BG64" s="208"/>
      <c r="BH64" s="208"/>
      <c r="BI64" s="209"/>
      <c r="BJ64" s="207">
        <f t="shared" ref="BJ64" si="23">SUM(BJ65:BS67)</f>
        <v>130000</v>
      </c>
      <c r="BK64" s="208"/>
      <c r="BL64" s="208"/>
      <c r="BM64" s="208"/>
      <c r="BN64" s="208"/>
      <c r="BO64" s="208"/>
      <c r="BP64" s="208"/>
      <c r="BQ64" s="208"/>
      <c r="BR64" s="208"/>
      <c r="BS64" s="209"/>
      <c r="BT64" s="207">
        <f t="shared" ref="BT64" si="24">SUM(BT65:CC67)</f>
        <v>130000</v>
      </c>
      <c r="BU64" s="208"/>
      <c r="BV64" s="208"/>
      <c r="BW64" s="208"/>
      <c r="BX64" s="208"/>
      <c r="BY64" s="208"/>
      <c r="BZ64" s="208"/>
      <c r="CA64" s="208"/>
      <c r="CB64" s="208"/>
      <c r="CC64" s="209"/>
      <c r="CD64" s="256" t="s">
        <v>52</v>
      </c>
      <c r="CE64" s="257"/>
      <c r="CF64" s="257"/>
      <c r="CG64" s="257"/>
      <c r="CH64" s="257"/>
      <c r="CI64" s="257"/>
      <c r="CJ64" s="258"/>
    </row>
    <row r="65" spans="1:88" x14ac:dyDescent="0.2">
      <c r="A65" s="198" t="s">
        <v>45</v>
      </c>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200" t="s">
        <v>86</v>
      </c>
      <c r="AO65" s="201"/>
      <c r="AP65" s="201"/>
      <c r="AQ65" s="201"/>
      <c r="AR65" s="201"/>
      <c r="AS65" s="202"/>
      <c r="AT65" s="205" t="s">
        <v>293</v>
      </c>
      <c r="AU65" s="201"/>
      <c r="AV65" s="201"/>
      <c r="AW65" s="201"/>
      <c r="AX65" s="201"/>
      <c r="AY65" s="202"/>
      <c r="AZ65" s="207">
        <v>130000</v>
      </c>
      <c r="BA65" s="208"/>
      <c r="BB65" s="208"/>
      <c r="BC65" s="208"/>
      <c r="BD65" s="208"/>
      <c r="BE65" s="208"/>
      <c r="BF65" s="208"/>
      <c r="BG65" s="208"/>
      <c r="BH65" s="208"/>
      <c r="BI65" s="209"/>
      <c r="BJ65" s="215">
        <v>130000</v>
      </c>
      <c r="BK65" s="216"/>
      <c r="BL65" s="216"/>
      <c r="BM65" s="216"/>
      <c r="BN65" s="216"/>
      <c r="BO65" s="216"/>
      <c r="BP65" s="216"/>
      <c r="BQ65" s="216"/>
      <c r="BR65" s="216"/>
      <c r="BS65" s="217"/>
      <c r="BT65" s="215">
        <v>130000</v>
      </c>
      <c r="BU65" s="216"/>
      <c r="BV65" s="216"/>
      <c r="BW65" s="216"/>
      <c r="BX65" s="216"/>
      <c r="BY65" s="216"/>
      <c r="BZ65" s="216"/>
      <c r="CA65" s="216"/>
      <c r="CB65" s="216"/>
      <c r="CC65" s="217"/>
      <c r="CD65" s="256" t="s">
        <v>52</v>
      </c>
      <c r="CE65" s="257"/>
      <c r="CF65" s="257"/>
      <c r="CG65" s="257"/>
      <c r="CH65" s="257"/>
      <c r="CI65" s="257"/>
      <c r="CJ65" s="258"/>
    </row>
    <row r="66" spans="1:88" x14ac:dyDescent="0.2">
      <c r="A66" s="270" t="s">
        <v>294</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03"/>
      <c r="AO66" s="149"/>
      <c r="AP66" s="149"/>
      <c r="AQ66" s="149"/>
      <c r="AR66" s="149"/>
      <c r="AS66" s="204"/>
      <c r="AT66" s="206"/>
      <c r="AU66" s="149"/>
      <c r="AV66" s="149"/>
      <c r="AW66" s="149"/>
      <c r="AX66" s="149"/>
      <c r="AY66" s="204"/>
      <c r="AZ66" s="210"/>
      <c r="BA66" s="211"/>
      <c r="BB66" s="211"/>
      <c r="BC66" s="211"/>
      <c r="BD66" s="211"/>
      <c r="BE66" s="211"/>
      <c r="BF66" s="211"/>
      <c r="BG66" s="211"/>
      <c r="BH66" s="211"/>
      <c r="BI66" s="212"/>
      <c r="BJ66" s="218"/>
      <c r="BK66" s="219"/>
      <c r="BL66" s="219"/>
      <c r="BM66" s="219"/>
      <c r="BN66" s="219"/>
      <c r="BO66" s="219"/>
      <c r="BP66" s="219"/>
      <c r="BQ66" s="219"/>
      <c r="BR66" s="219"/>
      <c r="BS66" s="220"/>
      <c r="BT66" s="218"/>
      <c r="BU66" s="219"/>
      <c r="BV66" s="219"/>
      <c r="BW66" s="219"/>
      <c r="BX66" s="219"/>
      <c r="BY66" s="219"/>
      <c r="BZ66" s="219"/>
      <c r="CA66" s="219"/>
      <c r="CB66" s="219"/>
      <c r="CC66" s="220"/>
      <c r="CD66" s="266"/>
      <c r="CE66" s="267"/>
      <c r="CF66" s="267"/>
      <c r="CG66" s="267"/>
      <c r="CH66" s="267"/>
      <c r="CI66" s="267"/>
      <c r="CJ66" s="268"/>
    </row>
    <row r="67" spans="1:88" x14ac:dyDescent="0.2">
      <c r="A67" s="227"/>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176"/>
      <c r="AO67" s="177"/>
      <c r="AP67" s="177"/>
      <c r="AQ67" s="177"/>
      <c r="AR67" s="177"/>
      <c r="AS67" s="177"/>
      <c r="AT67" s="177"/>
      <c r="AU67" s="177"/>
      <c r="AV67" s="177"/>
      <c r="AW67" s="177"/>
      <c r="AX67" s="177"/>
      <c r="AY67" s="177"/>
      <c r="AZ67" s="188"/>
      <c r="BA67" s="188"/>
      <c r="BB67" s="188"/>
      <c r="BC67" s="188"/>
      <c r="BD67" s="188"/>
      <c r="BE67" s="188"/>
      <c r="BF67" s="188"/>
      <c r="BG67" s="188"/>
      <c r="BH67" s="188"/>
      <c r="BI67" s="188"/>
      <c r="BJ67" s="189"/>
      <c r="BK67" s="189"/>
      <c r="BL67" s="189"/>
      <c r="BM67" s="189"/>
      <c r="BN67" s="189"/>
      <c r="BO67" s="189"/>
      <c r="BP67" s="189"/>
      <c r="BQ67" s="189"/>
      <c r="BR67" s="189"/>
      <c r="BS67" s="189"/>
      <c r="BT67" s="189"/>
      <c r="BU67" s="189"/>
      <c r="BV67" s="189"/>
      <c r="BW67" s="189"/>
      <c r="BX67" s="189"/>
      <c r="BY67" s="189"/>
      <c r="BZ67" s="189"/>
      <c r="CA67" s="189"/>
      <c r="CB67" s="189"/>
      <c r="CC67" s="189"/>
      <c r="CD67" s="276" t="s">
        <v>52</v>
      </c>
      <c r="CE67" s="276"/>
      <c r="CF67" s="276"/>
      <c r="CG67" s="276"/>
      <c r="CH67" s="276"/>
      <c r="CI67" s="276"/>
      <c r="CJ67" s="277"/>
    </row>
    <row r="68" spans="1:88" x14ac:dyDescent="0.2">
      <c r="A68" s="227" t="s">
        <v>89</v>
      </c>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176" t="s">
        <v>88</v>
      </c>
      <c r="AO68" s="177"/>
      <c r="AP68" s="177"/>
      <c r="AQ68" s="177"/>
      <c r="AR68" s="177"/>
      <c r="AS68" s="177"/>
      <c r="AT68" s="177" t="s">
        <v>52</v>
      </c>
      <c r="AU68" s="177"/>
      <c r="AV68" s="177"/>
      <c r="AW68" s="177"/>
      <c r="AX68" s="177"/>
      <c r="AY68" s="177"/>
      <c r="AZ68" s="188">
        <f>AZ69+AZ78+AZ82+AZ83</f>
        <v>0</v>
      </c>
      <c r="BA68" s="188"/>
      <c r="BB68" s="188"/>
      <c r="BC68" s="188"/>
      <c r="BD68" s="188"/>
      <c r="BE68" s="188"/>
      <c r="BF68" s="188"/>
      <c r="BG68" s="188"/>
      <c r="BH68" s="188"/>
      <c r="BI68" s="188"/>
      <c r="BJ68" s="188">
        <f t="shared" ref="BJ68" si="25">BJ69+BJ78+BJ82+BJ83</f>
        <v>0</v>
      </c>
      <c r="BK68" s="188"/>
      <c r="BL68" s="188"/>
      <c r="BM68" s="188"/>
      <c r="BN68" s="188"/>
      <c r="BO68" s="188"/>
      <c r="BP68" s="188"/>
      <c r="BQ68" s="188"/>
      <c r="BR68" s="188"/>
      <c r="BS68" s="188"/>
      <c r="BT68" s="188">
        <f t="shared" ref="BT68" si="26">BT69+BT78+BT82+BT83</f>
        <v>0</v>
      </c>
      <c r="BU68" s="188"/>
      <c r="BV68" s="188"/>
      <c r="BW68" s="188"/>
      <c r="BX68" s="188"/>
      <c r="BY68" s="188"/>
      <c r="BZ68" s="188"/>
      <c r="CA68" s="188"/>
      <c r="CB68" s="188"/>
      <c r="CC68" s="188"/>
      <c r="CD68" s="276" t="s">
        <v>52</v>
      </c>
      <c r="CE68" s="276"/>
      <c r="CF68" s="276"/>
      <c r="CG68" s="276"/>
      <c r="CH68" s="276"/>
      <c r="CI68" s="276"/>
      <c r="CJ68" s="277"/>
    </row>
    <row r="69" spans="1:88" x14ac:dyDescent="0.2">
      <c r="A69" s="198" t="s">
        <v>45</v>
      </c>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200" t="s">
        <v>91</v>
      </c>
      <c r="AO69" s="201"/>
      <c r="AP69" s="201"/>
      <c r="AQ69" s="201"/>
      <c r="AR69" s="201"/>
      <c r="AS69" s="202"/>
      <c r="AT69" s="205" t="s">
        <v>52</v>
      </c>
      <c r="AU69" s="201"/>
      <c r="AV69" s="201"/>
      <c r="AW69" s="201"/>
      <c r="AX69" s="201"/>
      <c r="AY69" s="202"/>
      <c r="AZ69" s="207">
        <f>AZ71+AZ75</f>
        <v>0</v>
      </c>
      <c r="BA69" s="208"/>
      <c r="BB69" s="208"/>
      <c r="BC69" s="208"/>
      <c r="BD69" s="208"/>
      <c r="BE69" s="208"/>
      <c r="BF69" s="208"/>
      <c r="BG69" s="208"/>
      <c r="BH69" s="208"/>
      <c r="BI69" s="209"/>
      <c r="BJ69" s="207">
        <f t="shared" ref="BJ69" si="27">BJ71+BJ75</f>
        <v>0</v>
      </c>
      <c r="BK69" s="208"/>
      <c r="BL69" s="208"/>
      <c r="BM69" s="208"/>
      <c r="BN69" s="208"/>
      <c r="BO69" s="208"/>
      <c r="BP69" s="208"/>
      <c r="BQ69" s="208"/>
      <c r="BR69" s="208"/>
      <c r="BS69" s="209"/>
      <c r="BT69" s="207">
        <f t="shared" ref="BT69" si="28">BT71+BT75</f>
        <v>0</v>
      </c>
      <c r="BU69" s="208"/>
      <c r="BV69" s="208"/>
      <c r="BW69" s="208"/>
      <c r="BX69" s="208"/>
      <c r="BY69" s="208"/>
      <c r="BZ69" s="208"/>
      <c r="CA69" s="208"/>
      <c r="CB69" s="208"/>
      <c r="CC69" s="209"/>
      <c r="CD69" s="256" t="s">
        <v>52</v>
      </c>
      <c r="CE69" s="257"/>
      <c r="CF69" s="257"/>
      <c r="CG69" s="257"/>
      <c r="CH69" s="257"/>
      <c r="CI69" s="257"/>
      <c r="CJ69" s="258"/>
    </row>
    <row r="70" spans="1:88" ht="24" customHeight="1" x14ac:dyDescent="0.2">
      <c r="A70" s="195" t="s">
        <v>239</v>
      </c>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203"/>
      <c r="AO70" s="149"/>
      <c r="AP70" s="149"/>
      <c r="AQ70" s="149"/>
      <c r="AR70" s="149"/>
      <c r="AS70" s="204"/>
      <c r="AT70" s="206"/>
      <c r="AU70" s="149"/>
      <c r="AV70" s="149"/>
      <c r="AW70" s="149"/>
      <c r="AX70" s="149"/>
      <c r="AY70" s="204"/>
      <c r="AZ70" s="210"/>
      <c r="BA70" s="211"/>
      <c r="BB70" s="211"/>
      <c r="BC70" s="211"/>
      <c r="BD70" s="211"/>
      <c r="BE70" s="211"/>
      <c r="BF70" s="211"/>
      <c r="BG70" s="211"/>
      <c r="BH70" s="211"/>
      <c r="BI70" s="212"/>
      <c r="BJ70" s="210"/>
      <c r="BK70" s="211"/>
      <c r="BL70" s="211"/>
      <c r="BM70" s="211"/>
      <c r="BN70" s="211"/>
      <c r="BO70" s="211"/>
      <c r="BP70" s="211"/>
      <c r="BQ70" s="211"/>
      <c r="BR70" s="211"/>
      <c r="BS70" s="212"/>
      <c r="BT70" s="210"/>
      <c r="BU70" s="211"/>
      <c r="BV70" s="211"/>
      <c r="BW70" s="211"/>
      <c r="BX70" s="211"/>
      <c r="BY70" s="211"/>
      <c r="BZ70" s="211"/>
      <c r="CA70" s="211"/>
      <c r="CB70" s="211"/>
      <c r="CC70" s="212"/>
      <c r="CD70" s="266"/>
      <c r="CE70" s="267"/>
      <c r="CF70" s="267"/>
      <c r="CG70" s="267"/>
      <c r="CH70" s="267"/>
      <c r="CI70" s="267"/>
      <c r="CJ70" s="268"/>
    </row>
    <row r="71" spans="1:88" x14ac:dyDescent="0.2">
      <c r="A71" s="198" t="s">
        <v>72</v>
      </c>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200" t="s">
        <v>92</v>
      </c>
      <c r="AO71" s="201"/>
      <c r="AP71" s="201"/>
      <c r="AQ71" s="201"/>
      <c r="AR71" s="201"/>
      <c r="AS71" s="202"/>
      <c r="AT71" s="205" t="s">
        <v>52</v>
      </c>
      <c r="AU71" s="201"/>
      <c r="AV71" s="201"/>
      <c r="AW71" s="201"/>
      <c r="AX71" s="201"/>
      <c r="AY71" s="202"/>
      <c r="AZ71" s="207">
        <f>AZ73</f>
        <v>0</v>
      </c>
      <c r="BA71" s="208"/>
      <c r="BB71" s="208"/>
      <c r="BC71" s="208"/>
      <c r="BD71" s="208"/>
      <c r="BE71" s="208"/>
      <c r="BF71" s="208"/>
      <c r="BG71" s="208"/>
      <c r="BH71" s="208"/>
      <c r="BI71" s="209"/>
      <c r="BJ71" s="207">
        <f t="shared" ref="BJ71" si="29">BJ73</f>
        <v>0</v>
      </c>
      <c r="BK71" s="208"/>
      <c r="BL71" s="208"/>
      <c r="BM71" s="208"/>
      <c r="BN71" s="208"/>
      <c r="BO71" s="208"/>
      <c r="BP71" s="208"/>
      <c r="BQ71" s="208"/>
      <c r="BR71" s="208"/>
      <c r="BS71" s="209"/>
      <c r="BT71" s="207">
        <f t="shared" ref="BT71" si="30">BT73</f>
        <v>0</v>
      </c>
      <c r="BU71" s="208"/>
      <c r="BV71" s="208"/>
      <c r="BW71" s="208"/>
      <c r="BX71" s="208"/>
      <c r="BY71" s="208"/>
      <c r="BZ71" s="208"/>
      <c r="CA71" s="208"/>
      <c r="CB71" s="208"/>
      <c r="CC71" s="209"/>
      <c r="CD71" s="256" t="s">
        <v>52</v>
      </c>
      <c r="CE71" s="257"/>
      <c r="CF71" s="257"/>
      <c r="CG71" s="257"/>
      <c r="CH71" s="257"/>
      <c r="CI71" s="257"/>
      <c r="CJ71" s="258"/>
    </row>
    <row r="72" spans="1:88" ht="27" customHeight="1" x14ac:dyDescent="0.2">
      <c r="A72" s="195" t="s">
        <v>245</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203"/>
      <c r="AO72" s="149"/>
      <c r="AP72" s="149"/>
      <c r="AQ72" s="149"/>
      <c r="AR72" s="149"/>
      <c r="AS72" s="204"/>
      <c r="AT72" s="206"/>
      <c r="AU72" s="149"/>
      <c r="AV72" s="149"/>
      <c r="AW72" s="149"/>
      <c r="AX72" s="149"/>
      <c r="AY72" s="204"/>
      <c r="AZ72" s="210"/>
      <c r="BA72" s="211"/>
      <c r="BB72" s="211"/>
      <c r="BC72" s="211"/>
      <c r="BD72" s="211"/>
      <c r="BE72" s="211"/>
      <c r="BF72" s="211"/>
      <c r="BG72" s="211"/>
      <c r="BH72" s="211"/>
      <c r="BI72" s="212"/>
      <c r="BJ72" s="210"/>
      <c r="BK72" s="211"/>
      <c r="BL72" s="211"/>
      <c r="BM72" s="211"/>
      <c r="BN72" s="211"/>
      <c r="BO72" s="211"/>
      <c r="BP72" s="211"/>
      <c r="BQ72" s="211"/>
      <c r="BR72" s="211"/>
      <c r="BS72" s="212"/>
      <c r="BT72" s="210"/>
      <c r="BU72" s="211"/>
      <c r="BV72" s="211"/>
      <c r="BW72" s="211"/>
      <c r="BX72" s="211"/>
      <c r="BY72" s="211"/>
      <c r="BZ72" s="211"/>
      <c r="CA72" s="211"/>
      <c r="CB72" s="211"/>
      <c r="CC72" s="212"/>
      <c r="CD72" s="266"/>
      <c r="CE72" s="267"/>
      <c r="CF72" s="267"/>
      <c r="CG72" s="267"/>
      <c r="CH72" s="267"/>
      <c r="CI72" s="267"/>
      <c r="CJ72" s="268"/>
    </row>
    <row r="73" spans="1:88" x14ac:dyDescent="0.2">
      <c r="A73" s="198" t="s">
        <v>45</v>
      </c>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200" t="s">
        <v>92</v>
      </c>
      <c r="AO73" s="201"/>
      <c r="AP73" s="201"/>
      <c r="AQ73" s="201"/>
      <c r="AR73" s="201"/>
      <c r="AS73" s="202"/>
      <c r="AT73" s="205" t="s">
        <v>296</v>
      </c>
      <c r="AU73" s="201"/>
      <c r="AV73" s="201"/>
      <c r="AW73" s="201"/>
      <c r="AX73" s="201"/>
      <c r="AY73" s="202"/>
      <c r="AZ73" s="207"/>
      <c r="BA73" s="208"/>
      <c r="BB73" s="208"/>
      <c r="BC73" s="208"/>
      <c r="BD73" s="208"/>
      <c r="BE73" s="208"/>
      <c r="BF73" s="208"/>
      <c r="BG73" s="208"/>
      <c r="BH73" s="208"/>
      <c r="BI73" s="209"/>
      <c r="BJ73" s="215"/>
      <c r="BK73" s="216"/>
      <c r="BL73" s="216"/>
      <c r="BM73" s="216"/>
      <c r="BN73" s="216"/>
      <c r="BO73" s="216"/>
      <c r="BP73" s="216"/>
      <c r="BQ73" s="216"/>
      <c r="BR73" s="216"/>
      <c r="BS73" s="217"/>
      <c r="BT73" s="215"/>
      <c r="BU73" s="216"/>
      <c r="BV73" s="216"/>
      <c r="BW73" s="216"/>
      <c r="BX73" s="216"/>
      <c r="BY73" s="216"/>
      <c r="BZ73" s="216"/>
      <c r="CA73" s="216"/>
      <c r="CB73" s="216"/>
      <c r="CC73" s="217"/>
      <c r="CD73" s="256" t="s">
        <v>52</v>
      </c>
      <c r="CE73" s="257"/>
      <c r="CF73" s="257"/>
      <c r="CG73" s="257"/>
      <c r="CH73" s="257"/>
      <c r="CI73" s="257"/>
      <c r="CJ73" s="258"/>
    </row>
    <row r="74" spans="1:88" ht="24.75" customHeight="1" x14ac:dyDescent="0.2">
      <c r="A74" s="270" t="s">
        <v>297</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03"/>
      <c r="AO74" s="149"/>
      <c r="AP74" s="149"/>
      <c r="AQ74" s="149"/>
      <c r="AR74" s="149"/>
      <c r="AS74" s="204"/>
      <c r="AT74" s="206"/>
      <c r="AU74" s="149"/>
      <c r="AV74" s="149"/>
      <c r="AW74" s="149"/>
      <c r="AX74" s="149"/>
      <c r="AY74" s="204"/>
      <c r="AZ74" s="210"/>
      <c r="BA74" s="211"/>
      <c r="BB74" s="211"/>
      <c r="BC74" s="211"/>
      <c r="BD74" s="211"/>
      <c r="BE74" s="211"/>
      <c r="BF74" s="211"/>
      <c r="BG74" s="211"/>
      <c r="BH74" s="211"/>
      <c r="BI74" s="212"/>
      <c r="BJ74" s="218"/>
      <c r="BK74" s="219"/>
      <c r="BL74" s="219"/>
      <c r="BM74" s="219"/>
      <c r="BN74" s="219"/>
      <c r="BO74" s="219"/>
      <c r="BP74" s="219"/>
      <c r="BQ74" s="219"/>
      <c r="BR74" s="219"/>
      <c r="BS74" s="220"/>
      <c r="BT74" s="218"/>
      <c r="BU74" s="219"/>
      <c r="BV74" s="219"/>
      <c r="BW74" s="219"/>
      <c r="BX74" s="219"/>
      <c r="BY74" s="219"/>
      <c r="BZ74" s="219"/>
      <c r="CA74" s="219"/>
      <c r="CB74" s="219"/>
      <c r="CC74" s="220"/>
      <c r="CD74" s="266"/>
      <c r="CE74" s="267"/>
      <c r="CF74" s="267"/>
      <c r="CG74" s="267"/>
      <c r="CH74" s="267"/>
      <c r="CI74" s="267"/>
      <c r="CJ74" s="268"/>
    </row>
    <row r="75" spans="1:88" ht="25.5" customHeight="1" x14ac:dyDescent="0.2">
      <c r="A75" s="227" t="s">
        <v>247</v>
      </c>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30" t="s">
        <v>246</v>
      </c>
      <c r="AO75" s="231"/>
      <c r="AP75" s="231"/>
      <c r="AQ75" s="231"/>
      <c r="AR75" s="231"/>
      <c r="AS75" s="232"/>
      <c r="AT75" s="233" t="s">
        <v>52</v>
      </c>
      <c r="AU75" s="231"/>
      <c r="AV75" s="231"/>
      <c r="AW75" s="231"/>
      <c r="AX75" s="231"/>
      <c r="AY75" s="232"/>
      <c r="AZ75" s="234"/>
      <c r="BA75" s="235"/>
      <c r="BB75" s="235"/>
      <c r="BC75" s="235"/>
      <c r="BD75" s="235"/>
      <c r="BE75" s="235"/>
      <c r="BF75" s="235"/>
      <c r="BG75" s="235"/>
      <c r="BH75" s="235"/>
      <c r="BI75" s="236"/>
      <c r="BJ75" s="237"/>
      <c r="BK75" s="238"/>
      <c r="BL75" s="238"/>
      <c r="BM75" s="238"/>
      <c r="BN75" s="238"/>
      <c r="BO75" s="238"/>
      <c r="BP75" s="238"/>
      <c r="BQ75" s="238"/>
      <c r="BR75" s="238"/>
      <c r="BS75" s="278"/>
      <c r="BT75" s="237"/>
      <c r="BU75" s="238"/>
      <c r="BV75" s="238"/>
      <c r="BW75" s="238"/>
      <c r="BX75" s="238"/>
      <c r="BY75" s="238"/>
      <c r="BZ75" s="238"/>
      <c r="CA75" s="238"/>
      <c r="CB75" s="238"/>
      <c r="CC75" s="278"/>
      <c r="CD75" s="273" t="s">
        <v>52</v>
      </c>
      <c r="CE75" s="274"/>
      <c r="CF75" s="274"/>
      <c r="CG75" s="274"/>
      <c r="CH75" s="274"/>
      <c r="CI75" s="274"/>
      <c r="CJ75" s="275"/>
    </row>
    <row r="76" spans="1:88" x14ac:dyDescent="0.2">
      <c r="A76" s="198" t="s">
        <v>45</v>
      </c>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200"/>
      <c r="AO76" s="201"/>
      <c r="AP76" s="201"/>
      <c r="AQ76" s="201"/>
      <c r="AR76" s="201"/>
      <c r="AS76" s="202"/>
      <c r="AT76" s="205"/>
      <c r="AU76" s="201"/>
      <c r="AV76" s="201"/>
      <c r="AW76" s="201"/>
      <c r="AX76" s="201"/>
      <c r="AY76" s="202"/>
      <c r="AZ76" s="207"/>
      <c r="BA76" s="208"/>
      <c r="BB76" s="208"/>
      <c r="BC76" s="208"/>
      <c r="BD76" s="208"/>
      <c r="BE76" s="208"/>
      <c r="BF76" s="208"/>
      <c r="BG76" s="208"/>
      <c r="BH76" s="208"/>
      <c r="BI76" s="209"/>
      <c r="BJ76" s="215"/>
      <c r="BK76" s="216"/>
      <c r="BL76" s="216"/>
      <c r="BM76" s="216"/>
      <c r="BN76" s="216"/>
      <c r="BO76" s="216"/>
      <c r="BP76" s="216"/>
      <c r="BQ76" s="216"/>
      <c r="BR76" s="216"/>
      <c r="BS76" s="217"/>
      <c r="BT76" s="215"/>
      <c r="BU76" s="216"/>
      <c r="BV76" s="216"/>
      <c r="BW76" s="216"/>
      <c r="BX76" s="216"/>
      <c r="BY76" s="216"/>
      <c r="BZ76" s="216"/>
      <c r="CA76" s="216"/>
      <c r="CB76" s="216"/>
      <c r="CC76" s="217"/>
      <c r="CD76" s="256" t="s">
        <v>52</v>
      </c>
      <c r="CE76" s="257"/>
      <c r="CF76" s="257"/>
      <c r="CG76" s="257"/>
      <c r="CH76" s="257"/>
      <c r="CI76" s="257"/>
      <c r="CJ76" s="258"/>
    </row>
    <row r="77" spans="1:88" x14ac:dyDescent="0.2">
      <c r="A77" s="195"/>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203"/>
      <c r="AO77" s="149"/>
      <c r="AP77" s="149"/>
      <c r="AQ77" s="149"/>
      <c r="AR77" s="149"/>
      <c r="AS77" s="204"/>
      <c r="AT77" s="206"/>
      <c r="AU77" s="149"/>
      <c r="AV77" s="149"/>
      <c r="AW77" s="149"/>
      <c r="AX77" s="149"/>
      <c r="AY77" s="204"/>
      <c r="AZ77" s="210"/>
      <c r="BA77" s="211"/>
      <c r="BB77" s="211"/>
      <c r="BC77" s="211"/>
      <c r="BD77" s="211"/>
      <c r="BE77" s="211"/>
      <c r="BF77" s="211"/>
      <c r="BG77" s="211"/>
      <c r="BH77" s="211"/>
      <c r="BI77" s="212"/>
      <c r="BJ77" s="218"/>
      <c r="BK77" s="219"/>
      <c r="BL77" s="219"/>
      <c r="BM77" s="219"/>
      <c r="BN77" s="219"/>
      <c r="BO77" s="219"/>
      <c r="BP77" s="219"/>
      <c r="BQ77" s="219"/>
      <c r="BR77" s="219"/>
      <c r="BS77" s="220"/>
      <c r="BT77" s="218"/>
      <c r="BU77" s="219"/>
      <c r="BV77" s="219"/>
      <c r="BW77" s="219"/>
      <c r="BX77" s="219"/>
      <c r="BY77" s="219"/>
      <c r="BZ77" s="219"/>
      <c r="CA77" s="219"/>
      <c r="CB77" s="219"/>
      <c r="CC77" s="220"/>
      <c r="CD77" s="266"/>
      <c r="CE77" s="267"/>
      <c r="CF77" s="267"/>
      <c r="CG77" s="267"/>
      <c r="CH77" s="267"/>
      <c r="CI77" s="267"/>
      <c r="CJ77" s="268"/>
    </row>
    <row r="78" spans="1:88" x14ac:dyDescent="0.2">
      <c r="A78" s="227" t="s">
        <v>248</v>
      </c>
      <c r="B78" s="228"/>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30" t="s">
        <v>98</v>
      </c>
      <c r="AO78" s="231"/>
      <c r="AP78" s="231"/>
      <c r="AQ78" s="231"/>
      <c r="AR78" s="231"/>
      <c r="AS78" s="232"/>
      <c r="AT78" s="233" t="s">
        <v>52</v>
      </c>
      <c r="AU78" s="231"/>
      <c r="AV78" s="231"/>
      <c r="AW78" s="231"/>
      <c r="AX78" s="231"/>
      <c r="AY78" s="232"/>
      <c r="AZ78" s="234">
        <f>SUM(AZ79:BI81)</f>
        <v>0</v>
      </c>
      <c r="BA78" s="235"/>
      <c r="BB78" s="235"/>
      <c r="BC78" s="235"/>
      <c r="BD78" s="235"/>
      <c r="BE78" s="235"/>
      <c r="BF78" s="235"/>
      <c r="BG78" s="235"/>
      <c r="BH78" s="235"/>
      <c r="BI78" s="236"/>
      <c r="BJ78" s="234">
        <f t="shared" ref="BJ78" si="31">SUM(BJ79:BS81)</f>
        <v>0</v>
      </c>
      <c r="BK78" s="235"/>
      <c r="BL78" s="235"/>
      <c r="BM78" s="235"/>
      <c r="BN78" s="235"/>
      <c r="BO78" s="235"/>
      <c r="BP78" s="235"/>
      <c r="BQ78" s="235"/>
      <c r="BR78" s="235"/>
      <c r="BS78" s="236"/>
      <c r="BT78" s="234">
        <f t="shared" ref="BT78" si="32">SUM(BT79:CC81)</f>
        <v>0</v>
      </c>
      <c r="BU78" s="235"/>
      <c r="BV78" s="235"/>
      <c r="BW78" s="235"/>
      <c r="BX78" s="235"/>
      <c r="BY78" s="235"/>
      <c r="BZ78" s="235"/>
      <c r="CA78" s="235"/>
      <c r="CB78" s="235"/>
      <c r="CC78" s="236"/>
      <c r="CD78" s="273" t="s">
        <v>52</v>
      </c>
      <c r="CE78" s="274"/>
      <c r="CF78" s="274"/>
      <c r="CG78" s="274"/>
      <c r="CH78" s="274"/>
      <c r="CI78" s="274"/>
      <c r="CJ78" s="275"/>
    </row>
    <row r="79" spans="1:88" x14ac:dyDescent="0.2">
      <c r="A79" s="198" t="s">
        <v>45</v>
      </c>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200" t="s">
        <v>98</v>
      </c>
      <c r="AO79" s="201"/>
      <c r="AP79" s="201"/>
      <c r="AQ79" s="201"/>
      <c r="AR79" s="201"/>
      <c r="AS79" s="202"/>
      <c r="AT79" s="205" t="s">
        <v>301</v>
      </c>
      <c r="AU79" s="201"/>
      <c r="AV79" s="201"/>
      <c r="AW79" s="201"/>
      <c r="AX79" s="201"/>
      <c r="AY79" s="202"/>
      <c r="AZ79" s="207"/>
      <c r="BA79" s="208"/>
      <c r="BB79" s="208"/>
      <c r="BC79" s="208"/>
      <c r="BD79" s="208"/>
      <c r="BE79" s="208"/>
      <c r="BF79" s="208"/>
      <c r="BG79" s="208"/>
      <c r="BH79" s="208"/>
      <c r="BI79" s="209"/>
      <c r="BJ79" s="215"/>
      <c r="BK79" s="216"/>
      <c r="BL79" s="216"/>
      <c r="BM79" s="216"/>
      <c r="BN79" s="216"/>
      <c r="BO79" s="216"/>
      <c r="BP79" s="216"/>
      <c r="BQ79" s="216"/>
      <c r="BR79" s="216"/>
      <c r="BS79" s="217"/>
      <c r="BT79" s="215"/>
      <c r="BU79" s="216"/>
      <c r="BV79" s="216"/>
      <c r="BW79" s="216"/>
      <c r="BX79" s="216"/>
      <c r="BY79" s="216"/>
      <c r="BZ79" s="216"/>
      <c r="CA79" s="216"/>
      <c r="CB79" s="216"/>
      <c r="CC79" s="217"/>
      <c r="CD79" s="256" t="s">
        <v>52</v>
      </c>
      <c r="CE79" s="257"/>
      <c r="CF79" s="257"/>
      <c r="CG79" s="257"/>
      <c r="CH79" s="257"/>
      <c r="CI79" s="257"/>
      <c r="CJ79" s="258"/>
    </row>
    <row r="80" spans="1:88" x14ac:dyDescent="0.2">
      <c r="A80" s="270" t="s">
        <v>300</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1"/>
      <c r="AI80" s="271"/>
      <c r="AJ80" s="271"/>
      <c r="AK80" s="271"/>
      <c r="AL80" s="271"/>
      <c r="AM80" s="271"/>
      <c r="AN80" s="203"/>
      <c r="AO80" s="149"/>
      <c r="AP80" s="149"/>
      <c r="AQ80" s="149"/>
      <c r="AR80" s="149"/>
      <c r="AS80" s="204"/>
      <c r="AT80" s="206"/>
      <c r="AU80" s="149"/>
      <c r="AV80" s="149"/>
      <c r="AW80" s="149"/>
      <c r="AX80" s="149"/>
      <c r="AY80" s="204"/>
      <c r="AZ80" s="210"/>
      <c r="BA80" s="211"/>
      <c r="BB80" s="211"/>
      <c r="BC80" s="211"/>
      <c r="BD80" s="211"/>
      <c r="BE80" s="211"/>
      <c r="BF80" s="211"/>
      <c r="BG80" s="211"/>
      <c r="BH80" s="211"/>
      <c r="BI80" s="212"/>
      <c r="BJ80" s="218"/>
      <c r="BK80" s="219"/>
      <c r="BL80" s="219"/>
      <c r="BM80" s="219"/>
      <c r="BN80" s="219"/>
      <c r="BO80" s="219"/>
      <c r="BP80" s="219"/>
      <c r="BQ80" s="219"/>
      <c r="BR80" s="219"/>
      <c r="BS80" s="220"/>
      <c r="BT80" s="218"/>
      <c r="BU80" s="219"/>
      <c r="BV80" s="219"/>
      <c r="BW80" s="219"/>
      <c r="BX80" s="219"/>
      <c r="BY80" s="219"/>
      <c r="BZ80" s="219"/>
      <c r="CA80" s="219"/>
      <c r="CB80" s="219"/>
      <c r="CC80" s="220"/>
      <c r="CD80" s="266"/>
      <c r="CE80" s="267"/>
      <c r="CF80" s="267"/>
      <c r="CG80" s="267"/>
      <c r="CH80" s="267"/>
      <c r="CI80" s="267"/>
      <c r="CJ80" s="268"/>
    </row>
    <row r="81" spans="1:88" x14ac:dyDescent="0.2">
      <c r="A81" s="289" t="s">
        <v>291</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176" t="s">
        <v>98</v>
      </c>
      <c r="AO81" s="177"/>
      <c r="AP81" s="177"/>
      <c r="AQ81" s="177"/>
      <c r="AR81" s="177"/>
      <c r="AS81" s="177"/>
      <c r="AT81" s="177" t="s">
        <v>290</v>
      </c>
      <c r="AU81" s="177"/>
      <c r="AV81" s="177"/>
      <c r="AW81" s="177"/>
      <c r="AX81" s="177"/>
      <c r="AY81" s="177"/>
      <c r="AZ81" s="188"/>
      <c r="BA81" s="188"/>
      <c r="BB81" s="188"/>
      <c r="BC81" s="188"/>
      <c r="BD81" s="188"/>
      <c r="BE81" s="188"/>
      <c r="BF81" s="188"/>
      <c r="BG81" s="188"/>
      <c r="BH81" s="188"/>
      <c r="BI81" s="188"/>
      <c r="BJ81" s="189"/>
      <c r="BK81" s="189"/>
      <c r="BL81" s="189"/>
      <c r="BM81" s="189"/>
      <c r="BN81" s="189"/>
      <c r="BO81" s="189"/>
      <c r="BP81" s="189"/>
      <c r="BQ81" s="189"/>
      <c r="BR81" s="189"/>
      <c r="BS81" s="189"/>
      <c r="BT81" s="189"/>
      <c r="BU81" s="189"/>
      <c r="BV81" s="189"/>
      <c r="BW81" s="189"/>
      <c r="BX81" s="189"/>
      <c r="BY81" s="189"/>
      <c r="BZ81" s="189"/>
      <c r="CA81" s="189"/>
      <c r="CB81" s="189"/>
      <c r="CC81" s="189"/>
      <c r="CD81" s="273" t="s">
        <v>52</v>
      </c>
      <c r="CE81" s="274"/>
      <c r="CF81" s="274"/>
      <c r="CG81" s="274"/>
      <c r="CH81" s="274"/>
      <c r="CI81" s="274"/>
      <c r="CJ81" s="275"/>
    </row>
    <row r="82" spans="1:88" x14ac:dyDescent="0.2">
      <c r="A82" s="213" t="s">
        <v>250</v>
      </c>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198"/>
      <c r="AN82" s="200" t="s">
        <v>96</v>
      </c>
      <c r="AO82" s="201"/>
      <c r="AP82" s="201"/>
      <c r="AQ82" s="201"/>
      <c r="AR82" s="201"/>
      <c r="AS82" s="202"/>
      <c r="AT82" s="205" t="s">
        <v>290</v>
      </c>
      <c r="AU82" s="201"/>
      <c r="AV82" s="201"/>
      <c r="AW82" s="201"/>
      <c r="AX82" s="201"/>
      <c r="AY82" s="202"/>
      <c r="AZ82" s="207"/>
      <c r="BA82" s="208"/>
      <c r="BB82" s="208"/>
      <c r="BC82" s="208"/>
      <c r="BD82" s="208"/>
      <c r="BE82" s="208"/>
      <c r="BF82" s="208"/>
      <c r="BG82" s="208"/>
      <c r="BH82" s="208"/>
      <c r="BI82" s="209"/>
      <c r="BJ82" s="215"/>
      <c r="BK82" s="216"/>
      <c r="BL82" s="216"/>
      <c r="BM82" s="216"/>
      <c r="BN82" s="216"/>
      <c r="BO82" s="216"/>
      <c r="BP82" s="216"/>
      <c r="BQ82" s="216"/>
      <c r="BR82" s="216"/>
      <c r="BS82" s="217"/>
      <c r="BT82" s="215"/>
      <c r="BU82" s="216"/>
      <c r="BV82" s="216"/>
      <c r="BW82" s="216"/>
      <c r="BX82" s="216"/>
      <c r="BY82" s="216"/>
      <c r="BZ82" s="216"/>
      <c r="CA82" s="216"/>
      <c r="CB82" s="216"/>
      <c r="CC82" s="217"/>
      <c r="CD82" s="256" t="s">
        <v>52</v>
      </c>
      <c r="CE82" s="257"/>
      <c r="CF82" s="257"/>
      <c r="CG82" s="257"/>
      <c r="CH82" s="257"/>
      <c r="CI82" s="257"/>
      <c r="CJ82" s="258"/>
    </row>
    <row r="83" spans="1:88" x14ac:dyDescent="0.2">
      <c r="A83" s="198" t="s">
        <v>252</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200" t="s">
        <v>97</v>
      </c>
      <c r="AO83" s="201"/>
      <c r="AP83" s="201"/>
      <c r="AQ83" s="201"/>
      <c r="AR83" s="201"/>
      <c r="AS83" s="202"/>
      <c r="AT83" s="205"/>
      <c r="AU83" s="201"/>
      <c r="AV83" s="201"/>
      <c r="AW83" s="201"/>
      <c r="AX83" s="201"/>
      <c r="AY83" s="202"/>
      <c r="AZ83" s="207"/>
      <c r="BA83" s="208"/>
      <c r="BB83" s="208"/>
      <c r="BC83" s="208"/>
      <c r="BD83" s="208"/>
      <c r="BE83" s="208"/>
      <c r="BF83" s="208"/>
      <c r="BG83" s="208"/>
      <c r="BH83" s="208"/>
      <c r="BI83" s="209"/>
      <c r="BJ83" s="215"/>
      <c r="BK83" s="216"/>
      <c r="BL83" s="216"/>
      <c r="BM83" s="216"/>
      <c r="BN83" s="216"/>
      <c r="BO83" s="216"/>
      <c r="BP83" s="216"/>
      <c r="BQ83" s="216"/>
      <c r="BR83" s="216"/>
      <c r="BS83" s="217"/>
      <c r="BT83" s="215"/>
      <c r="BU83" s="216"/>
      <c r="BV83" s="216"/>
      <c r="BW83" s="216"/>
      <c r="BX83" s="216"/>
      <c r="BY83" s="216"/>
      <c r="BZ83" s="216"/>
      <c r="CA83" s="216"/>
      <c r="CB83" s="216"/>
      <c r="CC83" s="217"/>
      <c r="CD83" s="256" t="s">
        <v>52</v>
      </c>
      <c r="CE83" s="257"/>
      <c r="CF83" s="257"/>
      <c r="CG83" s="257"/>
      <c r="CH83" s="257"/>
      <c r="CI83" s="257"/>
      <c r="CJ83" s="258"/>
    </row>
    <row r="84" spans="1:88" x14ac:dyDescent="0.2">
      <c r="A84" s="227" t="s">
        <v>107</v>
      </c>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176" t="s">
        <v>100</v>
      </c>
      <c r="AO84" s="177"/>
      <c r="AP84" s="177"/>
      <c r="AQ84" s="177"/>
      <c r="AR84" s="177"/>
      <c r="AS84" s="177"/>
      <c r="AT84" s="177" t="s">
        <v>52</v>
      </c>
      <c r="AU84" s="177"/>
      <c r="AV84" s="177"/>
      <c r="AW84" s="177"/>
      <c r="AX84" s="177"/>
      <c r="AY84" s="177"/>
      <c r="AZ84" s="188">
        <f>SUM(AZ85+AZ87+AZ88)</f>
        <v>20000</v>
      </c>
      <c r="BA84" s="188"/>
      <c r="BB84" s="188"/>
      <c r="BC84" s="188"/>
      <c r="BD84" s="188"/>
      <c r="BE84" s="188"/>
      <c r="BF84" s="188"/>
      <c r="BG84" s="188"/>
      <c r="BH84" s="188"/>
      <c r="BI84" s="188"/>
      <c r="BJ84" s="188">
        <f t="shared" ref="BJ84" si="33">SUM(BJ85+BJ87+BJ88)</f>
        <v>20000</v>
      </c>
      <c r="BK84" s="188"/>
      <c r="BL84" s="188"/>
      <c r="BM84" s="188"/>
      <c r="BN84" s="188"/>
      <c r="BO84" s="188"/>
      <c r="BP84" s="188"/>
      <c r="BQ84" s="188"/>
      <c r="BR84" s="188"/>
      <c r="BS84" s="188"/>
      <c r="BT84" s="188">
        <f t="shared" ref="BT84" si="34">SUM(BT85+BT87+BT88)</f>
        <v>20000</v>
      </c>
      <c r="BU84" s="188"/>
      <c r="BV84" s="188"/>
      <c r="BW84" s="188"/>
      <c r="BX84" s="188"/>
      <c r="BY84" s="188"/>
      <c r="BZ84" s="188"/>
      <c r="CA84" s="188"/>
      <c r="CB84" s="188"/>
      <c r="CC84" s="188"/>
      <c r="CD84" s="276" t="s">
        <v>52</v>
      </c>
      <c r="CE84" s="276"/>
      <c r="CF84" s="276"/>
      <c r="CG84" s="276"/>
      <c r="CH84" s="276"/>
      <c r="CI84" s="276"/>
      <c r="CJ84" s="277"/>
    </row>
    <row r="85" spans="1:88" x14ac:dyDescent="0.2">
      <c r="A85" s="198" t="s">
        <v>72</v>
      </c>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200" t="s">
        <v>102</v>
      </c>
      <c r="AO85" s="201"/>
      <c r="AP85" s="201"/>
      <c r="AQ85" s="201"/>
      <c r="AR85" s="201"/>
      <c r="AS85" s="202"/>
      <c r="AT85" s="205"/>
      <c r="AU85" s="201"/>
      <c r="AV85" s="201"/>
      <c r="AW85" s="201"/>
      <c r="AX85" s="201"/>
      <c r="AY85" s="202"/>
      <c r="AZ85" s="207"/>
      <c r="BA85" s="208"/>
      <c r="BB85" s="208"/>
      <c r="BC85" s="208"/>
      <c r="BD85" s="208"/>
      <c r="BE85" s="208"/>
      <c r="BF85" s="208"/>
      <c r="BG85" s="208"/>
      <c r="BH85" s="208"/>
      <c r="BI85" s="209"/>
      <c r="BJ85" s="215"/>
      <c r="BK85" s="216"/>
      <c r="BL85" s="216"/>
      <c r="BM85" s="216"/>
      <c r="BN85" s="216"/>
      <c r="BO85" s="216"/>
      <c r="BP85" s="216"/>
      <c r="BQ85" s="216"/>
      <c r="BR85" s="216"/>
      <c r="BS85" s="217"/>
      <c r="BT85" s="215"/>
      <c r="BU85" s="216"/>
      <c r="BV85" s="216"/>
      <c r="BW85" s="216"/>
      <c r="BX85" s="216"/>
      <c r="BY85" s="216"/>
      <c r="BZ85" s="216"/>
      <c r="CA85" s="216"/>
      <c r="CB85" s="216"/>
      <c r="CC85" s="217"/>
      <c r="CD85" s="256" t="s">
        <v>52</v>
      </c>
      <c r="CE85" s="257"/>
      <c r="CF85" s="257"/>
      <c r="CG85" s="257"/>
      <c r="CH85" s="257"/>
      <c r="CI85" s="257"/>
      <c r="CJ85" s="258"/>
    </row>
    <row r="86" spans="1:88" x14ac:dyDescent="0.2">
      <c r="A86" s="195" t="s">
        <v>253</v>
      </c>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203"/>
      <c r="AO86" s="149"/>
      <c r="AP86" s="149"/>
      <c r="AQ86" s="149"/>
      <c r="AR86" s="149"/>
      <c r="AS86" s="204"/>
      <c r="AT86" s="206"/>
      <c r="AU86" s="149"/>
      <c r="AV86" s="149"/>
      <c r="AW86" s="149"/>
      <c r="AX86" s="149"/>
      <c r="AY86" s="204"/>
      <c r="AZ86" s="210"/>
      <c r="BA86" s="211"/>
      <c r="BB86" s="211"/>
      <c r="BC86" s="211"/>
      <c r="BD86" s="211"/>
      <c r="BE86" s="211"/>
      <c r="BF86" s="211"/>
      <c r="BG86" s="211"/>
      <c r="BH86" s="211"/>
      <c r="BI86" s="212"/>
      <c r="BJ86" s="218"/>
      <c r="BK86" s="219"/>
      <c r="BL86" s="219"/>
      <c r="BM86" s="219"/>
      <c r="BN86" s="219"/>
      <c r="BO86" s="219"/>
      <c r="BP86" s="219"/>
      <c r="BQ86" s="219"/>
      <c r="BR86" s="219"/>
      <c r="BS86" s="220"/>
      <c r="BT86" s="218"/>
      <c r="BU86" s="219"/>
      <c r="BV86" s="219"/>
      <c r="BW86" s="219"/>
      <c r="BX86" s="219"/>
      <c r="BY86" s="219"/>
      <c r="BZ86" s="219"/>
      <c r="CA86" s="219"/>
      <c r="CB86" s="219"/>
      <c r="CC86" s="220"/>
      <c r="CD86" s="266"/>
      <c r="CE86" s="267"/>
      <c r="CF86" s="267"/>
      <c r="CG86" s="267"/>
      <c r="CH86" s="267"/>
      <c r="CI86" s="267"/>
      <c r="CJ86" s="268"/>
    </row>
    <row r="87" spans="1:88" x14ac:dyDescent="0.2">
      <c r="A87" s="198" t="s">
        <v>254</v>
      </c>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200" t="s">
        <v>104</v>
      </c>
      <c r="AO87" s="201"/>
      <c r="AP87" s="201"/>
      <c r="AQ87" s="201"/>
      <c r="AR87" s="201"/>
      <c r="AS87" s="202"/>
      <c r="AT87" s="205" t="s">
        <v>468</v>
      </c>
      <c r="AU87" s="201"/>
      <c r="AV87" s="201"/>
      <c r="AW87" s="201"/>
      <c r="AX87" s="201"/>
      <c r="AY87" s="202"/>
      <c r="AZ87" s="207">
        <v>10000</v>
      </c>
      <c r="BA87" s="208"/>
      <c r="BB87" s="208"/>
      <c r="BC87" s="208"/>
      <c r="BD87" s="208"/>
      <c r="BE87" s="208"/>
      <c r="BF87" s="208"/>
      <c r="BG87" s="208"/>
      <c r="BH87" s="208"/>
      <c r="BI87" s="209"/>
      <c r="BJ87" s="215">
        <v>10000</v>
      </c>
      <c r="BK87" s="216"/>
      <c r="BL87" s="216"/>
      <c r="BM87" s="216"/>
      <c r="BN87" s="216"/>
      <c r="BO87" s="216"/>
      <c r="BP87" s="216"/>
      <c r="BQ87" s="216"/>
      <c r="BR87" s="216"/>
      <c r="BS87" s="217"/>
      <c r="BT87" s="215">
        <v>10000</v>
      </c>
      <c r="BU87" s="216"/>
      <c r="BV87" s="216"/>
      <c r="BW87" s="216"/>
      <c r="BX87" s="216"/>
      <c r="BY87" s="216"/>
      <c r="BZ87" s="216"/>
      <c r="CA87" s="216"/>
      <c r="CB87" s="216"/>
      <c r="CC87" s="217"/>
      <c r="CD87" s="256" t="s">
        <v>52</v>
      </c>
      <c r="CE87" s="257"/>
      <c r="CF87" s="257"/>
      <c r="CG87" s="257"/>
      <c r="CH87" s="257"/>
      <c r="CI87" s="257"/>
      <c r="CJ87" s="258"/>
    </row>
    <row r="88" spans="1:88" x14ac:dyDescent="0.2">
      <c r="A88" s="227" t="s">
        <v>255</v>
      </c>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176" t="s">
        <v>105</v>
      </c>
      <c r="AO88" s="177"/>
      <c r="AP88" s="177"/>
      <c r="AQ88" s="177"/>
      <c r="AR88" s="177"/>
      <c r="AS88" s="177"/>
      <c r="AT88" s="177" t="s">
        <v>52</v>
      </c>
      <c r="AU88" s="177"/>
      <c r="AV88" s="177"/>
      <c r="AW88" s="177"/>
      <c r="AX88" s="177"/>
      <c r="AY88" s="177"/>
      <c r="AZ88" s="188">
        <f>SUM(AZ89:BI93)</f>
        <v>10000</v>
      </c>
      <c r="BA88" s="188"/>
      <c r="BB88" s="188"/>
      <c r="BC88" s="188"/>
      <c r="BD88" s="188"/>
      <c r="BE88" s="188"/>
      <c r="BF88" s="188"/>
      <c r="BG88" s="188"/>
      <c r="BH88" s="188"/>
      <c r="BI88" s="188"/>
      <c r="BJ88" s="188">
        <f t="shared" ref="BJ88" si="35">SUM(BJ89:BS93)</f>
        <v>10000</v>
      </c>
      <c r="BK88" s="188"/>
      <c r="BL88" s="188"/>
      <c r="BM88" s="188"/>
      <c r="BN88" s="188"/>
      <c r="BO88" s="188"/>
      <c r="BP88" s="188"/>
      <c r="BQ88" s="188"/>
      <c r="BR88" s="188"/>
      <c r="BS88" s="188"/>
      <c r="BT88" s="188">
        <f t="shared" ref="BT88" si="36">SUM(BT89:CC93)</f>
        <v>10000</v>
      </c>
      <c r="BU88" s="188"/>
      <c r="BV88" s="188"/>
      <c r="BW88" s="188"/>
      <c r="BX88" s="188"/>
      <c r="BY88" s="188"/>
      <c r="BZ88" s="188"/>
      <c r="CA88" s="188"/>
      <c r="CB88" s="188"/>
      <c r="CC88" s="188"/>
      <c r="CD88" s="276" t="s">
        <v>52</v>
      </c>
      <c r="CE88" s="276"/>
      <c r="CF88" s="276"/>
      <c r="CG88" s="276"/>
      <c r="CH88" s="276"/>
      <c r="CI88" s="276"/>
      <c r="CJ88" s="277"/>
    </row>
    <row r="89" spans="1:88" x14ac:dyDescent="0.2">
      <c r="A89" s="198" t="s">
        <v>45</v>
      </c>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200" t="s">
        <v>105</v>
      </c>
      <c r="AO89" s="201"/>
      <c r="AP89" s="201"/>
      <c r="AQ89" s="201"/>
      <c r="AR89" s="201"/>
      <c r="AS89" s="202"/>
      <c r="AT89" s="205" t="s">
        <v>303</v>
      </c>
      <c r="AU89" s="201"/>
      <c r="AV89" s="201"/>
      <c r="AW89" s="201"/>
      <c r="AX89" s="201"/>
      <c r="AY89" s="202"/>
      <c r="AZ89" s="207">
        <v>10000</v>
      </c>
      <c r="BA89" s="208"/>
      <c r="BB89" s="208"/>
      <c r="BC89" s="208"/>
      <c r="BD89" s="208"/>
      <c r="BE89" s="208"/>
      <c r="BF89" s="208"/>
      <c r="BG89" s="208"/>
      <c r="BH89" s="208"/>
      <c r="BI89" s="209"/>
      <c r="BJ89" s="215">
        <v>10000</v>
      </c>
      <c r="BK89" s="216"/>
      <c r="BL89" s="216"/>
      <c r="BM89" s="216"/>
      <c r="BN89" s="216"/>
      <c r="BO89" s="216"/>
      <c r="BP89" s="216"/>
      <c r="BQ89" s="216"/>
      <c r="BR89" s="216"/>
      <c r="BS89" s="217"/>
      <c r="BT89" s="215">
        <v>10000</v>
      </c>
      <c r="BU89" s="216"/>
      <c r="BV89" s="216"/>
      <c r="BW89" s="216"/>
      <c r="BX89" s="216"/>
      <c r="BY89" s="216"/>
      <c r="BZ89" s="216"/>
      <c r="CA89" s="216"/>
      <c r="CB89" s="216"/>
      <c r="CC89" s="217"/>
      <c r="CD89" s="256" t="s">
        <v>52</v>
      </c>
      <c r="CE89" s="257"/>
      <c r="CF89" s="257"/>
      <c r="CG89" s="257"/>
      <c r="CH89" s="257"/>
      <c r="CI89" s="257"/>
      <c r="CJ89" s="258"/>
    </row>
    <row r="90" spans="1:88" ht="25.5" customHeight="1" x14ac:dyDescent="0.2">
      <c r="A90" s="270" t="s">
        <v>304</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1"/>
      <c r="AI90" s="271"/>
      <c r="AJ90" s="271"/>
      <c r="AK90" s="271"/>
      <c r="AL90" s="271"/>
      <c r="AM90" s="271"/>
      <c r="AN90" s="203"/>
      <c r="AO90" s="149"/>
      <c r="AP90" s="149"/>
      <c r="AQ90" s="149"/>
      <c r="AR90" s="149"/>
      <c r="AS90" s="204"/>
      <c r="AT90" s="206"/>
      <c r="AU90" s="149"/>
      <c r="AV90" s="149"/>
      <c r="AW90" s="149"/>
      <c r="AX90" s="149"/>
      <c r="AY90" s="204"/>
      <c r="AZ90" s="210"/>
      <c r="BA90" s="211"/>
      <c r="BB90" s="211"/>
      <c r="BC90" s="211"/>
      <c r="BD90" s="211"/>
      <c r="BE90" s="211"/>
      <c r="BF90" s="211"/>
      <c r="BG90" s="211"/>
      <c r="BH90" s="211"/>
      <c r="BI90" s="212"/>
      <c r="BJ90" s="218"/>
      <c r="BK90" s="219"/>
      <c r="BL90" s="219"/>
      <c r="BM90" s="219"/>
      <c r="BN90" s="219"/>
      <c r="BO90" s="219"/>
      <c r="BP90" s="219"/>
      <c r="BQ90" s="219"/>
      <c r="BR90" s="219"/>
      <c r="BS90" s="220"/>
      <c r="BT90" s="218"/>
      <c r="BU90" s="219"/>
      <c r="BV90" s="219"/>
      <c r="BW90" s="219"/>
      <c r="BX90" s="219"/>
      <c r="BY90" s="219"/>
      <c r="BZ90" s="219"/>
      <c r="CA90" s="219"/>
      <c r="CB90" s="219"/>
      <c r="CC90" s="220"/>
      <c r="CD90" s="266"/>
      <c r="CE90" s="267"/>
      <c r="CF90" s="267"/>
      <c r="CG90" s="267"/>
      <c r="CH90" s="267"/>
      <c r="CI90" s="267"/>
      <c r="CJ90" s="268"/>
    </row>
    <row r="91" spans="1:88" ht="27.75" customHeight="1" x14ac:dyDescent="0.2">
      <c r="A91" s="294" t="s">
        <v>309</v>
      </c>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00" t="s">
        <v>105</v>
      </c>
      <c r="AO91" s="201"/>
      <c r="AP91" s="201"/>
      <c r="AQ91" s="201"/>
      <c r="AR91" s="201"/>
      <c r="AS91" s="202"/>
      <c r="AT91" s="205" t="s">
        <v>308</v>
      </c>
      <c r="AU91" s="201"/>
      <c r="AV91" s="201"/>
      <c r="AW91" s="201"/>
      <c r="AX91" s="201"/>
      <c r="AY91" s="202"/>
      <c r="AZ91" s="207"/>
      <c r="BA91" s="208"/>
      <c r="BB91" s="208"/>
      <c r="BC91" s="208"/>
      <c r="BD91" s="208"/>
      <c r="BE91" s="208"/>
      <c r="BF91" s="208"/>
      <c r="BG91" s="208"/>
      <c r="BH91" s="208"/>
      <c r="BI91" s="209"/>
      <c r="BJ91" s="215"/>
      <c r="BK91" s="216"/>
      <c r="BL91" s="216"/>
      <c r="BM91" s="216"/>
      <c r="BN91" s="216"/>
      <c r="BO91" s="216"/>
      <c r="BP91" s="216"/>
      <c r="BQ91" s="216"/>
      <c r="BR91" s="216"/>
      <c r="BS91" s="217"/>
      <c r="BT91" s="215"/>
      <c r="BU91" s="216"/>
      <c r="BV91" s="216"/>
      <c r="BW91" s="216"/>
      <c r="BX91" s="216"/>
      <c r="BY91" s="216"/>
      <c r="BZ91" s="216"/>
      <c r="CA91" s="216"/>
      <c r="CB91" s="216"/>
      <c r="CC91" s="217"/>
      <c r="CD91" s="256" t="s">
        <v>52</v>
      </c>
      <c r="CE91" s="257"/>
      <c r="CF91" s="257"/>
      <c r="CG91" s="257"/>
      <c r="CH91" s="257"/>
      <c r="CI91" s="257"/>
      <c r="CJ91" s="258"/>
    </row>
    <row r="92" spans="1:88" x14ac:dyDescent="0.2">
      <c r="A92" s="289" t="s">
        <v>310</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176" t="s">
        <v>105</v>
      </c>
      <c r="AO92" s="177"/>
      <c r="AP92" s="177"/>
      <c r="AQ92" s="177"/>
      <c r="AR92" s="177"/>
      <c r="AS92" s="177"/>
      <c r="AT92" s="177" t="s">
        <v>311</v>
      </c>
      <c r="AU92" s="177"/>
      <c r="AV92" s="177"/>
      <c r="AW92" s="177"/>
      <c r="AX92" s="177"/>
      <c r="AY92" s="177"/>
      <c r="AZ92" s="188"/>
      <c r="BA92" s="188"/>
      <c r="BB92" s="188"/>
      <c r="BC92" s="188"/>
      <c r="BD92" s="188"/>
      <c r="BE92" s="188"/>
      <c r="BF92" s="188"/>
      <c r="BG92" s="188"/>
      <c r="BH92" s="188"/>
      <c r="BI92" s="188"/>
      <c r="BJ92" s="189"/>
      <c r="BK92" s="189"/>
      <c r="BL92" s="189"/>
      <c r="BM92" s="189"/>
      <c r="BN92" s="189"/>
      <c r="BO92" s="189"/>
      <c r="BP92" s="189"/>
      <c r="BQ92" s="189"/>
      <c r="BR92" s="189"/>
      <c r="BS92" s="189"/>
      <c r="BT92" s="189"/>
      <c r="BU92" s="189"/>
      <c r="BV92" s="189"/>
      <c r="BW92" s="189"/>
      <c r="BX92" s="189"/>
      <c r="BY92" s="189"/>
      <c r="BZ92" s="189"/>
      <c r="CA92" s="189"/>
      <c r="CB92" s="189"/>
      <c r="CC92" s="189"/>
      <c r="CD92" s="276" t="s">
        <v>52</v>
      </c>
      <c r="CE92" s="276"/>
      <c r="CF92" s="276"/>
      <c r="CG92" s="276"/>
      <c r="CH92" s="276"/>
      <c r="CI92" s="276"/>
      <c r="CJ92" s="277"/>
    </row>
    <row r="93" spans="1:88" x14ac:dyDescent="0.2">
      <c r="A93" s="294" t="s">
        <v>291</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00" t="s">
        <v>105</v>
      </c>
      <c r="AO93" s="201"/>
      <c r="AP93" s="201"/>
      <c r="AQ93" s="201"/>
      <c r="AR93" s="201"/>
      <c r="AS93" s="202"/>
      <c r="AT93" s="205" t="s">
        <v>290</v>
      </c>
      <c r="AU93" s="201"/>
      <c r="AV93" s="201"/>
      <c r="AW93" s="201"/>
      <c r="AX93" s="201"/>
      <c r="AY93" s="202"/>
      <c r="AZ93" s="207"/>
      <c r="BA93" s="208"/>
      <c r="BB93" s="208"/>
      <c r="BC93" s="208"/>
      <c r="BD93" s="208"/>
      <c r="BE93" s="208"/>
      <c r="BF93" s="208"/>
      <c r="BG93" s="208"/>
      <c r="BH93" s="208"/>
      <c r="BI93" s="209"/>
      <c r="BJ93" s="215"/>
      <c r="BK93" s="216"/>
      <c r="BL93" s="216"/>
      <c r="BM93" s="216"/>
      <c r="BN93" s="216"/>
      <c r="BO93" s="216"/>
      <c r="BP93" s="216"/>
      <c r="BQ93" s="216"/>
      <c r="BR93" s="216"/>
      <c r="BS93" s="217"/>
      <c r="BT93" s="215"/>
      <c r="BU93" s="216"/>
      <c r="BV93" s="216"/>
      <c r="BW93" s="216"/>
      <c r="BX93" s="216"/>
      <c r="BY93" s="216"/>
      <c r="BZ93" s="216"/>
      <c r="CA93" s="216"/>
      <c r="CB93" s="216"/>
      <c r="CC93" s="217"/>
      <c r="CD93" s="256" t="s">
        <v>52</v>
      </c>
      <c r="CE93" s="257"/>
      <c r="CF93" s="257"/>
      <c r="CG93" s="257"/>
      <c r="CH93" s="257"/>
      <c r="CI93" s="257"/>
      <c r="CJ93" s="258"/>
    </row>
    <row r="94" spans="1:88" x14ac:dyDescent="0.2">
      <c r="A94" s="280" t="s">
        <v>113</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176" t="s">
        <v>52</v>
      </c>
      <c r="AO94" s="177"/>
      <c r="AP94" s="177"/>
      <c r="AQ94" s="177"/>
      <c r="AR94" s="177"/>
      <c r="AS94" s="177"/>
      <c r="AT94" s="177"/>
      <c r="AU94" s="177"/>
      <c r="AV94" s="177"/>
      <c r="AW94" s="177"/>
      <c r="AX94" s="177"/>
      <c r="AY94" s="177"/>
      <c r="AZ94" s="188">
        <f>SUM(AZ95:BI97)</f>
        <v>0</v>
      </c>
      <c r="BA94" s="188"/>
      <c r="BB94" s="188"/>
      <c r="BC94" s="188"/>
      <c r="BD94" s="188"/>
      <c r="BE94" s="188"/>
      <c r="BF94" s="188"/>
      <c r="BG94" s="188"/>
      <c r="BH94" s="188"/>
      <c r="BI94" s="188"/>
      <c r="BJ94" s="188">
        <f t="shared" ref="BJ94" si="37">SUM(BJ95:BS97)</f>
        <v>0</v>
      </c>
      <c r="BK94" s="188"/>
      <c r="BL94" s="188"/>
      <c r="BM94" s="188"/>
      <c r="BN94" s="188"/>
      <c r="BO94" s="188"/>
      <c r="BP94" s="188"/>
      <c r="BQ94" s="188"/>
      <c r="BR94" s="188"/>
      <c r="BS94" s="188"/>
      <c r="BT94" s="188">
        <f t="shared" ref="BT94" si="38">SUM(BT95:CC97)</f>
        <v>0</v>
      </c>
      <c r="BU94" s="188"/>
      <c r="BV94" s="188"/>
      <c r="BW94" s="188"/>
      <c r="BX94" s="188"/>
      <c r="BY94" s="188"/>
      <c r="BZ94" s="188"/>
      <c r="CA94" s="188"/>
      <c r="CB94" s="188"/>
      <c r="CC94" s="188"/>
      <c r="CD94" s="276" t="s">
        <v>52</v>
      </c>
      <c r="CE94" s="276"/>
      <c r="CF94" s="276"/>
      <c r="CG94" s="276"/>
      <c r="CH94" s="276"/>
      <c r="CI94" s="276"/>
      <c r="CJ94" s="277"/>
    </row>
    <row r="95" spans="1:88" x14ac:dyDescent="0.2">
      <c r="A95" s="198" t="s">
        <v>72</v>
      </c>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200" t="s">
        <v>110</v>
      </c>
      <c r="AO95" s="201"/>
      <c r="AP95" s="201"/>
      <c r="AQ95" s="201"/>
      <c r="AR95" s="201"/>
      <c r="AS95" s="202"/>
      <c r="AT95" s="205"/>
      <c r="AU95" s="201"/>
      <c r="AV95" s="201"/>
      <c r="AW95" s="201"/>
      <c r="AX95" s="201"/>
      <c r="AY95" s="202"/>
      <c r="AZ95" s="207"/>
      <c r="BA95" s="208"/>
      <c r="BB95" s="208"/>
      <c r="BC95" s="208"/>
      <c r="BD95" s="208"/>
      <c r="BE95" s="208"/>
      <c r="BF95" s="208"/>
      <c r="BG95" s="208"/>
      <c r="BH95" s="208"/>
      <c r="BI95" s="209"/>
      <c r="BJ95" s="215"/>
      <c r="BK95" s="216"/>
      <c r="BL95" s="216"/>
      <c r="BM95" s="216"/>
      <c r="BN95" s="216"/>
      <c r="BO95" s="216"/>
      <c r="BP95" s="216"/>
      <c r="BQ95" s="216"/>
      <c r="BR95" s="216"/>
      <c r="BS95" s="217"/>
      <c r="BT95" s="215"/>
      <c r="BU95" s="216"/>
      <c r="BV95" s="216"/>
      <c r="BW95" s="216"/>
      <c r="BX95" s="216"/>
      <c r="BY95" s="216"/>
      <c r="BZ95" s="216"/>
      <c r="CA95" s="216"/>
      <c r="CB95" s="216"/>
      <c r="CC95" s="217"/>
      <c r="CD95" s="256" t="s">
        <v>52</v>
      </c>
      <c r="CE95" s="257"/>
      <c r="CF95" s="257"/>
      <c r="CG95" s="257"/>
      <c r="CH95" s="257"/>
      <c r="CI95" s="257"/>
      <c r="CJ95" s="258"/>
    </row>
    <row r="96" spans="1:88" ht="27" customHeight="1" x14ac:dyDescent="0.2">
      <c r="A96" s="195" t="s">
        <v>114</v>
      </c>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203"/>
      <c r="AO96" s="149"/>
      <c r="AP96" s="149"/>
      <c r="AQ96" s="149"/>
      <c r="AR96" s="149"/>
      <c r="AS96" s="204"/>
      <c r="AT96" s="206"/>
      <c r="AU96" s="149"/>
      <c r="AV96" s="149"/>
      <c r="AW96" s="149"/>
      <c r="AX96" s="149"/>
      <c r="AY96" s="204"/>
      <c r="AZ96" s="210"/>
      <c r="BA96" s="211"/>
      <c r="BB96" s="211"/>
      <c r="BC96" s="211"/>
      <c r="BD96" s="211"/>
      <c r="BE96" s="211"/>
      <c r="BF96" s="211"/>
      <c r="BG96" s="211"/>
      <c r="BH96" s="211"/>
      <c r="BI96" s="212"/>
      <c r="BJ96" s="218"/>
      <c r="BK96" s="219"/>
      <c r="BL96" s="219"/>
      <c r="BM96" s="219"/>
      <c r="BN96" s="219"/>
      <c r="BO96" s="219"/>
      <c r="BP96" s="219"/>
      <c r="BQ96" s="219"/>
      <c r="BR96" s="219"/>
      <c r="BS96" s="220"/>
      <c r="BT96" s="218"/>
      <c r="BU96" s="219"/>
      <c r="BV96" s="219"/>
      <c r="BW96" s="219"/>
      <c r="BX96" s="219"/>
      <c r="BY96" s="219"/>
      <c r="BZ96" s="219"/>
      <c r="CA96" s="219"/>
      <c r="CB96" s="219"/>
      <c r="CC96" s="220"/>
      <c r="CD96" s="266"/>
      <c r="CE96" s="267"/>
      <c r="CF96" s="267"/>
      <c r="CG96" s="267"/>
      <c r="CH96" s="267"/>
      <c r="CI96" s="267"/>
      <c r="CJ96" s="268"/>
    </row>
    <row r="97" spans="1:88" x14ac:dyDescent="0.2">
      <c r="A97" s="227" t="s">
        <v>115</v>
      </c>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176" t="s">
        <v>111</v>
      </c>
      <c r="AO97" s="177"/>
      <c r="AP97" s="177"/>
      <c r="AQ97" s="177"/>
      <c r="AR97" s="177"/>
      <c r="AS97" s="177"/>
      <c r="AT97" s="177"/>
      <c r="AU97" s="177"/>
      <c r="AV97" s="177"/>
      <c r="AW97" s="177"/>
      <c r="AX97" s="177"/>
      <c r="AY97" s="177"/>
      <c r="AZ97" s="188"/>
      <c r="BA97" s="188"/>
      <c r="BB97" s="188"/>
      <c r="BC97" s="188"/>
      <c r="BD97" s="188"/>
      <c r="BE97" s="188"/>
      <c r="BF97" s="188"/>
      <c r="BG97" s="188"/>
      <c r="BH97" s="188"/>
      <c r="BI97" s="188"/>
      <c r="BJ97" s="189"/>
      <c r="BK97" s="189"/>
      <c r="BL97" s="189"/>
      <c r="BM97" s="189"/>
      <c r="BN97" s="189"/>
      <c r="BO97" s="189"/>
      <c r="BP97" s="189"/>
      <c r="BQ97" s="189"/>
      <c r="BR97" s="189"/>
      <c r="BS97" s="189"/>
      <c r="BT97" s="189"/>
      <c r="BU97" s="189"/>
      <c r="BV97" s="189"/>
      <c r="BW97" s="189"/>
      <c r="BX97" s="189"/>
      <c r="BY97" s="189"/>
      <c r="BZ97" s="189"/>
      <c r="CA97" s="189"/>
      <c r="CB97" s="189"/>
      <c r="CC97" s="189"/>
      <c r="CD97" s="276" t="s">
        <v>52</v>
      </c>
      <c r="CE97" s="276"/>
      <c r="CF97" s="276"/>
      <c r="CG97" s="276"/>
      <c r="CH97" s="276"/>
      <c r="CI97" s="276"/>
      <c r="CJ97" s="277"/>
    </row>
    <row r="98" spans="1:88" x14ac:dyDescent="0.2">
      <c r="A98" s="227" t="s">
        <v>118</v>
      </c>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176" t="s">
        <v>52</v>
      </c>
      <c r="AO98" s="177"/>
      <c r="AP98" s="177"/>
      <c r="AQ98" s="177"/>
      <c r="AR98" s="177"/>
      <c r="AS98" s="177"/>
      <c r="AT98" s="177"/>
      <c r="AU98" s="177"/>
      <c r="AV98" s="177"/>
      <c r="AW98" s="177"/>
      <c r="AX98" s="177"/>
      <c r="AY98" s="177"/>
      <c r="AZ98" s="188">
        <f>AZ99</f>
        <v>0</v>
      </c>
      <c r="BA98" s="188"/>
      <c r="BB98" s="188"/>
      <c r="BC98" s="188"/>
      <c r="BD98" s="188"/>
      <c r="BE98" s="188"/>
      <c r="BF98" s="188"/>
      <c r="BG98" s="188"/>
      <c r="BH98" s="188"/>
      <c r="BI98" s="188"/>
      <c r="BJ98" s="188">
        <f t="shared" ref="BJ98" si="39">BJ99</f>
        <v>0</v>
      </c>
      <c r="BK98" s="188"/>
      <c r="BL98" s="188"/>
      <c r="BM98" s="188"/>
      <c r="BN98" s="188"/>
      <c r="BO98" s="188"/>
      <c r="BP98" s="188"/>
      <c r="BQ98" s="188"/>
      <c r="BR98" s="188"/>
      <c r="BS98" s="188"/>
      <c r="BT98" s="188">
        <f t="shared" ref="BT98" si="40">BT99</f>
        <v>0</v>
      </c>
      <c r="BU98" s="188"/>
      <c r="BV98" s="188"/>
      <c r="BW98" s="188"/>
      <c r="BX98" s="188"/>
      <c r="BY98" s="188"/>
      <c r="BZ98" s="188"/>
      <c r="CA98" s="188"/>
      <c r="CB98" s="188"/>
      <c r="CC98" s="188"/>
      <c r="CD98" s="276" t="s">
        <v>52</v>
      </c>
      <c r="CE98" s="276"/>
      <c r="CF98" s="276"/>
      <c r="CG98" s="276"/>
      <c r="CH98" s="276"/>
      <c r="CI98" s="276"/>
      <c r="CJ98" s="277"/>
    </row>
    <row r="99" spans="1:88" ht="41.25" customHeight="1" x14ac:dyDescent="0.2">
      <c r="A99" s="198" t="s">
        <v>256</v>
      </c>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200" t="s">
        <v>117</v>
      </c>
      <c r="AO99" s="201"/>
      <c r="AP99" s="201"/>
      <c r="AQ99" s="201"/>
      <c r="AR99" s="201"/>
      <c r="AS99" s="202"/>
      <c r="AT99" s="205"/>
      <c r="AU99" s="201"/>
      <c r="AV99" s="201"/>
      <c r="AW99" s="201"/>
      <c r="AX99" s="201"/>
      <c r="AY99" s="202"/>
      <c r="AZ99" s="207"/>
      <c r="BA99" s="208"/>
      <c r="BB99" s="208"/>
      <c r="BC99" s="208"/>
      <c r="BD99" s="208"/>
      <c r="BE99" s="208"/>
      <c r="BF99" s="208"/>
      <c r="BG99" s="208"/>
      <c r="BH99" s="208"/>
      <c r="BI99" s="209"/>
      <c r="BJ99" s="215"/>
      <c r="BK99" s="216"/>
      <c r="BL99" s="216"/>
      <c r="BM99" s="216"/>
      <c r="BN99" s="216"/>
      <c r="BO99" s="216"/>
      <c r="BP99" s="216"/>
      <c r="BQ99" s="216"/>
      <c r="BR99" s="216"/>
      <c r="BS99" s="217"/>
      <c r="BT99" s="215"/>
      <c r="BU99" s="216"/>
      <c r="BV99" s="216"/>
      <c r="BW99" s="216"/>
      <c r="BX99" s="216"/>
      <c r="BY99" s="216"/>
      <c r="BZ99" s="216"/>
      <c r="CA99" s="216"/>
      <c r="CB99" s="216"/>
      <c r="CC99" s="217"/>
      <c r="CD99" s="256" t="s">
        <v>52</v>
      </c>
      <c r="CE99" s="257"/>
      <c r="CF99" s="257"/>
      <c r="CG99" s="257"/>
      <c r="CH99" s="257"/>
      <c r="CI99" s="257"/>
      <c r="CJ99" s="258"/>
    </row>
    <row r="100" spans="1:88" x14ac:dyDescent="0.2">
      <c r="A100" s="227" t="s">
        <v>223</v>
      </c>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176" t="s">
        <v>52</v>
      </c>
      <c r="AO100" s="177"/>
      <c r="AP100" s="177"/>
      <c r="AQ100" s="177"/>
      <c r="AR100" s="177"/>
      <c r="AS100" s="177"/>
      <c r="AT100" s="177"/>
      <c r="AU100" s="177"/>
      <c r="AV100" s="177"/>
      <c r="AW100" s="177"/>
      <c r="AX100" s="177"/>
      <c r="AY100" s="177"/>
      <c r="AZ100" s="188">
        <f>SUM(AZ101:BI105)</f>
        <v>574000</v>
      </c>
      <c r="BA100" s="188"/>
      <c r="BB100" s="188"/>
      <c r="BC100" s="188"/>
      <c r="BD100" s="188"/>
      <c r="BE100" s="188"/>
      <c r="BF100" s="188"/>
      <c r="BG100" s="188"/>
      <c r="BH100" s="188"/>
      <c r="BI100" s="188"/>
      <c r="BJ100" s="188">
        <f t="shared" ref="BJ100" si="41">SUM(BJ101:BS105)</f>
        <v>574000</v>
      </c>
      <c r="BK100" s="188"/>
      <c r="BL100" s="188"/>
      <c r="BM100" s="188"/>
      <c r="BN100" s="188"/>
      <c r="BO100" s="188"/>
      <c r="BP100" s="188"/>
      <c r="BQ100" s="188"/>
      <c r="BR100" s="188"/>
      <c r="BS100" s="188"/>
      <c r="BT100" s="188">
        <f t="shared" ref="BT100" si="42">SUM(BT101:CC105)</f>
        <v>574000</v>
      </c>
      <c r="BU100" s="188"/>
      <c r="BV100" s="188"/>
      <c r="BW100" s="188"/>
      <c r="BX100" s="188"/>
      <c r="BY100" s="188"/>
      <c r="BZ100" s="188"/>
      <c r="CA100" s="188"/>
      <c r="CB100" s="188"/>
      <c r="CC100" s="188"/>
      <c r="CD100" s="237">
        <f>SUM(CD101:CJ105)</f>
        <v>284000</v>
      </c>
      <c r="CE100" s="238"/>
      <c r="CF100" s="238"/>
      <c r="CG100" s="238"/>
      <c r="CH100" s="238"/>
      <c r="CI100" s="238"/>
      <c r="CJ100" s="239"/>
    </row>
    <row r="101" spans="1:88" x14ac:dyDescent="0.2">
      <c r="A101" s="198" t="s">
        <v>45</v>
      </c>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200" t="s">
        <v>121</v>
      </c>
      <c r="AO101" s="201"/>
      <c r="AP101" s="201"/>
      <c r="AQ101" s="201"/>
      <c r="AR101" s="201"/>
      <c r="AS101" s="202"/>
      <c r="AT101" s="205"/>
      <c r="AU101" s="201"/>
      <c r="AV101" s="201"/>
      <c r="AW101" s="201"/>
      <c r="AX101" s="201"/>
      <c r="AY101" s="202"/>
      <c r="AZ101" s="207"/>
      <c r="BA101" s="208"/>
      <c r="BB101" s="208"/>
      <c r="BC101" s="208"/>
      <c r="BD101" s="208"/>
      <c r="BE101" s="208"/>
      <c r="BF101" s="208"/>
      <c r="BG101" s="208"/>
      <c r="BH101" s="208"/>
      <c r="BI101" s="209"/>
      <c r="BJ101" s="215"/>
      <c r="BK101" s="216"/>
      <c r="BL101" s="216"/>
      <c r="BM101" s="216"/>
      <c r="BN101" s="216"/>
      <c r="BO101" s="216"/>
      <c r="BP101" s="216"/>
      <c r="BQ101" s="216"/>
      <c r="BR101" s="216"/>
      <c r="BS101" s="217"/>
      <c r="BT101" s="215"/>
      <c r="BU101" s="216"/>
      <c r="BV101" s="216"/>
      <c r="BW101" s="216"/>
      <c r="BX101" s="216"/>
      <c r="BY101" s="216"/>
      <c r="BZ101" s="216"/>
      <c r="CA101" s="216"/>
      <c r="CB101" s="216"/>
      <c r="CC101" s="217"/>
      <c r="CD101" s="215"/>
      <c r="CE101" s="216"/>
      <c r="CF101" s="216"/>
      <c r="CG101" s="216"/>
      <c r="CH101" s="216"/>
      <c r="CI101" s="216"/>
      <c r="CJ101" s="221"/>
    </row>
    <row r="102" spans="1:88" x14ac:dyDescent="0.2">
      <c r="A102" s="195" t="s">
        <v>127</v>
      </c>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203"/>
      <c r="AO102" s="149"/>
      <c r="AP102" s="149"/>
      <c r="AQ102" s="149"/>
      <c r="AR102" s="149"/>
      <c r="AS102" s="204"/>
      <c r="AT102" s="206"/>
      <c r="AU102" s="149"/>
      <c r="AV102" s="149"/>
      <c r="AW102" s="149"/>
      <c r="AX102" s="149"/>
      <c r="AY102" s="204"/>
      <c r="AZ102" s="210"/>
      <c r="BA102" s="211"/>
      <c r="BB102" s="211"/>
      <c r="BC102" s="211"/>
      <c r="BD102" s="211"/>
      <c r="BE102" s="211"/>
      <c r="BF102" s="211"/>
      <c r="BG102" s="211"/>
      <c r="BH102" s="211"/>
      <c r="BI102" s="212"/>
      <c r="BJ102" s="218"/>
      <c r="BK102" s="219"/>
      <c r="BL102" s="219"/>
      <c r="BM102" s="219"/>
      <c r="BN102" s="219"/>
      <c r="BO102" s="219"/>
      <c r="BP102" s="219"/>
      <c r="BQ102" s="219"/>
      <c r="BR102" s="219"/>
      <c r="BS102" s="220"/>
      <c r="BT102" s="218"/>
      <c r="BU102" s="219"/>
      <c r="BV102" s="219"/>
      <c r="BW102" s="219"/>
      <c r="BX102" s="219"/>
      <c r="BY102" s="219"/>
      <c r="BZ102" s="219"/>
      <c r="CA102" s="219"/>
      <c r="CB102" s="219"/>
      <c r="CC102" s="220"/>
      <c r="CD102" s="218"/>
      <c r="CE102" s="219"/>
      <c r="CF102" s="219"/>
      <c r="CG102" s="219"/>
      <c r="CH102" s="219"/>
      <c r="CI102" s="219"/>
      <c r="CJ102" s="222"/>
    </row>
    <row r="103" spans="1:88" ht="27" customHeight="1" x14ac:dyDescent="0.2">
      <c r="A103" s="195" t="s">
        <v>224</v>
      </c>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203" t="s">
        <v>123</v>
      </c>
      <c r="AO103" s="149"/>
      <c r="AP103" s="149"/>
      <c r="AQ103" s="149"/>
      <c r="AR103" s="149"/>
      <c r="AS103" s="204"/>
      <c r="AT103" s="206"/>
      <c r="AU103" s="149"/>
      <c r="AV103" s="149"/>
      <c r="AW103" s="149"/>
      <c r="AX103" s="149"/>
      <c r="AY103" s="204"/>
      <c r="AZ103" s="210"/>
      <c r="BA103" s="211"/>
      <c r="BB103" s="211"/>
      <c r="BC103" s="211"/>
      <c r="BD103" s="211"/>
      <c r="BE103" s="211"/>
      <c r="BF103" s="211"/>
      <c r="BG103" s="211"/>
      <c r="BH103" s="211"/>
      <c r="BI103" s="212"/>
      <c r="BJ103" s="218"/>
      <c r="BK103" s="219"/>
      <c r="BL103" s="219"/>
      <c r="BM103" s="219"/>
      <c r="BN103" s="219"/>
      <c r="BO103" s="219"/>
      <c r="BP103" s="219"/>
      <c r="BQ103" s="219"/>
      <c r="BR103" s="219"/>
      <c r="BS103" s="220"/>
      <c r="BT103" s="218"/>
      <c r="BU103" s="219"/>
      <c r="BV103" s="219"/>
      <c r="BW103" s="219"/>
      <c r="BX103" s="219"/>
      <c r="BY103" s="219"/>
      <c r="BZ103" s="219"/>
      <c r="CA103" s="219"/>
      <c r="CB103" s="219"/>
      <c r="CC103" s="220"/>
      <c r="CD103" s="218"/>
      <c r="CE103" s="219"/>
      <c r="CF103" s="219"/>
      <c r="CG103" s="219"/>
      <c r="CH103" s="219"/>
      <c r="CI103" s="219"/>
      <c r="CJ103" s="222"/>
    </row>
    <row r="104" spans="1:88" ht="26.25" customHeight="1" x14ac:dyDescent="0.2">
      <c r="A104" s="195" t="s">
        <v>225</v>
      </c>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203" t="s">
        <v>126</v>
      </c>
      <c r="AO104" s="149"/>
      <c r="AP104" s="149"/>
      <c r="AQ104" s="149"/>
      <c r="AR104" s="149"/>
      <c r="AS104" s="204"/>
      <c r="AT104" s="206"/>
      <c r="AU104" s="149"/>
      <c r="AV104" s="149"/>
      <c r="AW104" s="149"/>
      <c r="AX104" s="149"/>
      <c r="AY104" s="204"/>
      <c r="AZ104" s="210"/>
      <c r="BA104" s="211"/>
      <c r="BB104" s="211"/>
      <c r="BC104" s="211"/>
      <c r="BD104" s="211"/>
      <c r="BE104" s="211"/>
      <c r="BF104" s="211"/>
      <c r="BG104" s="211"/>
      <c r="BH104" s="211"/>
      <c r="BI104" s="212"/>
      <c r="BJ104" s="218"/>
      <c r="BK104" s="219"/>
      <c r="BL104" s="219"/>
      <c r="BM104" s="219"/>
      <c r="BN104" s="219"/>
      <c r="BO104" s="219"/>
      <c r="BP104" s="219"/>
      <c r="BQ104" s="219"/>
      <c r="BR104" s="219"/>
      <c r="BS104" s="220"/>
      <c r="BT104" s="218"/>
      <c r="BU104" s="219"/>
      <c r="BV104" s="219"/>
      <c r="BW104" s="219"/>
      <c r="BX104" s="219"/>
      <c r="BY104" s="219"/>
      <c r="BZ104" s="219"/>
      <c r="CA104" s="219"/>
      <c r="CB104" s="219"/>
      <c r="CC104" s="220"/>
      <c r="CD104" s="218"/>
      <c r="CE104" s="219"/>
      <c r="CF104" s="219"/>
      <c r="CG104" s="219"/>
      <c r="CH104" s="219"/>
      <c r="CI104" s="219"/>
      <c r="CJ104" s="222"/>
    </row>
    <row r="105" spans="1:88" x14ac:dyDescent="0.2">
      <c r="A105" s="227" t="s">
        <v>130</v>
      </c>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176" t="s">
        <v>129</v>
      </c>
      <c r="AO105" s="177"/>
      <c r="AP105" s="177"/>
      <c r="AQ105" s="177"/>
      <c r="AR105" s="177"/>
      <c r="AS105" s="177"/>
      <c r="AT105" s="177" t="s">
        <v>52</v>
      </c>
      <c r="AU105" s="177"/>
      <c r="AV105" s="177"/>
      <c r="AW105" s="177"/>
      <c r="AX105" s="177"/>
      <c r="AY105" s="177"/>
      <c r="AZ105" s="188">
        <f>AZ106+AZ122+AZ123+AZ131</f>
        <v>574000</v>
      </c>
      <c r="BA105" s="188"/>
      <c r="BB105" s="188"/>
      <c r="BC105" s="188"/>
      <c r="BD105" s="188"/>
      <c r="BE105" s="188"/>
      <c r="BF105" s="188"/>
      <c r="BG105" s="188"/>
      <c r="BH105" s="188"/>
      <c r="BI105" s="188"/>
      <c r="BJ105" s="188">
        <f t="shared" ref="BJ105" si="43">BJ106+BJ122+BJ123+BJ131</f>
        <v>574000</v>
      </c>
      <c r="BK105" s="188"/>
      <c r="BL105" s="188"/>
      <c r="BM105" s="188"/>
      <c r="BN105" s="188"/>
      <c r="BO105" s="188"/>
      <c r="BP105" s="188"/>
      <c r="BQ105" s="188"/>
      <c r="BR105" s="188"/>
      <c r="BS105" s="188"/>
      <c r="BT105" s="188">
        <f t="shared" ref="BT105" si="44">BT106+BT122+BT123+BT131</f>
        <v>574000</v>
      </c>
      <c r="BU105" s="188"/>
      <c r="BV105" s="188"/>
      <c r="BW105" s="188"/>
      <c r="BX105" s="188"/>
      <c r="BY105" s="188"/>
      <c r="BZ105" s="188"/>
      <c r="CA105" s="188"/>
      <c r="CB105" s="188"/>
      <c r="CC105" s="188"/>
      <c r="CD105" s="237">
        <f>CD106+CD122+CD123+CD131</f>
        <v>284000</v>
      </c>
      <c r="CE105" s="238"/>
      <c r="CF105" s="238"/>
      <c r="CG105" s="238"/>
      <c r="CH105" s="238"/>
      <c r="CI105" s="238"/>
      <c r="CJ105" s="239"/>
    </row>
    <row r="106" spans="1:88" x14ac:dyDescent="0.2">
      <c r="A106" s="198" t="s">
        <v>72</v>
      </c>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200" t="s">
        <v>129</v>
      </c>
      <c r="AO106" s="201"/>
      <c r="AP106" s="201"/>
      <c r="AQ106" s="201"/>
      <c r="AR106" s="201"/>
      <c r="AS106" s="202"/>
      <c r="AT106" s="205" t="s">
        <v>313</v>
      </c>
      <c r="AU106" s="201"/>
      <c r="AV106" s="201"/>
      <c r="AW106" s="201"/>
      <c r="AX106" s="201"/>
      <c r="AY106" s="202"/>
      <c r="AZ106" s="207">
        <f>AZ108+AZ109+AZ110+AZ116+AZ117+AZ118+AZ119</f>
        <v>284000</v>
      </c>
      <c r="BA106" s="208"/>
      <c r="BB106" s="208"/>
      <c r="BC106" s="208"/>
      <c r="BD106" s="208"/>
      <c r="BE106" s="208"/>
      <c r="BF106" s="208"/>
      <c r="BG106" s="208"/>
      <c r="BH106" s="208"/>
      <c r="BI106" s="209"/>
      <c r="BJ106" s="207">
        <f t="shared" ref="BJ106" si="45">BJ108+BJ109+BJ110+BJ116+BJ117+BJ118+BJ119</f>
        <v>284000</v>
      </c>
      <c r="BK106" s="208"/>
      <c r="BL106" s="208"/>
      <c r="BM106" s="208"/>
      <c r="BN106" s="208"/>
      <c r="BO106" s="208"/>
      <c r="BP106" s="208"/>
      <c r="BQ106" s="208"/>
      <c r="BR106" s="208"/>
      <c r="BS106" s="209"/>
      <c r="BT106" s="207">
        <f t="shared" ref="BT106" si="46">BT108+BT109+BT110+BT116+BT117+BT118+BT119</f>
        <v>284000</v>
      </c>
      <c r="BU106" s="208"/>
      <c r="BV106" s="208"/>
      <c r="BW106" s="208"/>
      <c r="BX106" s="208"/>
      <c r="BY106" s="208"/>
      <c r="BZ106" s="208"/>
      <c r="CA106" s="208"/>
      <c r="CB106" s="208"/>
      <c r="CC106" s="209"/>
      <c r="CD106" s="215">
        <f>AZ108+AZ109+AZ110+AZ116+AZ117+AZ118+AZ119</f>
        <v>284000</v>
      </c>
      <c r="CE106" s="216"/>
      <c r="CF106" s="216"/>
      <c r="CG106" s="216"/>
      <c r="CH106" s="216"/>
      <c r="CI106" s="216"/>
      <c r="CJ106" s="221"/>
    </row>
    <row r="107" spans="1:88" x14ac:dyDescent="0.2">
      <c r="A107" s="195" t="s">
        <v>314</v>
      </c>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203"/>
      <c r="AO107" s="149"/>
      <c r="AP107" s="149"/>
      <c r="AQ107" s="149"/>
      <c r="AR107" s="149"/>
      <c r="AS107" s="204"/>
      <c r="AT107" s="206"/>
      <c r="AU107" s="149"/>
      <c r="AV107" s="149"/>
      <c r="AW107" s="149"/>
      <c r="AX107" s="149"/>
      <c r="AY107" s="204"/>
      <c r="AZ107" s="210"/>
      <c r="BA107" s="211"/>
      <c r="BB107" s="211"/>
      <c r="BC107" s="211"/>
      <c r="BD107" s="211"/>
      <c r="BE107" s="211"/>
      <c r="BF107" s="211"/>
      <c r="BG107" s="211"/>
      <c r="BH107" s="211"/>
      <c r="BI107" s="212"/>
      <c r="BJ107" s="210"/>
      <c r="BK107" s="211"/>
      <c r="BL107" s="211"/>
      <c r="BM107" s="211"/>
      <c r="BN107" s="211"/>
      <c r="BO107" s="211"/>
      <c r="BP107" s="211"/>
      <c r="BQ107" s="211"/>
      <c r="BR107" s="211"/>
      <c r="BS107" s="212"/>
      <c r="BT107" s="210"/>
      <c r="BU107" s="211"/>
      <c r="BV107" s="211"/>
      <c r="BW107" s="211"/>
      <c r="BX107" s="211"/>
      <c r="BY107" s="211"/>
      <c r="BZ107" s="211"/>
      <c r="CA107" s="211"/>
      <c r="CB107" s="211"/>
      <c r="CC107" s="212"/>
      <c r="CD107" s="218"/>
      <c r="CE107" s="219"/>
      <c r="CF107" s="219"/>
      <c r="CG107" s="219"/>
      <c r="CH107" s="219"/>
      <c r="CI107" s="219"/>
      <c r="CJ107" s="222"/>
    </row>
    <row r="108" spans="1:88" x14ac:dyDescent="0.2">
      <c r="A108" s="289" t="s">
        <v>318</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c r="AJ108" s="290"/>
      <c r="AK108" s="290"/>
      <c r="AL108" s="290"/>
      <c r="AM108" s="290"/>
      <c r="AN108" s="176" t="s">
        <v>129</v>
      </c>
      <c r="AO108" s="177"/>
      <c r="AP108" s="177"/>
      <c r="AQ108" s="177"/>
      <c r="AR108" s="177"/>
      <c r="AS108" s="177"/>
      <c r="AT108" s="177" t="s">
        <v>316</v>
      </c>
      <c r="AU108" s="177"/>
      <c r="AV108" s="177"/>
      <c r="AW108" s="177"/>
      <c r="AX108" s="177"/>
      <c r="AY108" s="177"/>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237"/>
      <c r="CE108" s="238"/>
      <c r="CF108" s="238"/>
      <c r="CG108" s="238"/>
      <c r="CH108" s="238"/>
      <c r="CI108" s="238"/>
      <c r="CJ108" s="239"/>
    </row>
    <row r="109" spans="1:88" x14ac:dyDescent="0.2">
      <c r="A109" s="289" t="s">
        <v>283</v>
      </c>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c r="AJ109" s="290"/>
      <c r="AK109" s="290"/>
      <c r="AL109" s="290"/>
      <c r="AM109" s="290"/>
      <c r="AN109" s="176" t="s">
        <v>129</v>
      </c>
      <c r="AO109" s="177"/>
      <c r="AP109" s="177"/>
      <c r="AQ109" s="177"/>
      <c r="AR109" s="177"/>
      <c r="AS109" s="177"/>
      <c r="AT109" s="177" t="s">
        <v>280</v>
      </c>
      <c r="AU109" s="177"/>
      <c r="AV109" s="177"/>
      <c r="AW109" s="177"/>
      <c r="AX109" s="177"/>
      <c r="AY109" s="177"/>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237"/>
      <c r="CE109" s="238"/>
      <c r="CF109" s="238"/>
      <c r="CG109" s="238"/>
      <c r="CH109" s="238"/>
      <c r="CI109" s="238"/>
      <c r="CJ109" s="239"/>
    </row>
    <row r="110" spans="1:88" x14ac:dyDescent="0.2">
      <c r="A110" s="289" t="s">
        <v>329</v>
      </c>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c r="AJ110" s="290"/>
      <c r="AK110" s="290"/>
      <c r="AL110" s="290"/>
      <c r="AM110" s="290"/>
      <c r="AN110" s="176" t="s">
        <v>129</v>
      </c>
      <c r="AO110" s="177"/>
      <c r="AP110" s="177"/>
      <c r="AQ110" s="177"/>
      <c r="AR110" s="177"/>
      <c r="AS110" s="177"/>
      <c r="AT110" s="177" t="s">
        <v>317</v>
      </c>
      <c r="AU110" s="177"/>
      <c r="AV110" s="177"/>
      <c r="AW110" s="177"/>
      <c r="AX110" s="177"/>
      <c r="AY110" s="177"/>
      <c r="AZ110" s="188">
        <f>SUM(AZ112:BI115)</f>
        <v>60000</v>
      </c>
      <c r="BA110" s="188"/>
      <c r="BB110" s="188"/>
      <c r="BC110" s="188"/>
      <c r="BD110" s="188"/>
      <c r="BE110" s="188"/>
      <c r="BF110" s="188"/>
      <c r="BG110" s="188"/>
      <c r="BH110" s="188"/>
      <c r="BI110" s="188"/>
      <c r="BJ110" s="188">
        <f t="shared" ref="BJ110" si="47">SUM(BJ112:BS115)</f>
        <v>60000</v>
      </c>
      <c r="BK110" s="188"/>
      <c r="BL110" s="188"/>
      <c r="BM110" s="188"/>
      <c r="BN110" s="188"/>
      <c r="BO110" s="188"/>
      <c r="BP110" s="188"/>
      <c r="BQ110" s="188"/>
      <c r="BR110" s="188"/>
      <c r="BS110" s="188"/>
      <c r="BT110" s="188">
        <f t="shared" ref="BT110" si="48">SUM(BT112:CC115)</f>
        <v>60000</v>
      </c>
      <c r="BU110" s="188"/>
      <c r="BV110" s="188"/>
      <c r="BW110" s="188"/>
      <c r="BX110" s="188"/>
      <c r="BY110" s="188"/>
      <c r="BZ110" s="188"/>
      <c r="CA110" s="188"/>
      <c r="CB110" s="188"/>
      <c r="CC110" s="188"/>
      <c r="CD110" s="237">
        <f>SUM(CD112:CJ115)</f>
        <v>0</v>
      </c>
      <c r="CE110" s="238"/>
      <c r="CF110" s="238"/>
      <c r="CG110" s="238"/>
      <c r="CH110" s="238"/>
      <c r="CI110" s="238"/>
      <c r="CJ110" s="239"/>
    </row>
    <row r="111" spans="1:88" x14ac:dyDescent="0.2">
      <c r="A111" s="289" t="s">
        <v>45</v>
      </c>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c r="AJ111" s="290"/>
      <c r="AK111" s="290"/>
      <c r="AL111" s="290"/>
      <c r="AM111" s="290"/>
      <c r="AN111" s="176"/>
      <c r="AO111" s="177"/>
      <c r="AP111" s="177"/>
      <c r="AQ111" s="177"/>
      <c r="AR111" s="177"/>
      <c r="AS111" s="177"/>
      <c r="AT111" s="177"/>
      <c r="AU111" s="177"/>
      <c r="AV111" s="177"/>
      <c r="AW111" s="177"/>
      <c r="AX111" s="177"/>
      <c r="AY111" s="177"/>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237"/>
      <c r="CE111" s="238"/>
      <c r="CF111" s="238"/>
      <c r="CG111" s="238"/>
      <c r="CH111" s="238"/>
      <c r="CI111" s="238"/>
      <c r="CJ111" s="239"/>
    </row>
    <row r="112" spans="1:88" x14ac:dyDescent="0.2">
      <c r="A112" s="289" t="s">
        <v>326</v>
      </c>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176" t="s">
        <v>129</v>
      </c>
      <c r="AO112" s="177"/>
      <c r="AP112" s="177"/>
      <c r="AQ112" s="177"/>
      <c r="AR112" s="177"/>
      <c r="AS112" s="177"/>
      <c r="AT112" s="177" t="s">
        <v>317</v>
      </c>
      <c r="AU112" s="177"/>
      <c r="AV112" s="177"/>
      <c r="AW112" s="177"/>
      <c r="AX112" s="177"/>
      <c r="AY112" s="177"/>
      <c r="AZ112" s="188">
        <v>45000</v>
      </c>
      <c r="BA112" s="188"/>
      <c r="BB112" s="188"/>
      <c r="BC112" s="188"/>
      <c r="BD112" s="188"/>
      <c r="BE112" s="188"/>
      <c r="BF112" s="188"/>
      <c r="BG112" s="188"/>
      <c r="BH112" s="188"/>
      <c r="BI112" s="188"/>
      <c r="BJ112" s="188">
        <v>45000</v>
      </c>
      <c r="BK112" s="188"/>
      <c r="BL112" s="188"/>
      <c r="BM112" s="188"/>
      <c r="BN112" s="188"/>
      <c r="BO112" s="188"/>
      <c r="BP112" s="188"/>
      <c r="BQ112" s="188"/>
      <c r="BR112" s="188"/>
      <c r="BS112" s="188"/>
      <c r="BT112" s="188">
        <v>45000</v>
      </c>
      <c r="BU112" s="188"/>
      <c r="BV112" s="188"/>
      <c r="BW112" s="188"/>
      <c r="BX112" s="188"/>
      <c r="BY112" s="188"/>
      <c r="BZ112" s="188"/>
      <c r="CA112" s="188"/>
      <c r="CB112" s="188"/>
      <c r="CC112" s="188"/>
      <c r="CD112" s="237"/>
      <c r="CE112" s="238"/>
      <c r="CF112" s="238"/>
      <c r="CG112" s="238"/>
      <c r="CH112" s="238"/>
      <c r="CI112" s="238"/>
      <c r="CJ112" s="239"/>
    </row>
    <row r="113" spans="1:88" x14ac:dyDescent="0.2">
      <c r="A113" s="289" t="s">
        <v>327</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176" t="s">
        <v>129</v>
      </c>
      <c r="AO113" s="177"/>
      <c r="AP113" s="177"/>
      <c r="AQ113" s="177"/>
      <c r="AR113" s="177"/>
      <c r="AS113" s="177"/>
      <c r="AT113" s="177" t="s">
        <v>317</v>
      </c>
      <c r="AU113" s="177"/>
      <c r="AV113" s="177"/>
      <c r="AW113" s="177"/>
      <c r="AX113" s="177"/>
      <c r="AY113" s="177"/>
      <c r="AZ113" s="188">
        <v>10000</v>
      </c>
      <c r="BA113" s="188"/>
      <c r="BB113" s="188"/>
      <c r="BC113" s="188"/>
      <c r="BD113" s="188"/>
      <c r="BE113" s="188"/>
      <c r="BF113" s="188"/>
      <c r="BG113" s="188"/>
      <c r="BH113" s="188"/>
      <c r="BI113" s="188"/>
      <c r="BJ113" s="188">
        <v>10000</v>
      </c>
      <c r="BK113" s="188"/>
      <c r="BL113" s="188"/>
      <c r="BM113" s="188"/>
      <c r="BN113" s="188"/>
      <c r="BO113" s="188"/>
      <c r="BP113" s="188"/>
      <c r="BQ113" s="188"/>
      <c r="BR113" s="188"/>
      <c r="BS113" s="188"/>
      <c r="BT113" s="188">
        <v>10000</v>
      </c>
      <c r="BU113" s="188"/>
      <c r="BV113" s="188"/>
      <c r="BW113" s="188"/>
      <c r="BX113" s="188"/>
      <c r="BY113" s="188"/>
      <c r="BZ113" s="188"/>
      <c r="CA113" s="188"/>
      <c r="CB113" s="188"/>
      <c r="CC113" s="188"/>
      <c r="CD113" s="237"/>
      <c r="CE113" s="238"/>
      <c r="CF113" s="238"/>
      <c r="CG113" s="238"/>
      <c r="CH113" s="238"/>
      <c r="CI113" s="238"/>
      <c r="CJ113" s="239"/>
    </row>
    <row r="114" spans="1:88" x14ac:dyDescent="0.2">
      <c r="A114" s="289" t="s">
        <v>328</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176" t="s">
        <v>129</v>
      </c>
      <c r="AO114" s="177"/>
      <c r="AP114" s="177"/>
      <c r="AQ114" s="177"/>
      <c r="AR114" s="177"/>
      <c r="AS114" s="177"/>
      <c r="AT114" s="177" t="s">
        <v>317</v>
      </c>
      <c r="AU114" s="177"/>
      <c r="AV114" s="177"/>
      <c r="AW114" s="177"/>
      <c r="AX114" s="177"/>
      <c r="AY114" s="177"/>
      <c r="AZ114" s="188">
        <v>5000</v>
      </c>
      <c r="BA114" s="188"/>
      <c r="BB114" s="188"/>
      <c r="BC114" s="188"/>
      <c r="BD114" s="188"/>
      <c r="BE114" s="188"/>
      <c r="BF114" s="188"/>
      <c r="BG114" s="188"/>
      <c r="BH114" s="188"/>
      <c r="BI114" s="188"/>
      <c r="BJ114" s="188">
        <v>5000</v>
      </c>
      <c r="BK114" s="188"/>
      <c r="BL114" s="188"/>
      <c r="BM114" s="188"/>
      <c r="BN114" s="188"/>
      <c r="BO114" s="188"/>
      <c r="BP114" s="188"/>
      <c r="BQ114" s="188"/>
      <c r="BR114" s="188"/>
      <c r="BS114" s="188"/>
      <c r="BT114" s="188">
        <v>5000</v>
      </c>
      <c r="BU114" s="188"/>
      <c r="BV114" s="188"/>
      <c r="BW114" s="188"/>
      <c r="BX114" s="188"/>
      <c r="BY114" s="188"/>
      <c r="BZ114" s="188"/>
      <c r="CA114" s="188"/>
      <c r="CB114" s="188"/>
      <c r="CC114" s="188"/>
      <c r="CD114" s="237"/>
      <c r="CE114" s="238"/>
      <c r="CF114" s="238"/>
      <c r="CG114" s="238"/>
      <c r="CH114" s="238"/>
      <c r="CI114" s="238"/>
      <c r="CJ114" s="239"/>
    </row>
    <row r="115" spans="1:88" x14ac:dyDescent="0.2">
      <c r="A115" s="289" t="s">
        <v>330</v>
      </c>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c r="AJ115" s="290"/>
      <c r="AK115" s="290"/>
      <c r="AL115" s="290"/>
      <c r="AM115" s="290"/>
      <c r="AN115" s="176" t="s">
        <v>129</v>
      </c>
      <c r="AO115" s="177"/>
      <c r="AP115" s="177"/>
      <c r="AQ115" s="177"/>
      <c r="AR115" s="177"/>
      <c r="AS115" s="177"/>
      <c r="AT115" s="177" t="s">
        <v>317</v>
      </c>
      <c r="AU115" s="177"/>
      <c r="AV115" s="177"/>
      <c r="AW115" s="177"/>
      <c r="AX115" s="177"/>
      <c r="AY115" s="177"/>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237"/>
      <c r="CE115" s="238"/>
      <c r="CF115" s="238"/>
      <c r="CG115" s="238"/>
      <c r="CH115" s="238"/>
      <c r="CI115" s="238"/>
      <c r="CJ115" s="239"/>
    </row>
    <row r="116" spans="1:88" x14ac:dyDescent="0.2">
      <c r="A116" s="289" t="s">
        <v>340</v>
      </c>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c r="AJ116" s="290"/>
      <c r="AK116" s="290"/>
      <c r="AL116" s="290"/>
      <c r="AM116" s="290"/>
      <c r="AN116" s="176" t="s">
        <v>129</v>
      </c>
      <c r="AO116" s="177"/>
      <c r="AP116" s="177"/>
      <c r="AQ116" s="177"/>
      <c r="AR116" s="177"/>
      <c r="AS116" s="177"/>
      <c r="AT116" s="177" t="s">
        <v>332</v>
      </c>
      <c r="AU116" s="177"/>
      <c r="AV116" s="177"/>
      <c r="AW116" s="177"/>
      <c r="AX116" s="177"/>
      <c r="AY116" s="177"/>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237"/>
      <c r="CE116" s="238"/>
      <c r="CF116" s="238"/>
      <c r="CG116" s="238"/>
      <c r="CH116" s="238"/>
      <c r="CI116" s="238"/>
      <c r="CJ116" s="239"/>
    </row>
    <row r="117" spans="1:88" x14ac:dyDescent="0.2">
      <c r="A117" s="289" t="s">
        <v>335</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c r="AJ117" s="290"/>
      <c r="AK117" s="290"/>
      <c r="AL117" s="290"/>
      <c r="AM117" s="290"/>
      <c r="AN117" s="176" t="s">
        <v>129</v>
      </c>
      <c r="AO117" s="177"/>
      <c r="AP117" s="177"/>
      <c r="AQ117" s="177"/>
      <c r="AR117" s="177"/>
      <c r="AS117" s="177"/>
      <c r="AT117" s="177" t="s">
        <v>333</v>
      </c>
      <c r="AU117" s="177"/>
      <c r="AV117" s="177"/>
      <c r="AW117" s="177"/>
      <c r="AX117" s="177"/>
      <c r="AY117" s="177"/>
      <c r="AZ117" s="188">
        <v>25000</v>
      </c>
      <c r="BA117" s="188"/>
      <c r="BB117" s="188"/>
      <c r="BC117" s="188"/>
      <c r="BD117" s="188"/>
      <c r="BE117" s="188"/>
      <c r="BF117" s="188"/>
      <c r="BG117" s="188"/>
      <c r="BH117" s="188"/>
      <c r="BI117" s="188"/>
      <c r="BJ117" s="188">
        <v>25000</v>
      </c>
      <c r="BK117" s="188"/>
      <c r="BL117" s="188"/>
      <c r="BM117" s="188"/>
      <c r="BN117" s="188"/>
      <c r="BO117" s="188"/>
      <c r="BP117" s="188"/>
      <c r="BQ117" s="188"/>
      <c r="BR117" s="188"/>
      <c r="BS117" s="188"/>
      <c r="BT117" s="188">
        <v>25000</v>
      </c>
      <c r="BU117" s="188"/>
      <c r="BV117" s="188"/>
      <c r="BW117" s="188"/>
      <c r="BX117" s="188"/>
      <c r="BY117" s="188"/>
      <c r="BZ117" s="188"/>
      <c r="CA117" s="188"/>
      <c r="CB117" s="188"/>
      <c r="CC117" s="188"/>
      <c r="CD117" s="237"/>
      <c r="CE117" s="238"/>
      <c r="CF117" s="238"/>
      <c r="CG117" s="238"/>
      <c r="CH117" s="238"/>
      <c r="CI117" s="238"/>
      <c r="CJ117" s="239"/>
    </row>
    <row r="118" spans="1:88" x14ac:dyDescent="0.2">
      <c r="A118" s="289" t="s">
        <v>284</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0"/>
      <c r="AN118" s="176" t="s">
        <v>129</v>
      </c>
      <c r="AO118" s="177"/>
      <c r="AP118" s="177"/>
      <c r="AQ118" s="177"/>
      <c r="AR118" s="177"/>
      <c r="AS118" s="177"/>
      <c r="AT118" s="177" t="s">
        <v>281</v>
      </c>
      <c r="AU118" s="177"/>
      <c r="AV118" s="177"/>
      <c r="AW118" s="177"/>
      <c r="AX118" s="177"/>
      <c r="AY118" s="177"/>
      <c r="AZ118" s="188">
        <v>199000</v>
      </c>
      <c r="BA118" s="188"/>
      <c r="BB118" s="188"/>
      <c r="BC118" s="188"/>
      <c r="BD118" s="188"/>
      <c r="BE118" s="188"/>
      <c r="BF118" s="188"/>
      <c r="BG118" s="188"/>
      <c r="BH118" s="188"/>
      <c r="BI118" s="188"/>
      <c r="BJ118" s="188">
        <v>199000</v>
      </c>
      <c r="BK118" s="188"/>
      <c r="BL118" s="188"/>
      <c r="BM118" s="188"/>
      <c r="BN118" s="188"/>
      <c r="BO118" s="188"/>
      <c r="BP118" s="188"/>
      <c r="BQ118" s="188"/>
      <c r="BR118" s="188"/>
      <c r="BS118" s="188"/>
      <c r="BT118" s="188">
        <v>199000</v>
      </c>
      <c r="BU118" s="188"/>
      <c r="BV118" s="188"/>
      <c r="BW118" s="188"/>
      <c r="BX118" s="188"/>
      <c r="BY118" s="188"/>
      <c r="BZ118" s="188"/>
      <c r="CA118" s="188"/>
      <c r="CB118" s="188"/>
      <c r="CC118" s="188"/>
      <c r="CD118" s="237"/>
      <c r="CE118" s="238"/>
      <c r="CF118" s="238"/>
      <c r="CG118" s="238"/>
      <c r="CH118" s="238"/>
      <c r="CI118" s="238"/>
      <c r="CJ118" s="239"/>
    </row>
    <row r="119" spans="1:88" x14ac:dyDescent="0.2">
      <c r="A119" s="289" t="s">
        <v>336</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176" t="s">
        <v>129</v>
      </c>
      <c r="AO119" s="177"/>
      <c r="AP119" s="177"/>
      <c r="AQ119" s="177"/>
      <c r="AR119" s="177"/>
      <c r="AS119" s="177"/>
      <c r="AT119" s="177" t="s">
        <v>334</v>
      </c>
      <c r="AU119" s="177"/>
      <c r="AV119" s="177"/>
      <c r="AW119" s="177"/>
      <c r="AX119" s="177"/>
      <c r="AY119" s="177"/>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237"/>
      <c r="CE119" s="238"/>
      <c r="CF119" s="238"/>
      <c r="CG119" s="238"/>
      <c r="CH119" s="238"/>
      <c r="CI119" s="238"/>
      <c r="CJ119" s="239"/>
    </row>
    <row r="120" spans="1:88" x14ac:dyDescent="0.2">
      <c r="A120" s="289" t="s">
        <v>337</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0"/>
      <c r="AI120" s="290"/>
      <c r="AJ120" s="290"/>
      <c r="AK120" s="290"/>
      <c r="AL120" s="290"/>
      <c r="AM120" s="290"/>
      <c r="AN120" s="176" t="s">
        <v>129</v>
      </c>
      <c r="AO120" s="177"/>
      <c r="AP120" s="177"/>
      <c r="AQ120" s="177"/>
      <c r="AR120" s="177"/>
      <c r="AS120" s="177"/>
      <c r="AT120" s="177" t="s">
        <v>338</v>
      </c>
      <c r="AU120" s="177"/>
      <c r="AV120" s="177"/>
      <c r="AW120" s="177"/>
      <c r="AX120" s="177"/>
      <c r="AY120" s="177"/>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237"/>
      <c r="CE120" s="238"/>
      <c r="CF120" s="238"/>
      <c r="CG120" s="238"/>
      <c r="CH120" s="238"/>
      <c r="CI120" s="238"/>
      <c r="CJ120" s="239"/>
    </row>
    <row r="121" spans="1:88" x14ac:dyDescent="0.2">
      <c r="A121" s="289" t="s">
        <v>341</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0"/>
      <c r="AI121" s="290"/>
      <c r="AJ121" s="290"/>
      <c r="AK121" s="290"/>
      <c r="AL121" s="290"/>
      <c r="AM121" s="290"/>
      <c r="AN121" s="176" t="s">
        <v>129</v>
      </c>
      <c r="AO121" s="177"/>
      <c r="AP121" s="177"/>
      <c r="AQ121" s="177"/>
      <c r="AR121" s="177"/>
      <c r="AS121" s="177"/>
      <c r="AT121" s="177" t="s">
        <v>339</v>
      </c>
      <c r="AU121" s="177"/>
      <c r="AV121" s="177"/>
      <c r="AW121" s="177"/>
      <c r="AX121" s="177"/>
      <c r="AY121" s="177"/>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237"/>
      <c r="CE121" s="238"/>
      <c r="CF121" s="238"/>
      <c r="CG121" s="238"/>
      <c r="CH121" s="238"/>
      <c r="CI121" s="238"/>
      <c r="CJ121" s="239"/>
    </row>
    <row r="122" spans="1:88" x14ac:dyDescent="0.2">
      <c r="A122" s="227" t="s">
        <v>344</v>
      </c>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176" t="s">
        <v>129</v>
      </c>
      <c r="AO122" s="177"/>
      <c r="AP122" s="177"/>
      <c r="AQ122" s="177"/>
      <c r="AR122" s="177"/>
      <c r="AS122" s="177"/>
      <c r="AT122" s="177" t="s">
        <v>343</v>
      </c>
      <c r="AU122" s="177"/>
      <c r="AV122" s="177"/>
      <c r="AW122" s="177"/>
      <c r="AX122" s="177"/>
      <c r="AY122" s="177"/>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237"/>
      <c r="CE122" s="238"/>
      <c r="CF122" s="238"/>
      <c r="CG122" s="238"/>
      <c r="CH122" s="238"/>
      <c r="CI122" s="238"/>
      <c r="CJ122" s="239"/>
    </row>
    <row r="123" spans="1:88" x14ac:dyDescent="0.2">
      <c r="A123" s="227" t="s">
        <v>347</v>
      </c>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228"/>
      <c r="AN123" s="176" t="s">
        <v>129</v>
      </c>
      <c r="AO123" s="177"/>
      <c r="AP123" s="177"/>
      <c r="AQ123" s="177"/>
      <c r="AR123" s="177"/>
      <c r="AS123" s="177"/>
      <c r="AT123" s="177" t="s">
        <v>98</v>
      </c>
      <c r="AU123" s="177"/>
      <c r="AV123" s="177"/>
      <c r="AW123" s="177"/>
      <c r="AX123" s="177"/>
      <c r="AY123" s="177"/>
      <c r="AZ123" s="188">
        <f>SUM(AZ124:BI130)</f>
        <v>290000</v>
      </c>
      <c r="BA123" s="188"/>
      <c r="BB123" s="188"/>
      <c r="BC123" s="188"/>
      <c r="BD123" s="188"/>
      <c r="BE123" s="188"/>
      <c r="BF123" s="188"/>
      <c r="BG123" s="188"/>
      <c r="BH123" s="188"/>
      <c r="BI123" s="188"/>
      <c r="BJ123" s="188">
        <f t="shared" ref="BJ123" si="49">SUM(BJ124:BS130)</f>
        <v>290000</v>
      </c>
      <c r="BK123" s="188"/>
      <c r="BL123" s="188"/>
      <c r="BM123" s="188"/>
      <c r="BN123" s="188"/>
      <c r="BO123" s="188"/>
      <c r="BP123" s="188"/>
      <c r="BQ123" s="188"/>
      <c r="BR123" s="188"/>
      <c r="BS123" s="188"/>
      <c r="BT123" s="188">
        <f t="shared" ref="BT123" si="50">SUM(BT124:CC130)</f>
        <v>290000</v>
      </c>
      <c r="BU123" s="188"/>
      <c r="BV123" s="188"/>
      <c r="BW123" s="188"/>
      <c r="BX123" s="188"/>
      <c r="BY123" s="188"/>
      <c r="BZ123" s="188"/>
      <c r="CA123" s="188"/>
      <c r="CB123" s="188"/>
      <c r="CC123" s="188"/>
      <c r="CD123" s="237">
        <f>SUM(CD124:CJ130)</f>
        <v>0</v>
      </c>
      <c r="CE123" s="238"/>
      <c r="CF123" s="238"/>
      <c r="CG123" s="238"/>
      <c r="CH123" s="238"/>
      <c r="CI123" s="238"/>
      <c r="CJ123" s="239"/>
    </row>
    <row r="124" spans="1:88" x14ac:dyDescent="0.2">
      <c r="A124" s="289" t="s">
        <v>348</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176" t="s">
        <v>129</v>
      </c>
      <c r="AO124" s="177"/>
      <c r="AP124" s="177"/>
      <c r="AQ124" s="177"/>
      <c r="AR124" s="177"/>
      <c r="AS124" s="177"/>
      <c r="AT124" s="177" t="s">
        <v>349</v>
      </c>
      <c r="AU124" s="177"/>
      <c r="AV124" s="177"/>
      <c r="AW124" s="177"/>
      <c r="AX124" s="177"/>
      <c r="AY124" s="177"/>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237"/>
      <c r="CE124" s="238"/>
      <c r="CF124" s="238"/>
      <c r="CG124" s="238"/>
      <c r="CH124" s="238"/>
      <c r="CI124" s="238"/>
      <c r="CJ124" s="239"/>
    </row>
    <row r="125" spans="1:88" x14ac:dyDescent="0.2">
      <c r="A125" s="289" t="s">
        <v>362</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290"/>
      <c r="AN125" s="176" t="s">
        <v>129</v>
      </c>
      <c r="AO125" s="177"/>
      <c r="AP125" s="177"/>
      <c r="AQ125" s="177"/>
      <c r="AR125" s="177"/>
      <c r="AS125" s="177"/>
      <c r="AT125" s="177" t="s">
        <v>357</v>
      </c>
      <c r="AU125" s="177"/>
      <c r="AV125" s="177"/>
      <c r="AW125" s="177"/>
      <c r="AX125" s="177"/>
      <c r="AY125" s="177"/>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237"/>
      <c r="CE125" s="238"/>
      <c r="CF125" s="238"/>
      <c r="CG125" s="238"/>
      <c r="CH125" s="238"/>
      <c r="CI125" s="238"/>
      <c r="CJ125" s="239"/>
    </row>
    <row r="126" spans="1:88" x14ac:dyDescent="0.2">
      <c r="A126" s="289" t="s">
        <v>363</v>
      </c>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290"/>
      <c r="AN126" s="176" t="s">
        <v>129</v>
      </c>
      <c r="AO126" s="177"/>
      <c r="AP126" s="177"/>
      <c r="AQ126" s="177"/>
      <c r="AR126" s="177"/>
      <c r="AS126" s="177"/>
      <c r="AT126" s="177" t="s">
        <v>358</v>
      </c>
      <c r="AU126" s="177"/>
      <c r="AV126" s="177"/>
      <c r="AW126" s="177"/>
      <c r="AX126" s="177"/>
      <c r="AY126" s="177"/>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237"/>
      <c r="CE126" s="238"/>
      <c r="CF126" s="238"/>
      <c r="CG126" s="238"/>
      <c r="CH126" s="238"/>
      <c r="CI126" s="238"/>
      <c r="CJ126" s="239"/>
    </row>
    <row r="127" spans="1:88" x14ac:dyDescent="0.2">
      <c r="A127" s="289" t="s">
        <v>364</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0"/>
      <c r="AI127" s="290"/>
      <c r="AJ127" s="290"/>
      <c r="AK127" s="290"/>
      <c r="AL127" s="290"/>
      <c r="AM127" s="290"/>
      <c r="AN127" s="176" t="s">
        <v>129</v>
      </c>
      <c r="AO127" s="177"/>
      <c r="AP127" s="177"/>
      <c r="AQ127" s="177"/>
      <c r="AR127" s="177"/>
      <c r="AS127" s="177"/>
      <c r="AT127" s="177" t="s">
        <v>359</v>
      </c>
      <c r="AU127" s="177"/>
      <c r="AV127" s="177"/>
      <c r="AW127" s="177"/>
      <c r="AX127" s="177"/>
      <c r="AY127" s="177"/>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237"/>
      <c r="CE127" s="238"/>
      <c r="CF127" s="238"/>
      <c r="CG127" s="238"/>
      <c r="CH127" s="238"/>
      <c r="CI127" s="238"/>
      <c r="CJ127" s="239"/>
    </row>
    <row r="128" spans="1:88" x14ac:dyDescent="0.2">
      <c r="A128" s="289" t="s">
        <v>365</v>
      </c>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176" t="s">
        <v>129</v>
      </c>
      <c r="AO128" s="177"/>
      <c r="AP128" s="177"/>
      <c r="AQ128" s="177"/>
      <c r="AR128" s="177"/>
      <c r="AS128" s="177"/>
      <c r="AT128" s="177" t="s">
        <v>360</v>
      </c>
      <c r="AU128" s="177"/>
      <c r="AV128" s="177"/>
      <c r="AW128" s="177"/>
      <c r="AX128" s="177"/>
      <c r="AY128" s="177"/>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237"/>
      <c r="CE128" s="238"/>
      <c r="CF128" s="238"/>
      <c r="CG128" s="238"/>
      <c r="CH128" s="238"/>
      <c r="CI128" s="238"/>
      <c r="CJ128" s="239"/>
    </row>
    <row r="129" spans="1:88" x14ac:dyDescent="0.2">
      <c r="A129" s="289" t="s">
        <v>366</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0"/>
      <c r="AI129" s="290"/>
      <c r="AJ129" s="290"/>
      <c r="AK129" s="290"/>
      <c r="AL129" s="290"/>
      <c r="AM129" s="290"/>
      <c r="AN129" s="176" t="s">
        <v>129</v>
      </c>
      <c r="AO129" s="177"/>
      <c r="AP129" s="177"/>
      <c r="AQ129" s="177"/>
      <c r="AR129" s="177"/>
      <c r="AS129" s="177"/>
      <c r="AT129" s="177" t="s">
        <v>361</v>
      </c>
      <c r="AU129" s="177"/>
      <c r="AV129" s="177"/>
      <c r="AW129" s="177"/>
      <c r="AX129" s="177"/>
      <c r="AY129" s="177"/>
      <c r="AZ129" s="188">
        <v>290000</v>
      </c>
      <c r="BA129" s="188"/>
      <c r="BB129" s="188"/>
      <c r="BC129" s="188"/>
      <c r="BD129" s="188"/>
      <c r="BE129" s="188"/>
      <c r="BF129" s="188"/>
      <c r="BG129" s="188"/>
      <c r="BH129" s="188"/>
      <c r="BI129" s="188"/>
      <c r="BJ129" s="188">
        <v>290000</v>
      </c>
      <c r="BK129" s="188"/>
      <c r="BL129" s="188"/>
      <c r="BM129" s="188"/>
      <c r="BN129" s="188"/>
      <c r="BO129" s="188"/>
      <c r="BP129" s="188"/>
      <c r="BQ129" s="188"/>
      <c r="BR129" s="188"/>
      <c r="BS129" s="188"/>
      <c r="BT129" s="188">
        <v>290000</v>
      </c>
      <c r="BU129" s="188"/>
      <c r="BV129" s="188"/>
      <c r="BW129" s="188"/>
      <c r="BX129" s="188"/>
      <c r="BY129" s="188"/>
      <c r="BZ129" s="188"/>
      <c r="CA129" s="188"/>
      <c r="CB129" s="188"/>
      <c r="CC129" s="188"/>
      <c r="CD129" s="237"/>
      <c r="CE129" s="238"/>
      <c r="CF129" s="238"/>
      <c r="CG129" s="238"/>
      <c r="CH129" s="238"/>
      <c r="CI129" s="238"/>
      <c r="CJ129" s="239"/>
    </row>
    <row r="130" spans="1:88" x14ac:dyDescent="0.2">
      <c r="A130" s="289" t="s">
        <v>367</v>
      </c>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0"/>
      <c r="AI130" s="290"/>
      <c r="AJ130" s="290"/>
      <c r="AK130" s="290"/>
      <c r="AL130" s="290"/>
      <c r="AM130" s="290"/>
      <c r="AN130" s="176" t="s">
        <v>129</v>
      </c>
      <c r="AO130" s="177"/>
      <c r="AP130" s="177"/>
      <c r="AQ130" s="177"/>
      <c r="AR130" s="177"/>
      <c r="AS130" s="177"/>
      <c r="AT130" s="177" t="s">
        <v>368</v>
      </c>
      <c r="AU130" s="177"/>
      <c r="AV130" s="177"/>
      <c r="AW130" s="177"/>
      <c r="AX130" s="177"/>
      <c r="AY130" s="177"/>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237"/>
      <c r="CE130" s="238"/>
      <c r="CF130" s="238"/>
      <c r="CG130" s="238"/>
      <c r="CH130" s="238"/>
      <c r="CI130" s="238"/>
      <c r="CJ130" s="239"/>
    </row>
    <row r="131" spans="1:88" x14ac:dyDescent="0.2">
      <c r="A131" s="227" t="s">
        <v>369</v>
      </c>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8"/>
      <c r="AH131" s="228"/>
      <c r="AI131" s="228"/>
      <c r="AJ131" s="228"/>
      <c r="AK131" s="228"/>
      <c r="AL131" s="228"/>
      <c r="AM131" s="228"/>
      <c r="AN131" s="176" t="s">
        <v>129</v>
      </c>
      <c r="AO131" s="177"/>
      <c r="AP131" s="177"/>
      <c r="AQ131" s="177"/>
      <c r="AR131" s="177"/>
      <c r="AS131" s="177"/>
      <c r="AT131" s="177" t="s">
        <v>96</v>
      </c>
      <c r="AU131" s="177"/>
      <c r="AV131" s="177"/>
      <c r="AW131" s="177"/>
      <c r="AX131" s="177"/>
      <c r="AY131" s="177"/>
      <c r="AZ131" s="188">
        <f>SUM(AZ132:BI133)</f>
        <v>0</v>
      </c>
      <c r="BA131" s="188"/>
      <c r="BB131" s="188"/>
      <c r="BC131" s="188"/>
      <c r="BD131" s="188"/>
      <c r="BE131" s="188"/>
      <c r="BF131" s="188"/>
      <c r="BG131" s="188"/>
      <c r="BH131" s="188"/>
      <c r="BI131" s="188"/>
      <c r="BJ131" s="188">
        <f t="shared" ref="BJ131" si="51">SUM(BJ132:BS133)</f>
        <v>0</v>
      </c>
      <c r="BK131" s="188"/>
      <c r="BL131" s="188"/>
      <c r="BM131" s="188"/>
      <c r="BN131" s="188"/>
      <c r="BO131" s="188"/>
      <c r="BP131" s="188"/>
      <c r="BQ131" s="188"/>
      <c r="BR131" s="188"/>
      <c r="BS131" s="188"/>
      <c r="BT131" s="188">
        <f t="shared" ref="BT131" si="52">SUM(BT132:CC133)</f>
        <v>0</v>
      </c>
      <c r="BU131" s="188"/>
      <c r="BV131" s="188"/>
      <c r="BW131" s="188"/>
      <c r="BX131" s="188"/>
      <c r="BY131" s="188"/>
      <c r="BZ131" s="188"/>
      <c r="CA131" s="188"/>
      <c r="CB131" s="188"/>
      <c r="CC131" s="188"/>
      <c r="CD131" s="237">
        <f>SUM(CD132:CJ133)</f>
        <v>0</v>
      </c>
      <c r="CE131" s="238"/>
      <c r="CF131" s="238"/>
      <c r="CG131" s="238"/>
      <c r="CH131" s="238"/>
      <c r="CI131" s="238"/>
      <c r="CJ131" s="239"/>
    </row>
    <row r="132" spans="1:88" x14ac:dyDescent="0.2">
      <c r="A132" s="289" t="s">
        <v>374</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176" t="s">
        <v>129</v>
      </c>
      <c r="AO132" s="177"/>
      <c r="AP132" s="177"/>
      <c r="AQ132" s="177"/>
      <c r="AR132" s="177"/>
      <c r="AS132" s="177"/>
      <c r="AT132" s="177" t="s">
        <v>372</v>
      </c>
      <c r="AU132" s="177"/>
      <c r="AV132" s="177"/>
      <c r="AW132" s="177"/>
      <c r="AX132" s="177"/>
      <c r="AY132" s="177"/>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237"/>
      <c r="CE132" s="238"/>
      <c r="CF132" s="238"/>
      <c r="CG132" s="238"/>
      <c r="CH132" s="238"/>
      <c r="CI132" s="238"/>
      <c r="CJ132" s="239"/>
    </row>
    <row r="133" spans="1:88" x14ac:dyDescent="0.2">
      <c r="A133" s="289" t="s">
        <v>375</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176" t="s">
        <v>129</v>
      </c>
      <c r="AO133" s="177"/>
      <c r="AP133" s="177"/>
      <c r="AQ133" s="177"/>
      <c r="AR133" s="177"/>
      <c r="AS133" s="177"/>
      <c r="AT133" s="177" t="s">
        <v>373</v>
      </c>
      <c r="AU133" s="177"/>
      <c r="AV133" s="177"/>
      <c r="AW133" s="177"/>
      <c r="AX133" s="177"/>
      <c r="AY133" s="177"/>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237"/>
      <c r="CE133" s="238"/>
      <c r="CF133" s="238"/>
      <c r="CG133" s="238"/>
      <c r="CH133" s="238"/>
      <c r="CI133" s="238"/>
      <c r="CJ133" s="239"/>
    </row>
    <row r="134" spans="1:88" x14ac:dyDescent="0.2">
      <c r="A134" s="198" t="s">
        <v>240</v>
      </c>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200" t="s">
        <v>132</v>
      </c>
      <c r="AO134" s="201"/>
      <c r="AP134" s="201"/>
      <c r="AQ134" s="201"/>
      <c r="AR134" s="201"/>
      <c r="AS134" s="202"/>
      <c r="AT134" s="205"/>
      <c r="AU134" s="201"/>
      <c r="AV134" s="201"/>
      <c r="AW134" s="201"/>
      <c r="AX134" s="201"/>
      <c r="AY134" s="202"/>
      <c r="AZ134" s="207"/>
      <c r="BA134" s="208"/>
      <c r="BB134" s="208"/>
      <c r="BC134" s="208"/>
      <c r="BD134" s="208"/>
      <c r="BE134" s="208"/>
      <c r="BF134" s="208"/>
      <c r="BG134" s="208"/>
      <c r="BH134" s="208"/>
      <c r="BI134" s="209"/>
      <c r="BJ134" s="215"/>
      <c r="BK134" s="216"/>
      <c r="BL134" s="216"/>
      <c r="BM134" s="216"/>
      <c r="BN134" s="216"/>
      <c r="BO134" s="216"/>
      <c r="BP134" s="216"/>
      <c r="BQ134" s="216"/>
      <c r="BR134" s="216"/>
      <c r="BS134" s="217"/>
      <c r="BT134" s="215"/>
      <c r="BU134" s="216"/>
      <c r="BV134" s="216"/>
      <c r="BW134" s="216"/>
      <c r="BX134" s="216"/>
      <c r="BY134" s="216"/>
      <c r="BZ134" s="216"/>
      <c r="CA134" s="216"/>
      <c r="CB134" s="216"/>
      <c r="CC134" s="217"/>
      <c r="CD134" s="215"/>
      <c r="CE134" s="216"/>
      <c r="CF134" s="216"/>
      <c r="CG134" s="216"/>
      <c r="CH134" s="216"/>
      <c r="CI134" s="216"/>
      <c r="CJ134" s="221"/>
    </row>
    <row r="135" spans="1:88" x14ac:dyDescent="0.2">
      <c r="A135" s="198" t="s">
        <v>45</v>
      </c>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200"/>
      <c r="AO135" s="201"/>
      <c r="AP135" s="201"/>
      <c r="AQ135" s="201"/>
      <c r="AR135" s="201"/>
      <c r="AS135" s="202"/>
      <c r="AT135" s="205"/>
      <c r="AU135" s="201"/>
      <c r="AV135" s="201"/>
      <c r="AW135" s="201"/>
      <c r="AX135" s="201"/>
      <c r="AY135" s="202"/>
      <c r="AZ135" s="207"/>
      <c r="BA135" s="208"/>
      <c r="BB135" s="208"/>
      <c r="BC135" s="208"/>
      <c r="BD135" s="208"/>
      <c r="BE135" s="208"/>
      <c r="BF135" s="208"/>
      <c r="BG135" s="208"/>
      <c r="BH135" s="208"/>
      <c r="BI135" s="209"/>
      <c r="BJ135" s="215"/>
      <c r="BK135" s="216"/>
      <c r="BL135" s="216"/>
      <c r="BM135" s="216"/>
      <c r="BN135" s="216"/>
      <c r="BO135" s="216"/>
      <c r="BP135" s="216"/>
      <c r="BQ135" s="216"/>
      <c r="BR135" s="216"/>
      <c r="BS135" s="217"/>
      <c r="BT135" s="215"/>
      <c r="BU135" s="216"/>
      <c r="BV135" s="216"/>
      <c r="BW135" s="216"/>
      <c r="BX135" s="216"/>
      <c r="BY135" s="216"/>
      <c r="BZ135" s="216"/>
      <c r="CA135" s="216"/>
      <c r="CB135" s="216"/>
      <c r="CC135" s="217"/>
      <c r="CD135" s="215"/>
      <c r="CE135" s="216"/>
      <c r="CF135" s="216"/>
      <c r="CG135" s="216"/>
      <c r="CH135" s="216"/>
      <c r="CI135" s="216"/>
      <c r="CJ135" s="221"/>
    </row>
    <row r="136" spans="1:88" x14ac:dyDescent="0.2">
      <c r="A136" s="195"/>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c r="AA136" s="196"/>
      <c r="AB136" s="196"/>
      <c r="AC136" s="196"/>
      <c r="AD136" s="196"/>
      <c r="AE136" s="196"/>
      <c r="AF136" s="196"/>
      <c r="AG136" s="196"/>
      <c r="AH136" s="196"/>
      <c r="AI136" s="196"/>
      <c r="AJ136" s="196"/>
      <c r="AK136" s="196"/>
      <c r="AL136" s="196"/>
      <c r="AM136" s="196"/>
      <c r="AN136" s="246"/>
      <c r="AO136" s="247"/>
      <c r="AP136" s="247"/>
      <c r="AQ136" s="247"/>
      <c r="AR136" s="247"/>
      <c r="AS136" s="248"/>
      <c r="AT136" s="249"/>
      <c r="AU136" s="247"/>
      <c r="AV136" s="247"/>
      <c r="AW136" s="247"/>
      <c r="AX136" s="247"/>
      <c r="AY136" s="248"/>
      <c r="AZ136" s="250"/>
      <c r="BA136" s="251"/>
      <c r="BB136" s="251"/>
      <c r="BC136" s="251"/>
      <c r="BD136" s="251"/>
      <c r="BE136" s="251"/>
      <c r="BF136" s="251"/>
      <c r="BG136" s="251"/>
      <c r="BH136" s="251"/>
      <c r="BI136" s="252"/>
      <c r="BJ136" s="253"/>
      <c r="BK136" s="254"/>
      <c r="BL136" s="254"/>
      <c r="BM136" s="254"/>
      <c r="BN136" s="254"/>
      <c r="BO136" s="254"/>
      <c r="BP136" s="254"/>
      <c r="BQ136" s="254"/>
      <c r="BR136" s="254"/>
      <c r="BS136" s="255"/>
      <c r="BT136" s="253"/>
      <c r="BU136" s="254"/>
      <c r="BV136" s="254"/>
      <c r="BW136" s="254"/>
      <c r="BX136" s="254"/>
      <c r="BY136" s="254"/>
      <c r="BZ136" s="254"/>
      <c r="CA136" s="254"/>
      <c r="CB136" s="254"/>
      <c r="CC136" s="255"/>
      <c r="CD136" s="253"/>
      <c r="CE136" s="254"/>
      <c r="CF136" s="254"/>
      <c r="CG136" s="254"/>
      <c r="CH136" s="254"/>
      <c r="CI136" s="254"/>
      <c r="CJ136" s="282"/>
    </row>
    <row r="137" spans="1:88" x14ac:dyDescent="0.2">
      <c r="A137" s="283" t="s">
        <v>213</v>
      </c>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c r="AL137" s="284"/>
      <c r="AM137" s="284"/>
      <c r="AN137" s="225" t="s">
        <v>134</v>
      </c>
      <c r="AO137" s="226"/>
      <c r="AP137" s="226"/>
      <c r="AQ137" s="226"/>
      <c r="AR137" s="226"/>
      <c r="AS137" s="226"/>
      <c r="AT137" s="177"/>
      <c r="AU137" s="177"/>
      <c r="AV137" s="177"/>
      <c r="AW137" s="177"/>
      <c r="AX137" s="177"/>
      <c r="AY137" s="177"/>
      <c r="AZ137" s="188">
        <f>SUM(AZ138:BI141)</f>
        <v>0</v>
      </c>
      <c r="BA137" s="188"/>
      <c r="BB137" s="188"/>
      <c r="BC137" s="188"/>
      <c r="BD137" s="188"/>
      <c r="BE137" s="188"/>
      <c r="BF137" s="188"/>
      <c r="BG137" s="188"/>
      <c r="BH137" s="188"/>
      <c r="BI137" s="188"/>
      <c r="BJ137" s="188">
        <f t="shared" ref="BJ137" si="53">SUM(BJ138:BS141)</f>
        <v>0</v>
      </c>
      <c r="BK137" s="188"/>
      <c r="BL137" s="188"/>
      <c r="BM137" s="188"/>
      <c r="BN137" s="188"/>
      <c r="BO137" s="188"/>
      <c r="BP137" s="188"/>
      <c r="BQ137" s="188"/>
      <c r="BR137" s="188"/>
      <c r="BS137" s="188"/>
      <c r="BT137" s="188">
        <f t="shared" ref="BT137" si="54">SUM(BT138:CC141)</f>
        <v>0</v>
      </c>
      <c r="BU137" s="188"/>
      <c r="BV137" s="188"/>
      <c r="BW137" s="188"/>
      <c r="BX137" s="188"/>
      <c r="BY137" s="188"/>
      <c r="BZ137" s="188"/>
      <c r="CA137" s="188"/>
      <c r="CB137" s="188"/>
      <c r="CC137" s="188"/>
      <c r="CD137" s="276" t="s">
        <v>52</v>
      </c>
      <c r="CE137" s="276"/>
      <c r="CF137" s="276"/>
      <c r="CG137" s="276"/>
      <c r="CH137" s="276"/>
      <c r="CI137" s="276"/>
      <c r="CJ137" s="277"/>
    </row>
    <row r="138" spans="1:88" x14ac:dyDescent="0.2">
      <c r="A138" s="198" t="s">
        <v>45</v>
      </c>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200"/>
      <c r="AO138" s="201"/>
      <c r="AP138" s="201"/>
      <c r="AQ138" s="201"/>
      <c r="AR138" s="201"/>
      <c r="AS138" s="202"/>
      <c r="AT138" s="205"/>
      <c r="AU138" s="201"/>
      <c r="AV138" s="201"/>
      <c r="AW138" s="201"/>
      <c r="AX138" s="201"/>
      <c r="AY138" s="202"/>
      <c r="AZ138" s="207"/>
      <c r="BA138" s="208"/>
      <c r="BB138" s="208"/>
      <c r="BC138" s="208"/>
      <c r="BD138" s="208"/>
      <c r="BE138" s="208"/>
      <c r="BF138" s="208"/>
      <c r="BG138" s="208"/>
      <c r="BH138" s="208"/>
      <c r="BI138" s="209"/>
      <c r="BJ138" s="215"/>
      <c r="BK138" s="216"/>
      <c r="BL138" s="216"/>
      <c r="BM138" s="216"/>
      <c r="BN138" s="216"/>
      <c r="BO138" s="216"/>
      <c r="BP138" s="216"/>
      <c r="BQ138" s="216"/>
      <c r="BR138" s="216"/>
      <c r="BS138" s="217"/>
      <c r="BT138" s="215"/>
      <c r="BU138" s="216"/>
      <c r="BV138" s="216"/>
      <c r="BW138" s="216"/>
      <c r="BX138" s="216"/>
      <c r="BY138" s="216"/>
      <c r="BZ138" s="216"/>
      <c r="CA138" s="216"/>
      <c r="CB138" s="216"/>
      <c r="CC138" s="217"/>
      <c r="CD138" s="256" t="s">
        <v>52</v>
      </c>
      <c r="CE138" s="257"/>
      <c r="CF138" s="257"/>
      <c r="CG138" s="257"/>
      <c r="CH138" s="257"/>
      <c r="CI138" s="257"/>
      <c r="CJ138" s="258"/>
    </row>
    <row r="139" spans="1:88" x14ac:dyDescent="0.2">
      <c r="A139" s="195" t="s">
        <v>214</v>
      </c>
      <c r="B139" s="196"/>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c r="AA139" s="196"/>
      <c r="AB139" s="196"/>
      <c r="AC139" s="196"/>
      <c r="AD139" s="196"/>
      <c r="AE139" s="196"/>
      <c r="AF139" s="196"/>
      <c r="AG139" s="196"/>
      <c r="AH139" s="196"/>
      <c r="AI139" s="196"/>
      <c r="AJ139" s="196"/>
      <c r="AK139" s="196"/>
      <c r="AL139" s="196"/>
      <c r="AM139" s="196"/>
      <c r="AN139" s="203"/>
      <c r="AO139" s="149"/>
      <c r="AP139" s="149"/>
      <c r="AQ139" s="149"/>
      <c r="AR139" s="149"/>
      <c r="AS139" s="204"/>
      <c r="AT139" s="206"/>
      <c r="AU139" s="149"/>
      <c r="AV139" s="149"/>
      <c r="AW139" s="149"/>
      <c r="AX139" s="149"/>
      <c r="AY139" s="204"/>
      <c r="AZ139" s="210"/>
      <c r="BA139" s="211"/>
      <c r="BB139" s="211"/>
      <c r="BC139" s="211"/>
      <c r="BD139" s="211"/>
      <c r="BE139" s="211"/>
      <c r="BF139" s="211"/>
      <c r="BG139" s="211"/>
      <c r="BH139" s="211"/>
      <c r="BI139" s="212"/>
      <c r="BJ139" s="218"/>
      <c r="BK139" s="219"/>
      <c r="BL139" s="219"/>
      <c r="BM139" s="219"/>
      <c r="BN139" s="219"/>
      <c r="BO139" s="219"/>
      <c r="BP139" s="219"/>
      <c r="BQ139" s="219"/>
      <c r="BR139" s="219"/>
      <c r="BS139" s="220"/>
      <c r="BT139" s="218"/>
      <c r="BU139" s="219"/>
      <c r="BV139" s="219"/>
      <c r="BW139" s="219"/>
      <c r="BX139" s="219"/>
      <c r="BY139" s="219"/>
      <c r="BZ139" s="219"/>
      <c r="CA139" s="219"/>
      <c r="CB139" s="219"/>
      <c r="CC139" s="220"/>
      <c r="CD139" s="266"/>
      <c r="CE139" s="267"/>
      <c r="CF139" s="267"/>
      <c r="CG139" s="267"/>
      <c r="CH139" s="267"/>
      <c r="CI139" s="267"/>
      <c r="CJ139" s="268"/>
    </row>
    <row r="140" spans="1:88" x14ac:dyDescent="0.2">
      <c r="A140" s="227" t="s">
        <v>215</v>
      </c>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8"/>
      <c r="AN140" s="176"/>
      <c r="AO140" s="177"/>
      <c r="AP140" s="177"/>
      <c r="AQ140" s="177"/>
      <c r="AR140" s="177"/>
      <c r="AS140" s="177"/>
      <c r="AT140" s="177"/>
      <c r="AU140" s="177"/>
      <c r="AV140" s="177"/>
      <c r="AW140" s="177"/>
      <c r="AX140" s="177"/>
      <c r="AY140" s="177"/>
      <c r="AZ140" s="188"/>
      <c r="BA140" s="188"/>
      <c r="BB140" s="188"/>
      <c r="BC140" s="188"/>
      <c r="BD140" s="188"/>
      <c r="BE140" s="188"/>
      <c r="BF140" s="188"/>
      <c r="BG140" s="188"/>
      <c r="BH140" s="188"/>
      <c r="BI140" s="188"/>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276" t="s">
        <v>52</v>
      </c>
      <c r="CE140" s="276"/>
      <c r="CF140" s="276"/>
      <c r="CG140" s="276"/>
      <c r="CH140" s="276"/>
      <c r="CI140" s="276"/>
      <c r="CJ140" s="277"/>
    </row>
    <row r="141" spans="1:88" x14ac:dyDescent="0.2">
      <c r="A141" s="227" t="s">
        <v>216</v>
      </c>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AN141" s="176"/>
      <c r="AO141" s="177"/>
      <c r="AP141" s="177"/>
      <c r="AQ141" s="177"/>
      <c r="AR141" s="177"/>
      <c r="AS141" s="177"/>
      <c r="AT141" s="177"/>
      <c r="AU141" s="177"/>
      <c r="AV141" s="177"/>
      <c r="AW141" s="177"/>
      <c r="AX141" s="177"/>
      <c r="AY141" s="177"/>
      <c r="AZ141" s="188"/>
      <c r="BA141" s="188"/>
      <c r="BB141" s="188"/>
      <c r="BC141" s="188"/>
      <c r="BD141" s="188"/>
      <c r="BE141" s="188"/>
      <c r="BF141" s="188"/>
      <c r="BG141" s="188"/>
      <c r="BH141" s="188"/>
      <c r="BI141" s="188"/>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276" t="s">
        <v>52</v>
      </c>
      <c r="CE141" s="276"/>
      <c r="CF141" s="276"/>
      <c r="CG141" s="276"/>
      <c r="CH141" s="276"/>
      <c r="CI141" s="276"/>
      <c r="CJ141" s="277"/>
    </row>
    <row r="142" spans="1:88" ht="13.5" thickBot="1" x14ac:dyDescent="0.25">
      <c r="A142" s="227"/>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8"/>
      <c r="AJ142" s="228"/>
      <c r="AK142" s="228"/>
      <c r="AL142" s="228"/>
      <c r="AM142" s="228"/>
      <c r="AN142" s="166"/>
      <c r="AO142" s="167"/>
      <c r="AP142" s="167"/>
      <c r="AQ142" s="167"/>
      <c r="AR142" s="167"/>
      <c r="AS142" s="167"/>
      <c r="AT142" s="167"/>
      <c r="AU142" s="167"/>
      <c r="AV142" s="167"/>
      <c r="AW142" s="167"/>
      <c r="AX142" s="167"/>
      <c r="AY142" s="167"/>
      <c r="AZ142" s="292"/>
      <c r="BA142" s="292"/>
      <c r="BB142" s="292"/>
      <c r="BC142" s="292"/>
      <c r="BD142" s="292"/>
      <c r="BE142" s="292"/>
      <c r="BF142" s="292"/>
      <c r="BG142" s="292"/>
      <c r="BH142" s="292"/>
      <c r="BI142" s="292"/>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86"/>
      <c r="CE142" s="287"/>
      <c r="CF142" s="287"/>
      <c r="CG142" s="287"/>
      <c r="CH142" s="287"/>
      <c r="CI142" s="287"/>
      <c r="CJ142" s="288"/>
    </row>
  </sheetData>
  <mergeCells count="802">
    <mergeCell ref="BJ142:BS142"/>
    <mergeCell ref="BT142:CC142"/>
    <mergeCell ref="CD142:CJ142"/>
    <mergeCell ref="BB2:CJ2"/>
    <mergeCell ref="A142:AM142"/>
    <mergeCell ref="AN142:AS142"/>
    <mergeCell ref="AT142:AY142"/>
    <mergeCell ref="AZ142:BI142"/>
    <mergeCell ref="BT140:CC140"/>
    <mergeCell ref="CD140:CJ140"/>
    <mergeCell ref="A141:AM141"/>
    <mergeCell ref="AN141:AS141"/>
    <mergeCell ref="AT141:AY141"/>
    <mergeCell ref="AZ141:BI141"/>
    <mergeCell ref="BJ141:BS141"/>
    <mergeCell ref="BT141:CC141"/>
    <mergeCell ref="CD141:CJ141"/>
    <mergeCell ref="A140:AM140"/>
    <mergeCell ref="AN140:AS140"/>
    <mergeCell ref="AT140:AY140"/>
    <mergeCell ref="AZ140:BI140"/>
    <mergeCell ref="BJ140:BS140"/>
    <mergeCell ref="CD137:CJ137"/>
    <mergeCell ref="A138:AM138"/>
    <mergeCell ref="AN138:AS139"/>
    <mergeCell ref="AT138:AY139"/>
    <mergeCell ref="AZ138:BI139"/>
    <mergeCell ref="BJ138:BS139"/>
    <mergeCell ref="BT138:CC139"/>
    <mergeCell ref="CD138:CJ139"/>
    <mergeCell ref="A139:AM139"/>
    <mergeCell ref="BT135:CC136"/>
    <mergeCell ref="CD135:CJ136"/>
    <mergeCell ref="A136:AM136"/>
    <mergeCell ref="A137:AM137"/>
    <mergeCell ref="AN137:AS137"/>
    <mergeCell ref="AT137:AY137"/>
    <mergeCell ref="AZ137:BI137"/>
    <mergeCell ref="BJ137:BS137"/>
    <mergeCell ref="BT137:CC137"/>
    <mergeCell ref="A135:AM135"/>
    <mergeCell ref="AN135:AS136"/>
    <mergeCell ref="AT135:AY136"/>
    <mergeCell ref="AZ135:BI136"/>
    <mergeCell ref="BJ135:BS136"/>
    <mergeCell ref="BT133:CC133"/>
    <mergeCell ref="CD133:CJ133"/>
    <mergeCell ref="A134:AM134"/>
    <mergeCell ref="AN134:AS134"/>
    <mergeCell ref="AT134:AY134"/>
    <mergeCell ref="AZ134:BI134"/>
    <mergeCell ref="BJ134:BS134"/>
    <mergeCell ref="BT134:CC134"/>
    <mergeCell ref="CD134:CJ134"/>
    <mergeCell ref="A133:AM133"/>
    <mergeCell ref="AN133:AS133"/>
    <mergeCell ref="AT133:AY133"/>
    <mergeCell ref="AZ133:BI133"/>
    <mergeCell ref="BJ133:BS133"/>
    <mergeCell ref="BT131:CC131"/>
    <mergeCell ref="CD131:CJ131"/>
    <mergeCell ref="A132:AM132"/>
    <mergeCell ref="AN132:AS132"/>
    <mergeCell ref="AT132:AY132"/>
    <mergeCell ref="AZ132:BI132"/>
    <mergeCell ref="BJ132:BS132"/>
    <mergeCell ref="BT132:CC132"/>
    <mergeCell ref="CD132:CJ132"/>
    <mergeCell ref="A131:AM131"/>
    <mergeCell ref="AN131:AS131"/>
    <mergeCell ref="AT131:AY131"/>
    <mergeCell ref="AZ131:BI131"/>
    <mergeCell ref="BJ131:BS131"/>
    <mergeCell ref="CD129:CJ129"/>
    <mergeCell ref="A130:AM130"/>
    <mergeCell ref="AN130:AS130"/>
    <mergeCell ref="AT130:AY130"/>
    <mergeCell ref="AZ130:BI130"/>
    <mergeCell ref="BJ130:BS130"/>
    <mergeCell ref="BT130:CC130"/>
    <mergeCell ref="CD130:CJ130"/>
    <mergeCell ref="AN129:AS129"/>
    <mergeCell ref="AT129:AY129"/>
    <mergeCell ref="AZ129:BI129"/>
    <mergeCell ref="BJ129:BS129"/>
    <mergeCell ref="BT129:CC129"/>
    <mergeCell ref="A129:AM129"/>
    <mergeCell ref="CD127:CJ127"/>
    <mergeCell ref="AN128:AS128"/>
    <mergeCell ref="AT128:AY128"/>
    <mergeCell ref="AZ128:BI128"/>
    <mergeCell ref="BJ128:BS128"/>
    <mergeCell ref="BT128:CC128"/>
    <mergeCell ref="CD128:CJ128"/>
    <mergeCell ref="AT126:AY126"/>
    <mergeCell ref="AZ126:BI126"/>
    <mergeCell ref="BJ126:BS126"/>
    <mergeCell ref="BT126:CC126"/>
    <mergeCell ref="CD126:CJ126"/>
    <mergeCell ref="AN127:AS127"/>
    <mergeCell ref="AT127:AY127"/>
    <mergeCell ref="AZ127:BI127"/>
    <mergeCell ref="BJ127:BS127"/>
    <mergeCell ref="CD124:CJ124"/>
    <mergeCell ref="AN125:AS125"/>
    <mergeCell ref="AT125:AY125"/>
    <mergeCell ref="AZ125:BI125"/>
    <mergeCell ref="BJ125:BS125"/>
    <mergeCell ref="BT125:CC125"/>
    <mergeCell ref="CD125:CJ125"/>
    <mergeCell ref="AN124:AS124"/>
    <mergeCell ref="AT124:AY124"/>
    <mergeCell ref="AZ124:BI124"/>
    <mergeCell ref="BJ124:BS124"/>
    <mergeCell ref="BT124:CC124"/>
    <mergeCell ref="CD122:CJ122"/>
    <mergeCell ref="AN123:AS123"/>
    <mergeCell ref="AT123:AY123"/>
    <mergeCell ref="AZ123:BI123"/>
    <mergeCell ref="BJ123:BS123"/>
    <mergeCell ref="BT123:CC123"/>
    <mergeCell ref="CD123:CJ123"/>
    <mergeCell ref="BT120:CC120"/>
    <mergeCell ref="CD120:CJ120"/>
    <mergeCell ref="AN121:AS121"/>
    <mergeCell ref="AT121:AY121"/>
    <mergeCell ref="AZ121:BI121"/>
    <mergeCell ref="BJ121:BS121"/>
    <mergeCell ref="BT121:CC121"/>
    <mergeCell ref="CD121:CJ121"/>
    <mergeCell ref="AN120:AS120"/>
    <mergeCell ref="AT120:AY120"/>
    <mergeCell ref="AZ120:BI120"/>
    <mergeCell ref="BJ120:BS120"/>
    <mergeCell ref="CD118:CJ118"/>
    <mergeCell ref="AN119:AS119"/>
    <mergeCell ref="AT119:AY119"/>
    <mergeCell ref="AZ119:BI119"/>
    <mergeCell ref="BJ119:BS119"/>
    <mergeCell ref="BT119:CC119"/>
    <mergeCell ref="CD119:CJ119"/>
    <mergeCell ref="AN118:AS118"/>
    <mergeCell ref="AT118:AY118"/>
    <mergeCell ref="AZ118:BI118"/>
    <mergeCell ref="BJ118:BS118"/>
    <mergeCell ref="BT118:CC118"/>
    <mergeCell ref="AZ114:BI114"/>
    <mergeCell ref="BJ114:BS114"/>
    <mergeCell ref="BT114:CC114"/>
    <mergeCell ref="AT116:AY116"/>
    <mergeCell ref="AZ116:BI116"/>
    <mergeCell ref="BJ116:BS116"/>
    <mergeCell ref="BT116:CC116"/>
    <mergeCell ref="CD116:CJ116"/>
    <mergeCell ref="AN117:AS117"/>
    <mergeCell ref="AT117:AY117"/>
    <mergeCell ref="AZ117:BI117"/>
    <mergeCell ref="BJ117:BS117"/>
    <mergeCell ref="CD111:CJ111"/>
    <mergeCell ref="AN110:AS110"/>
    <mergeCell ref="AT110:AY110"/>
    <mergeCell ref="AZ110:BI110"/>
    <mergeCell ref="BJ110:BS110"/>
    <mergeCell ref="BT110:CC110"/>
    <mergeCell ref="AT112:AY112"/>
    <mergeCell ref="AZ112:BI112"/>
    <mergeCell ref="BJ112:BS112"/>
    <mergeCell ref="BT112:CC112"/>
    <mergeCell ref="CD112:CJ112"/>
    <mergeCell ref="CD105:CJ105"/>
    <mergeCell ref="AN106:AS107"/>
    <mergeCell ref="AT106:AY107"/>
    <mergeCell ref="AZ106:BI107"/>
    <mergeCell ref="BJ106:BS107"/>
    <mergeCell ref="BT106:CC107"/>
    <mergeCell ref="CD106:CJ107"/>
    <mergeCell ref="CD103:CJ103"/>
    <mergeCell ref="AN104:AS104"/>
    <mergeCell ref="AT104:AY104"/>
    <mergeCell ref="AZ104:BI104"/>
    <mergeCell ref="BJ104:BS104"/>
    <mergeCell ref="BT104:CC104"/>
    <mergeCell ref="CD104:CJ104"/>
    <mergeCell ref="AN103:AS103"/>
    <mergeCell ref="BT98:CC98"/>
    <mergeCell ref="CD98:CJ98"/>
    <mergeCell ref="AN99:AS99"/>
    <mergeCell ref="AT99:AY99"/>
    <mergeCell ref="AZ99:BI99"/>
    <mergeCell ref="BJ99:BS99"/>
    <mergeCell ref="CD99:CJ99"/>
    <mergeCell ref="CD100:CJ100"/>
    <mergeCell ref="AN101:AS102"/>
    <mergeCell ref="AT101:AY102"/>
    <mergeCell ref="AZ101:BI102"/>
    <mergeCell ref="BJ101:BS102"/>
    <mergeCell ref="BT101:CC102"/>
    <mergeCell ref="CD101:CJ102"/>
    <mergeCell ref="AN100:AS100"/>
    <mergeCell ref="AT100:AY100"/>
    <mergeCell ref="AZ100:BI100"/>
    <mergeCell ref="BJ100:BS100"/>
    <mergeCell ref="BT100:CC100"/>
    <mergeCell ref="CD95:CJ96"/>
    <mergeCell ref="AN97:AS97"/>
    <mergeCell ref="AT97:AY97"/>
    <mergeCell ref="AZ97:BI97"/>
    <mergeCell ref="BJ97:BS97"/>
    <mergeCell ref="BT97:CC97"/>
    <mergeCell ref="CD97:CJ97"/>
    <mergeCell ref="CD93:CJ93"/>
    <mergeCell ref="AN94:AS94"/>
    <mergeCell ref="AT94:AY94"/>
    <mergeCell ref="AZ94:BI94"/>
    <mergeCell ref="BJ94:BS94"/>
    <mergeCell ref="BT94:CC94"/>
    <mergeCell ref="CD94:CJ94"/>
    <mergeCell ref="BT95:CC96"/>
    <mergeCell ref="CD91:CJ91"/>
    <mergeCell ref="AN92:AS92"/>
    <mergeCell ref="AT92:AY92"/>
    <mergeCell ref="AZ92:BI92"/>
    <mergeCell ref="BJ92:BS92"/>
    <mergeCell ref="BT92:CC92"/>
    <mergeCell ref="CD92:CJ92"/>
    <mergeCell ref="CD88:CJ88"/>
    <mergeCell ref="AN89:AS90"/>
    <mergeCell ref="AT89:AY90"/>
    <mergeCell ref="AZ89:BI90"/>
    <mergeCell ref="BJ89:BS90"/>
    <mergeCell ref="BT89:CC90"/>
    <mergeCell ref="CD89:CJ90"/>
    <mergeCell ref="BT88:CC88"/>
    <mergeCell ref="BT85:CC86"/>
    <mergeCell ref="CD85:CJ86"/>
    <mergeCell ref="AN87:AS87"/>
    <mergeCell ref="AT87:AY87"/>
    <mergeCell ref="AZ87:BI87"/>
    <mergeCell ref="BJ87:BS87"/>
    <mergeCell ref="BT87:CC87"/>
    <mergeCell ref="CD87:CJ87"/>
    <mergeCell ref="CD83:CJ83"/>
    <mergeCell ref="AN84:AS84"/>
    <mergeCell ref="AT84:AY84"/>
    <mergeCell ref="AZ84:BI84"/>
    <mergeCell ref="BJ84:BS84"/>
    <mergeCell ref="BT84:CC84"/>
    <mergeCell ref="CD84:CJ84"/>
    <mergeCell ref="BT83:CC83"/>
    <mergeCell ref="CD81:CJ81"/>
    <mergeCell ref="AN82:AS82"/>
    <mergeCell ref="AT82:AY82"/>
    <mergeCell ref="AZ82:BI82"/>
    <mergeCell ref="BJ82:BS82"/>
    <mergeCell ref="BT82:CC82"/>
    <mergeCell ref="CD82:CJ82"/>
    <mergeCell ref="AN79:AS80"/>
    <mergeCell ref="AT79:AY80"/>
    <mergeCell ref="AZ79:BI80"/>
    <mergeCell ref="BJ79:BS80"/>
    <mergeCell ref="BT79:CC80"/>
    <mergeCell ref="CD79:CJ80"/>
    <mergeCell ref="CD76:CJ77"/>
    <mergeCell ref="AN78:AS78"/>
    <mergeCell ref="AT78:AY78"/>
    <mergeCell ref="AZ78:BI78"/>
    <mergeCell ref="BJ78:BS78"/>
    <mergeCell ref="BT78:CC78"/>
    <mergeCell ref="CD78:CJ78"/>
    <mergeCell ref="AN75:AS75"/>
    <mergeCell ref="AT75:AY75"/>
    <mergeCell ref="AZ75:BI75"/>
    <mergeCell ref="BJ75:BS75"/>
    <mergeCell ref="BT75:CC75"/>
    <mergeCell ref="CD75:CJ75"/>
    <mergeCell ref="CD71:CJ72"/>
    <mergeCell ref="AN73:AS74"/>
    <mergeCell ref="AT73:AY74"/>
    <mergeCell ref="AZ73:BI74"/>
    <mergeCell ref="BJ73:BS74"/>
    <mergeCell ref="BT73:CC74"/>
    <mergeCell ref="CD73:CJ74"/>
    <mergeCell ref="BT68:CC68"/>
    <mergeCell ref="CD68:CJ68"/>
    <mergeCell ref="AN69:AS70"/>
    <mergeCell ref="AT69:AY70"/>
    <mergeCell ref="AZ69:BI70"/>
    <mergeCell ref="BJ69:BS70"/>
    <mergeCell ref="BT69:CC70"/>
    <mergeCell ref="CD69:CJ70"/>
    <mergeCell ref="CD65:CJ66"/>
    <mergeCell ref="AN67:AS67"/>
    <mergeCell ref="AT67:AY67"/>
    <mergeCell ref="AZ67:BI67"/>
    <mergeCell ref="BJ67:BS67"/>
    <mergeCell ref="BT67:CC67"/>
    <mergeCell ref="CD67:CJ67"/>
    <mergeCell ref="BT63:CC63"/>
    <mergeCell ref="CD63:CJ63"/>
    <mergeCell ref="AN64:AS64"/>
    <mergeCell ref="AT64:AY64"/>
    <mergeCell ref="AZ64:BI64"/>
    <mergeCell ref="BJ64:BS64"/>
    <mergeCell ref="BT64:CC64"/>
    <mergeCell ref="CD64:CJ64"/>
    <mergeCell ref="BT65:CC66"/>
    <mergeCell ref="BT61:CC61"/>
    <mergeCell ref="CD61:CJ61"/>
    <mergeCell ref="AN62:AS62"/>
    <mergeCell ref="AT62:AY62"/>
    <mergeCell ref="AZ62:BI62"/>
    <mergeCell ref="BJ62:BS62"/>
    <mergeCell ref="BT62:CC62"/>
    <mergeCell ref="CD62:CJ62"/>
    <mergeCell ref="BT58:CC58"/>
    <mergeCell ref="CD58:CJ58"/>
    <mergeCell ref="AN59:AS60"/>
    <mergeCell ref="AT59:AY60"/>
    <mergeCell ref="AZ59:BI60"/>
    <mergeCell ref="BJ59:BS60"/>
    <mergeCell ref="BT59:CC60"/>
    <mergeCell ref="CD59:CJ60"/>
    <mergeCell ref="CD56:CJ56"/>
    <mergeCell ref="AN57:AS57"/>
    <mergeCell ref="AT57:AY57"/>
    <mergeCell ref="AZ57:BI57"/>
    <mergeCell ref="BJ57:BS57"/>
    <mergeCell ref="BT57:CC57"/>
    <mergeCell ref="CD57:CJ57"/>
    <mergeCell ref="AN56:AS56"/>
    <mergeCell ref="AT56:AY56"/>
    <mergeCell ref="AZ56:BI56"/>
    <mergeCell ref="BJ56:BS56"/>
    <mergeCell ref="BT56:CC56"/>
    <mergeCell ref="BJ55:BS55"/>
    <mergeCell ref="BT55:CC55"/>
    <mergeCell ref="CD55:CJ55"/>
    <mergeCell ref="BJ53:BS53"/>
    <mergeCell ref="BT53:CC53"/>
    <mergeCell ref="CD53:CJ53"/>
    <mergeCell ref="CD49:CJ49"/>
    <mergeCell ref="AN50:AS50"/>
    <mergeCell ref="AT50:AY50"/>
    <mergeCell ref="AZ50:BI50"/>
    <mergeCell ref="BJ50:BS50"/>
    <mergeCell ref="BT50:CC50"/>
    <mergeCell ref="CD50:CJ50"/>
    <mergeCell ref="BJ51:BS52"/>
    <mergeCell ref="BT51:CC52"/>
    <mergeCell ref="AN41:AS41"/>
    <mergeCell ref="AT41:AY41"/>
    <mergeCell ref="AZ41:BI41"/>
    <mergeCell ref="BJ41:BS41"/>
    <mergeCell ref="BT41:CC41"/>
    <mergeCell ref="CD41:CJ41"/>
    <mergeCell ref="CD47:CJ48"/>
    <mergeCell ref="CD51:CJ52"/>
    <mergeCell ref="BJ54:BS54"/>
    <mergeCell ref="BT54:CC54"/>
    <mergeCell ref="CD54:CJ54"/>
    <mergeCell ref="BT34:CC34"/>
    <mergeCell ref="CD34:CJ34"/>
    <mergeCell ref="AN33:AS33"/>
    <mergeCell ref="AT33:AY33"/>
    <mergeCell ref="AZ33:BI33"/>
    <mergeCell ref="BJ33:BS33"/>
    <mergeCell ref="BT33:CC33"/>
    <mergeCell ref="CD33:CJ33"/>
    <mergeCell ref="CD39:CJ40"/>
    <mergeCell ref="CD37:CJ37"/>
    <mergeCell ref="AN38:AS38"/>
    <mergeCell ref="AT38:AY38"/>
    <mergeCell ref="AZ38:BI38"/>
    <mergeCell ref="BJ38:BS38"/>
    <mergeCell ref="BT38:CC38"/>
    <mergeCell ref="CD38:CJ38"/>
    <mergeCell ref="BT35:CC36"/>
    <mergeCell ref="CD35:CJ36"/>
    <mergeCell ref="BT27:CC27"/>
    <mergeCell ref="CD27:CJ27"/>
    <mergeCell ref="BT31:CC32"/>
    <mergeCell ref="CD31:CJ32"/>
    <mergeCell ref="BT28:CC29"/>
    <mergeCell ref="CD28:CJ29"/>
    <mergeCell ref="AN30:AS30"/>
    <mergeCell ref="AT30:AY30"/>
    <mergeCell ref="AZ30:BI30"/>
    <mergeCell ref="BJ30:BS30"/>
    <mergeCell ref="BT30:CC30"/>
    <mergeCell ref="CD30:CJ30"/>
    <mergeCell ref="A25:AM25"/>
    <mergeCell ref="AN25:AS26"/>
    <mergeCell ref="AT25:AY26"/>
    <mergeCell ref="AZ25:BI26"/>
    <mergeCell ref="BJ25:BS26"/>
    <mergeCell ref="A26:AM26"/>
    <mergeCell ref="CD23:CJ23"/>
    <mergeCell ref="A24:AM24"/>
    <mergeCell ref="AN24:AS24"/>
    <mergeCell ref="AT24:AY24"/>
    <mergeCell ref="AZ24:BI24"/>
    <mergeCell ref="BJ24:BS24"/>
    <mergeCell ref="BT24:CC24"/>
    <mergeCell ref="CD24:CJ24"/>
    <mergeCell ref="A23:AM23"/>
    <mergeCell ref="BT25:CC26"/>
    <mergeCell ref="CD25:CJ26"/>
    <mergeCell ref="CD20:CJ20"/>
    <mergeCell ref="AN21:AS22"/>
    <mergeCell ref="AT21:AY22"/>
    <mergeCell ref="AZ21:BI22"/>
    <mergeCell ref="BJ21:BS22"/>
    <mergeCell ref="BT21:CC22"/>
    <mergeCell ref="CD21:CJ22"/>
    <mergeCell ref="AN23:AS23"/>
    <mergeCell ref="AT23:AY23"/>
    <mergeCell ref="AZ23:BI23"/>
    <mergeCell ref="BJ23:BS23"/>
    <mergeCell ref="BT23:CC23"/>
    <mergeCell ref="A21:AM21"/>
    <mergeCell ref="A22:AM22"/>
    <mergeCell ref="BT16:CC17"/>
    <mergeCell ref="CD16:CJ17"/>
    <mergeCell ref="AN18:AS19"/>
    <mergeCell ref="AT18:AY19"/>
    <mergeCell ref="AZ18:BI19"/>
    <mergeCell ref="BJ18:BS19"/>
    <mergeCell ref="BT18:CC19"/>
    <mergeCell ref="CD18:CJ19"/>
    <mergeCell ref="A20:AM20"/>
    <mergeCell ref="AN20:AS20"/>
    <mergeCell ref="AT20:AY20"/>
    <mergeCell ref="AZ20:BI20"/>
    <mergeCell ref="BJ20:BS20"/>
    <mergeCell ref="A18:AM18"/>
    <mergeCell ref="A19:AM19"/>
    <mergeCell ref="A17:AM17"/>
    <mergeCell ref="AN16:AS17"/>
    <mergeCell ref="AT16:AY17"/>
    <mergeCell ref="AZ16:BI17"/>
    <mergeCell ref="BJ16:BS17"/>
    <mergeCell ref="A16:AM16"/>
    <mergeCell ref="BT20:CC20"/>
    <mergeCell ref="AT14:AY14"/>
    <mergeCell ref="AZ14:BI14"/>
    <mergeCell ref="BJ14:BS14"/>
    <mergeCell ref="BT14:CC14"/>
    <mergeCell ref="CD14:CJ14"/>
    <mergeCell ref="AN15:AS15"/>
    <mergeCell ref="AT15:AY15"/>
    <mergeCell ref="AZ15:BI15"/>
    <mergeCell ref="BJ15:BS15"/>
    <mergeCell ref="BT15:CC15"/>
    <mergeCell ref="CD15:CJ15"/>
    <mergeCell ref="CD12:CJ12"/>
    <mergeCell ref="AN13:AS13"/>
    <mergeCell ref="AT13:AY13"/>
    <mergeCell ref="AZ13:BI13"/>
    <mergeCell ref="BJ13:BS13"/>
    <mergeCell ref="BT13:CC13"/>
    <mergeCell ref="CD13:CJ13"/>
    <mergeCell ref="AN12:AS12"/>
    <mergeCell ref="AT12:AY12"/>
    <mergeCell ref="AZ12:BI12"/>
    <mergeCell ref="BJ12:BS12"/>
    <mergeCell ref="BT12:CC12"/>
    <mergeCell ref="A120:AM120"/>
    <mergeCell ref="A121:AM121"/>
    <mergeCell ref="A119:AM119"/>
    <mergeCell ref="CD8:CJ8"/>
    <mergeCell ref="AN9:AS9"/>
    <mergeCell ref="AT9:AY9"/>
    <mergeCell ref="AZ9:BI9"/>
    <mergeCell ref="BJ9:BS9"/>
    <mergeCell ref="BT9:CC9"/>
    <mergeCell ref="CD9:CJ9"/>
    <mergeCell ref="AN8:AS8"/>
    <mergeCell ref="AT8:AY8"/>
    <mergeCell ref="AZ8:BI8"/>
    <mergeCell ref="BJ8:BS8"/>
    <mergeCell ref="BT8:CC8"/>
    <mergeCell ref="AT10:AY10"/>
    <mergeCell ref="AZ10:BI10"/>
    <mergeCell ref="BJ10:BS10"/>
    <mergeCell ref="BT10:CC10"/>
    <mergeCell ref="CD10:CJ10"/>
    <mergeCell ref="AN11:AS11"/>
    <mergeCell ref="AT11:AY11"/>
    <mergeCell ref="AZ11:BI11"/>
    <mergeCell ref="BJ11:BS11"/>
    <mergeCell ref="A128:AM128"/>
    <mergeCell ref="BT127:CC127"/>
    <mergeCell ref="A127:AM127"/>
    <mergeCell ref="A126:AM126"/>
    <mergeCell ref="AN126:AS126"/>
    <mergeCell ref="A125:AM125"/>
    <mergeCell ref="A123:AM123"/>
    <mergeCell ref="A124:AM124"/>
    <mergeCell ref="A122:AM122"/>
    <mergeCell ref="AN122:AS122"/>
    <mergeCell ref="AT122:AY122"/>
    <mergeCell ref="AZ122:BI122"/>
    <mergeCell ref="BJ122:BS122"/>
    <mergeCell ref="BT122:CC122"/>
    <mergeCell ref="A118:AM118"/>
    <mergeCell ref="BT117:CC117"/>
    <mergeCell ref="CD117:CJ117"/>
    <mergeCell ref="A117:AM117"/>
    <mergeCell ref="A116:AM116"/>
    <mergeCell ref="AN116:AS116"/>
    <mergeCell ref="A115:AM115"/>
    <mergeCell ref="A114:AM114"/>
    <mergeCell ref="BT113:CC113"/>
    <mergeCell ref="CD113:CJ113"/>
    <mergeCell ref="A113:AM113"/>
    <mergeCell ref="AN113:AS113"/>
    <mergeCell ref="AT113:AY113"/>
    <mergeCell ref="AZ113:BI113"/>
    <mergeCell ref="BJ113:BS113"/>
    <mergeCell ref="CD114:CJ114"/>
    <mergeCell ref="AN115:AS115"/>
    <mergeCell ref="AT115:AY115"/>
    <mergeCell ref="AZ115:BI115"/>
    <mergeCell ref="BJ115:BS115"/>
    <mergeCell ref="BT115:CC115"/>
    <mergeCell ref="CD115:CJ115"/>
    <mergeCell ref="AN114:AS114"/>
    <mergeCell ref="AT114:AY114"/>
    <mergeCell ref="A112:AM112"/>
    <mergeCell ref="AN112:AS112"/>
    <mergeCell ref="A111:AM111"/>
    <mergeCell ref="A110:AM110"/>
    <mergeCell ref="BT109:CC109"/>
    <mergeCell ref="CD109:CJ109"/>
    <mergeCell ref="A109:AM109"/>
    <mergeCell ref="A108:AM108"/>
    <mergeCell ref="AN108:AS108"/>
    <mergeCell ref="AT108:AY108"/>
    <mergeCell ref="AZ108:BI108"/>
    <mergeCell ref="BJ108:BS108"/>
    <mergeCell ref="BT108:CC108"/>
    <mergeCell ref="CD108:CJ108"/>
    <mergeCell ref="AN109:AS109"/>
    <mergeCell ref="AT109:AY109"/>
    <mergeCell ref="AZ109:BI109"/>
    <mergeCell ref="BJ109:BS109"/>
    <mergeCell ref="CD110:CJ110"/>
    <mergeCell ref="AN111:AS111"/>
    <mergeCell ref="AT111:AY111"/>
    <mergeCell ref="AZ111:BI111"/>
    <mergeCell ref="BJ111:BS111"/>
    <mergeCell ref="BT111:CC111"/>
    <mergeCell ref="A107:AM107"/>
    <mergeCell ref="A106:AM106"/>
    <mergeCell ref="AN105:AS105"/>
    <mergeCell ref="A105:AM105"/>
    <mergeCell ref="AT105:AY105"/>
    <mergeCell ref="AZ105:BI105"/>
    <mergeCell ref="BJ105:BS105"/>
    <mergeCell ref="BT105:CC105"/>
    <mergeCell ref="A104:AM104"/>
    <mergeCell ref="A103:AM103"/>
    <mergeCell ref="AT103:AY103"/>
    <mergeCell ref="AZ103:BI103"/>
    <mergeCell ref="BJ103:BS103"/>
    <mergeCell ref="BT103:CC103"/>
    <mergeCell ref="A102:AM102"/>
    <mergeCell ref="A101:AM101"/>
    <mergeCell ref="A100:AM100"/>
    <mergeCell ref="BT99:CC99"/>
    <mergeCell ref="A99:AM99"/>
    <mergeCell ref="A98:AM98"/>
    <mergeCell ref="AN98:AS98"/>
    <mergeCell ref="A97:AM97"/>
    <mergeCell ref="A96:AM96"/>
    <mergeCell ref="AN95:AS96"/>
    <mergeCell ref="A95:AM95"/>
    <mergeCell ref="AT95:AY96"/>
    <mergeCell ref="AZ95:BI96"/>
    <mergeCell ref="BJ95:BS96"/>
    <mergeCell ref="AT98:AY98"/>
    <mergeCell ref="AZ98:BI98"/>
    <mergeCell ref="BJ98:BS98"/>
    <mergeCell ref="A94:AM94"/>
    <mergeCell ref="AN93:AS93"/>
    <mergeCell ref="A93:AM93"/>
    <mergeCell ref="AT93:AY93"/>
    <mergeCell ref="AZ93:BI93"/>
    <mergeCell ref="BJ93:BS93"/>
    <mergeCell ref="BT93:CC93"/>
    <mergeCell ref="A91:AM91"/>
    <mergeCell ref="A92:AM92"/>
    <mergeCell ref="BT91:CC91"/>
    <mergeCell ref="A90:AM90"/>
    <mergeCell ref="AN91:AS91"/>
    <mergeCell ref="AT91:AY91"/>
    <mergeCell ref="AZ91:BI91"/>
    <mergeCell ref="BJ91:BS91"/>
    <mergeCell ref="A89:AM89"/>
    <mergeCell ref="AN88:AS88"/>
    <mergeCell ref="A88:AM88"/>
    <mergeCell ref="AT88:AY88"/>
    <mergeCell ref="AZ88:BI88"/>
    <mergeCell ref="BJ88:BS88"/>
    <mergeCell ref="A86:AM86"/>
    <mergeCell ref="A87:AM87"/>
    <mergeCell ref="A85:AM85"/>
    <mergeCell ref="AN85:AS86"/>
    <mergeCell ref="AT85:AY86"/>
    <mergeCell ref="AZ85:BI86"/>
    <mergeCell ref="BJ85:BS86"/>
    <mergeCell ref="A84:AM84"/>
    <mergeCell ref="AN83:AS83"/>
    <mergeCell ref="A83:AM83"/>
    <mergeCell ref="AT83:AY83"/>
    <mergeCell ref="AZ83:BI83"/>
    <mergeCell ref="BJ83:BS83"/>
    <mergeCell ref="A82:AM82"/>
    <mergeCell ref="AN81:AS81"/>
    <mergeCell ref="A81:AM81"/>
    <mergeCell ref="AT81:AY81"/>
    <mergeCell ref="AZ81:BI81"/>
    <mergeCell ref="BJ81:BS81"/>
    <mergeCell ref="BT81:CC81"/>
    <mergeCell ref="A79:AM79"/>
    <mergeCell ref="A80:AM80"/>
    <mergeCell ref="A78:AM78"/>
    <mergeCell ref="A77:AM77"/>
    <mergeCell ref="AN76:AS77"/>
    <mergeCell ref="A76:AM76"/>
    <mergeCell ref="AT76:AY77"/>
    <mergeCell ref="AZ76:BI77"/>
    <mergeCell ref="BJ76:BS77"/>
    <mergeCell ref="BT76:CC77"/>
    <mergeCell ref="A74:AM74"/>
    <mergeCell ref="A75:AM75"/>
    <mergeCell ref="A73:AM73"/>
    <mergeCell ref="A72:AM72"/>
    <mergeCell ref="AN71:AS72"/>
    <mergeCell ref="A71:AM71"/>
    <mergeCell ref="AT71:AY72"/>
    <mergeCell ref="AZ71:BI72"/>
    <mergeCell ref="BJ71:BS72"/>
    <mergeCell ref="BT71:CC72"/>
    <mergeCell ref="A69:AM69"/>
    <mergeCell ref="A70:AM70"/>
    <mergeCell ref="A68:AM68"/>
    <mergeCell ref="AN68:AS68"/>
    <mergeCell ref="AT68:AY68"/>
    <mergeCell ref="AZ68:BI68"/>
    <mergeCell ref="BJ68:BS68"/>
    <mergeCell ref="A67:AM67"/>
    <mergeCell ref="AN65:AS66"/>
    <mergeCell ref="A66:AM66"/>
    <mergeCell ref="AT65:AY66"/>
    <mergeCell ref="AZ65:BI66"/>
    <mergeCell ref="BJ65:BS66"/>
    <mergeCell ref="A64:AM64"/>
    <mergeCell ref="A65:AM65"/>
    <mergeCell ref="A63:AM63"/>
    <mergeCell ref="AN63:AS63"/>
    <mergeCell ref="AT63:AY63"/>
    <mergeCell ref="AZ63:BI63"/>
    <mergeCell ref="BJ63:BS63"/>
    <mergeCell ref="A61:AM61"/>
    <mergeCell ref="A62:AM62"/>
    <mergeCell ref="A60:AM60"/>
    <mergeCell ref="AN61:AS61"/>
    <mergeCell ref="AT61:AY61"/>
    <mergeCell ref="AZ61:BI61"/>
    <mergeCell ref="BJ61:BS61"/>
    <mergeCell ref="A58:AM58"/>
    <mergeCell ref="A59:AM59"/>
    <mergeCell ref="A57:AM57"/>
    <mergeCell ref="AN58:AS58"/>
    <mergeCell ref="AT58:AY58"/>
    <mergeCell ref="AZ58:BI58"/>
    <mergeCell ref="BJ58:BS58"/>
    <mergeCell ref="A54:AM54"/>
    <mergeCell ref="A55:AM55"/>
    <mergeCell ref="A56:AM56"/>
    <mergeCell ref="A53:AM53"/>
    <mergeCell ref="AN54:AS54"/>
    <mergeCell ref="AT54:AY54"/>
    <mergeCell ref="AZ54:BI54"/>
    <mergeCell ref="A52:AM52"/>
    <mergeCell ref="AN51:AS52"/>
    <mergeCell ref="A51:AM51"/>
    <mergeCell ref="AT51:AY52"/>
    <mergeCell ref="AZ51:BI52"/>
    <mergeCell ref="AN53:AS53"/>
    <mergeCell ref="AT53:AY53"/>
    <mergeCell ref="AZ53:BI53"/>
    <mergeCell ref="AN55:AS55"/>
    <mergeCell ref="AT55:AY55"/>
    <mergeCell ref="AZ55:BI55"/>
    <mergeCell ref="A49:AM49"/>
    <mergeCell ref="A50:AM50"/>
    <mergeCell ref="A48:AM48"/>
    <mergeCell ref="AN47:AS48"/>
    <mergeCell ref="AT47:AY48"/>
    <mergeCell ref="AZ47:BI48"/>
    <mergeCell ref="BJ47:BS48"/>
    <mergeCell ref="A47:AM47"/>
    <mergeCell ref="BT47:CC48"/>
    <mergeCell ref="AN49:AS49"/>
    <mergeCell ref="AT49:AY49"/>
    <mergeCell ref="AZ49:BI49"/>
    <mergeCell ref="BJ49:BS49"/>
    <mergeCell ref="BT49:CC49"/>
    <mergeCell ref="A46:AM46"/>
    <mergeCell ref="A44:AM44"/>
    <mergeCell ref="A45:AM45"/>
    <mergeCell ref="BT43:CC44"/>
    <mergeCell ref="A43:AM43"/>
    <mergeCell ref="A42:AM42"/>
    <mergeCell ref="AN42:AS42"/>
    <mergeCell ref="A41:AM41"/>
    <mergeCell ref="CD43:CJ44"/>
    <mergeCell ref="AN45:AS46"/>
    <mergeCell ref="AT45:AY46"/>
    <mergeCell ref="AZ45:BI46"/>
    <mergeCell ref="BJ45:BS46"/>
    <mergeCell ref="BT45:CC46"/>
    <mergeCell ref="CD45:CJ46"/>
    <mergeCell ref="AT42:AY42"/>
    <mergeCell ref="AZ42:BI42"/>
    <mergeCell ref="BJ42:BS42"/>
    <mergeCell ref="BT42:CC42"/>
    <mergeCell ref="CD42:CJ42"/>
    <mergeCell ref="AN43:AS44"/>
    <mergeCell ref="AT43:AY44"/>
    <mergeCell ref="AZ43:BI44"/>
    <mergeCell ref="BJ43:BS44"/>
    <mergeCell ref="A40:AM40"/>
    <mergeCell ref="AN39:AS40"/>
    <mergeCell ref="A39:AM39"/>
    <mergeCell ref="AT39:AY40"/>
    <mergeCell ref="AZ39:BI40"/>
    <mergeCell ref="BJ39:BS40"/>
    <mergeCell ref="BT39:CC40"/>
    <mergeCell ref="A38:AM38"/>
    <mergeCell ref="AN37:AS37"/>
    <mergeCell ref="A37:AM37"/>
    <mergeCell ref="AT37:AY37"/>
    <mergeCell ref="AZ37:BI37"/>
    <mergeCell ref="BJ37:BS37"/>
    <mergeCell ref="BT37:CC37"/>
    <mergeCell ref="A35:AM35"/>
    <mergeCell ref="A36:AM36"/>
    <mergeCell ref="A34:AM34"/>
    <mergeCell ref="AN34:AS34"/>
    <mergeCell ref="AT34:AY34"/>
    <mergeCell ref="AZ34:BI34"/>
    <mergeCell ref="BJ34:BS34"/>
    <mergeCell ref="A32:AM32"/>
    <mergeCell ref="A33:AM33"/>
    <mergeCell ref="AN35:AS36"/>
    <mergeCell ref="AT35:AY36"/>
    <mergeCell ref="AZ35:BI36"/>
    <mergeCell ref="BJ35:BS36"/>
    <mergeCell ref="A31:AM31"/>
    <mergeCell ref="AN31:AS32"/>
    <mergeCell ref="AT31:AY32"/>
    <mergeCell ref="AZ31:BI32"/>
    <mergeCell ref="BJ31:BS32"/>
    <mergeCell ref="A28:AM28"/>
    <mergeCell ref="A29:AM29"/>
    <mergeCell ref="A30:AM30"/>
    <mergeCell ref="A27:AM27"/>
    <mergeCell ref="AN28:AS29"/>
    <mergeCell ref="AT28:AY29"/>
    <mergeCell ref="AZ28:BI29"/>
    <mergeCell ref="BJ28:BS29"/>
    <mergeCell ref="AN27:AS27"/>
    <mergeCell ref="AT27:AY27"/>
    <mergeCell ref="AZ27:BI27"/>
    <mergeCell ref="BJ27:BS27"/>
    <mergeCell ref="A9:AM9"/>
    <mergeCell ref="A8:AM8"/>
    <mergeCell ref="BT7:CC7"/>
    <mergeCell ref="CD7:CJ7"/>
    <mergeCell ref="A7:AM7"/>
    <mergeCell ref="A4:CF4"/>
    <mergeCell ref="A15:AM15"/>
    <mergeCell ref="A14:AM14"/>
    <mergeCell ref="AN14:AS14"/>
    <mergeCell ref="A13:AM13"/>
    <mergeCell ref="A12:AM12"/>
    <mergeCell ref="BT11:CC11"/>
    <mergeCell ref="CD11:CJ11"/>
    <mergeCell ref="A11:AM11"/>
    <mergeCell ref="A10:AM10"/>
    <mergeCell ref="AN10:AS10"/>
    <mergeCell ref="A6:AM6"/>
    <mergeCell ref="AN6:AS6"/>
    <mergeCell ref="AT6:AY6"/>
    <mergeCell ref="AZ6:CJ6"/>
    <mergeCell ref="AN7:AS7"/>
    <mergeCell ref="AT7:AY7"/>
    <mergeCell ref="AZ7:BI7"/>
    <mergeCell ref="BJ7:BS7"/>
  </mergeCells>
  <pageMargins left="0.78740157480314965" right="0.19685039370078741" top="0.39370078740157483" bottom="0.39370078740157483" header="0.27559055118110237" footer="0.27559055118110237"/>
  <pageSetup paperSize="9" scale="73" fitToHeight="27"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pageSetUpPr fitToPage="1"/>
  </sheetPr>
  <dimension ref="A1:MC192"/>
  <sheetViews>
    <sheetView topLeftCell="B1" zoomScale="90" zoomScaleNormal="90" workbookViewId="0">
      <pane xSplit="50" ySplit="12" topLeftCell="AZ73" activePane="bottomRight" state="frozen"/>
      <selection activeCell="B1" sqref="B1"/>
      <selection pane="topRight" activeCell="AZ1" sqref="AZ1"/>
      <selection pane="bottomLeft" activeCell="B13" sqref="B13"/>
      <selection pane="bottomRight" activeCell="AZ94" sqref="AZ94:BI94"/>
    </sheetView>
  </sheetViews>
  <sheetFormatPr defaultColWidth="1.42578125" defaultRowHeight="12.75" x14ac:dyDescent="0.2"/>
  <cols>
    <col min="1" max="43" width="1.42578125" style="4"/>
    <col min="44" max="44" width="2.140625" style="4" customWidth="1"/>
    <col min="45" max="49" width="1.42578125" style="4"/>
    <col min="50" max="50" width="2" style="4" customWidth="1"/>
    <col min="51" max="56" width="1.42578125" style="4"/>
    <col min="57" max="57" width="1.42578125" style="4" customWidth="1"/>
    <col min="58" max="60" width="1.42578125" style="4"/>
    <col min="61" max="61" width="2.7109375" style="4" customWidth="1"/>
    <col min="62" max="16384" width="1.42578125" style="4"/>
  </cols>
  <sheetData>
    <row r="1" spans="1:341" s="1" customFormat="1" ht="11.25" x14ac:dyDescent="0.2">
      <c r="GG1" s="40"/>
      <c r="GH1" s="40"/>
      <c r="GI1" s="41" t="s">
        <v>379</v>
      </c>
      <c r="GQ1" s="40"/>
      <c r="GR1" s="40"/>
      <c r="GS1" s="41"/>
      <c r="HA1" s="40"/>
      <c r="HB1" s="40"/>
      <c r="HC1" s="41"/>
      <c r="HK1" s="40"/>
      <c r="HL1" s="40"/>
      <c r="HM1" s="41"/>
      <c r="HU1" s="40"/>
      <c r="HV1" s="40"/>
      <c r="HW1" s="41"/>
      <c r="IE1" s="40"/>
      <c r="IF1" s="40"/>
      <c r="IG1" s="41"/>
      <c r="IO1" s="40"/>
      <c r="IP1" s="40"/>
      <c r="IQ1" s="41"/>
      <c r="IY1" s="40"/>
      <c r="IZ1" s="40"/>
      <c r="JA1" s="41"/>
      <c r="JI1" s="40"/>
      <c r="JJ1" s="40"/>
      <c r="JK1" s="41"/>
      <c r="JS1" s="40"/>
      <c r="JT1" s="40"/>
      <c r="JU1" s="41"/>
      <c r="KC1" s="40"/>
      <c r="KD1" s="40"/>
      <c r="KE1" s="41"/>
      <c r="KM1" s="40"/>
      <c r="KN1" s="40"/>
      <c r="KO1" s="41"/>
      <c r="KW1" s="40"/>
      <c r="KX1" s="40"/>
      <c r="KY1" s="41"/>
      <c r="LG1" s="40"/>
      <c r="LH1" s="40"/>
      <c r="LI1" s="41"/>
      <c r="LQ1" s="40"/>
      <c r="LR1" s="40"/>
      <c r="LS1" s="41"/>
      <c r="MA1" s="40"/>
      <c r="MB1" s="40"/>
      <c r="MC1" s="41"/>
    </row>
    <row r="2" spans="1:341" s="2" customFormat="1" ht="46.5" customHeight="1" x14ac:dyDescent="0.2">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152" t="s">
        <v>551</v>
      </c>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41"/>
    </row>
    <row r="3" spans="1:341" x14ac:dyDescent="0.2">
      <c r="GG3" s="42"/>
      <c r="GH3" s="42"/>
      <c r="GI3" s="42"/>
      <c r="GQ3" s="42"/>
      <c r="GR3" s="42"/>
      <c r="GS3" s="42"/>
      <c r="HA3" s="42"/>
      <c r="HB3" s="42"/>
      <c r="HC3" s="42"/>
      <c r="HK3" s="42"/>
      <c r="HL3" s="42"/>
      <c r="HM3" s="42"/>
      <c r="HU3" s="42"/>
      <c r="HV3" s="42"/>
      <c r="HW3" s="42"/>
      <c r="IE3" s="42"/>
      <c r="IF3" s="42"/>
      <c r="IG3" s="42"/>
      <c r="IO3" s="42"/>
      <c r="IP3" s="42"/>
      <c r="IQ3" s="42"/>
      <c r="IY3" s="42"/>
      <c r="IZ3" s="42"/>
      <c r="JA3" s="42"/>
      <c r="JI3" s="42"/>
      <c r="JJ3" s="42"/>
      <c r="JK3" s="42"/>
      <c r="JS3" s="42"/>
      <c r="JT3" s="42"/>
      <c r="JU3" s="42"/>
      <c r="KC3" s="42"/>
      <c r="KD3" s="42"/>
      <c r="KE3" s="42"/>
      <c r="KM3" s="42"/>
      <c r="KN3" s="42"/>
      <c r="KO3" s="42"/>
      <c r="KW3" s="42"/>
      <c r="KX3" s="42"/>
      <c r="KY3" s="42"/>
      <c r="LG3" s="42"/>
      <c r="LH3" s="42"/>
      <c r="LI3" s="42"/>
      <c r="LQ3" s="42"/>
      <c r="LR3" s="42"/>
      <c r="LS3" s="42"/>
      <c r="MA3" s="42"/>
      <c r="MB3" s="42"/>
      <c r="MC3" s="42"/>
    </row>
    <row r="4" spans="1:341" x14ac:dyDescent="0.2">
      <c r="A4" s="169" t="s">
        <v>575</v>
      </c>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row>
    <row r="6" spans="1:341" s="3" customFormat="1" ht="12" customHeight="1" x14ac:dyDescent="0.2">
      <c r="A6" s="170" t="s">
        <v>41</v>
      </c>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c r="AN6" s="170" t="s">
        <v>26</v>
      </c>
      <c r="AO6" s="171"/>
      <c r="AP6" s="171"/>
      <c r="AQ6" s="171"/>
      <c r="AR6" s="171"/>
      <c r="AS6" s="172"/>
      <c r="AT6" s="170" t="s">
        <v>24</v>
      </c>
      <c r="AU6" s="171"/>
      <c r="AV6" s="171"/>
      <c r="AW6" s="171"/>
      <c r="AX6" s="171"/>
      <c r="AY6" s="172"/>
      <c r="AZ6" s="173" t="s">
        <v>30</v>
      </c>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c r="CW6" s="174"/>
      <c r="CX6" s="174"/>
      <c r="CY6" s="174"/>
      <c r="CZ6" s="174"/>
      <c r="DA6" s="174"/>
      <c r="DB6" s="174"/>
      <c r="DC6" s="174"/>
      <c r="DD6" s="174"/>
      <c r="DE6" s="174"/>
      <c r="DF6" s="174"/>
      <c r="DG6" s="174"/>
      <c r="DH6" s="174"/>
      <c r="DI6" s="174"/>
      <c r="DJ6" s="174"/>
      <c r="DK6" s="174"/>
      <c r="DL6" s="174"/>
      <c r="DM6" s="174"/>
      <c r="DN6" s="174"/>
      <c r="DO6" s="174"/>
      <c r="DP6" s="174"/>
      <c r="DQ6" s="174"/>
      <c r="DR6" s="174"/>
      <c r="DS6" s="174"/>
      <c r="DT6" s="174"/>
      <c r="DU6" s="174"/>
      <c r="DV6" s="174"/>
      <c r="DW6" s="174"/>
      <c r="DX6" s="174"/>
      <c r="DY6" s="174"/>
      <c r="DZ6" s="174"/>
      <c r="EA6" s="174"/>
      <c r="EB6" s="174"/>
      <c r="EC6" s="174"/>
      <c r="ED6" s="174"/>
      <c r="EE6" s="174"/>
      <c r="EF6" s="174"/>
      <c r="EG6" s="174"/>
      <c r="EH6" s="174"/>
      <c r="EI6" s="174"/>
      <c r="EJ6" s="174"/>
      <c r="EK6" s="174"/>
      <c r="EL6" s="174"/>
      <c r="EM6" s="174"/>
      <c r="EN6" s="174"/>
      <c r="EO6" s="174"/>
      <c r="EP6" s="174"/>
      <c r="EQ6" s="174"/>
      <c r="ER6" s="174"/>
      <c r="ES6" s="174"/>
      <c r="ET6" s="174"/>
      <c r="EU6" s="174"/>
      <c r="EV6" s="174"/>
      <c r="EW6" s="174"/>
      <c r="EX6" s="174"/>
      <c r="EY6" s="174"/>
      <c r="EZ6" s="174"/>
      <c r="FA6" s="174"/>
      <c r="FB6" s="174"/>
      <c r="FC6" s="174"/>
      <c r="FD6" s="174"/>
      <c r="FE6" s="174"/>
      <c r="FF6" s="174"/>
      <c r="FG6" s="174"/>
      <c r="FH6" s="174"/>
      <c r="FI6" s="174"/>
      <c r="FJ6" s="174"/>
      <c r="FK6" s="174"/>
      <c r="FL6" s="174"/>
      <c r="FM6" s="174"/>
      <c r="FN6" s="174"/>
      <c r="FO6" s="174"/>
      <c r="FP6" s="174"/>
      <c r="FQ6" s="174"/>
      <c r="FR6" s="174"/>
      <c r="FS6" s="174"/>
      <c r="FT6" s="174"/>
      <c r="FU6" s="174"/>
      <c r="FV6" s="174"/>
      <c r="FW6" s="174"/>
      <c r="FX6" s="174"/>
      <c r="FY6" s="174"/>
      <c r="FZ6" s="174"/>
      <c r="GA6" s="174"/>
      <c r="GB6" s="174"/>
      <c r="GC6" s="174"/>
      <c r="GD6" s="174"/>
      <c r="GE6" s="174"/>
      <c r="GF6" s="174"/>
      <c r="GG6" s="174"/>
      <c r="GH6" s="174"/>
      <c r="GI6" s="175"/>
      <c r="GJ6" s="300" t="s">
        <v>577</v>
      </c>
      <c r="GK6" s="359"/>
      <c r="GL6" s="359"/>
      <c r="GM6" s="359"/>
      <c r="GN6" s="359"/>
      <c r="GO6" s="359"/>
      <c r="GP6" s="359"/>
      <c r="GQ6" s="359"/>
      <c r="GR6" s="359"/>
      <c r="GS6" s="359"/>
      <c r="GT6" s="359"/>
      <c r="GU6" s="359"/>
      <c r="GV6" s="359"/>
      <c r="GW6" s="359"/>
      <c r="GX6" s="359"/>
      <c r="GY6" s="359"/>
      <c r="GZ6" s="359"/>
      <c r="HA6" s="359"/>
      <c r="HB6" s="359"/>
      <c r="HC6" s="359"/>
      <c r="HD6" s="359"/>
      <c r="HE6" s="359"/>
      <c r="HF6" s="359"/>
      <c r="HG6" s="359"/>
      <c r="HH6" s="359"/>
      <c r="HI6" s="359"/>
      <c r="HJ6" s="359"/>
      <c r="HK6" s="359"/>
      <c r="HL6" s="359"/>
      <c r="HM6" s="359"/>
      <c r="HN6" s="359"/>
      <c r="HO6" s="359"/>
      <c r="HP6" s="359"/>
      <c r="HQ6" s="359"/>
      <c r="HR6" s="359"/>
      <c r="HS6" s="359"/>
      <c r="HT6" s="359"/>
      <c r="HU6" s="359"/>
      <c r="HV6" s="359"/>
      <c r="HW6" s="359"/>
      <c r="HX6" s="359"/>
      <c r="HY6" s="359"/>
      <c r="HZ6" s="359"/>
      <c r="IA6" s="359"/>
      <c r="IB6" s="359"/>
      <c r="IC6" s="359"/>
      <c r="ID6" s="359"/>
      <c r="IE6" s="359"/>
      <c r="IF6" s="359"/>
      <c r="IG6" s="359"/>
      <c r="IH6" s="359"/>
      <c r="II6" s="359"/>
      <c r="IJ6" s="359"/>
      <c r="IK6" s="359"/>
      <c r="IL6" s="359"/>
      <c r="IM6" s="359"/>
      <c r="IN6" s="359"/>
      <c r="IO6" s="359"/>
      <c r="IP6" s="359"/>
      <c r="IQ6" s="359"/>
      <c r="IR6" s="359"/>
      <c r="IS6" s="359"/>
      <c r="IT6" s="359"/>
      <c r="IU6" s="359"/>
      <c r="IV6" s="359"/>
      <c r="IW6" s="359"/>
      <c r="IX6" s="359"/>
      <c r="IY6" s="359"/>
      <c r="IZ6" s="359"/>
      <c r="JA6" s="359"/>
      <c r="JB6" s="359"/>
      <c r="JC6" s="359"/>
      <c r="JD6" s="359"/>
      <c r="JE6" s="359"/>
      <c r="JF6" s="359"/>
      <c r="JG6" s="359"/>
      <c r="JH6" s="359"/>
      <c r="JI6" s="359"/>
      <c r="JJ6" s="359"/>
      <c r="JK6" s="359"/>
      <c r="JL6" s="359"/>
      <c r="JM6" s="359"/>
      <c r="JN6" s="359"/>
      <c r="JO6" s="359"/>
      <c r="JP6" s="359"/>
      <c r="JQ6" s="359"/>
      <c r="JR6" s="359"/>
      <c r="JS6" s="359"/>
      <c r="JT6" s="359"/>
      <c r="JU6" s="359"/>
      <c r="JV6" s="359"/>
      <c r="JW6" s="359"/>
      <c r="JX6" s="359"/>
      <c r="JY6" s="359"/>
      <c r="JZ6" s="359"/>
      <c r="KA6" s="359"/>
      <c r="KB6" s="359"/>
      <c r="KC6" s="359"/>
      <c r="KD6" s="359"/>
      <c r="KE6" s="359"/>
      <c r="KF6" s="359"/>
      <c r="KG6" s="359"/>
      <c r="KH6" s="359"/>
      <c r="KI6" s="359"/>
      <c r="KJ6" s="359"/>
      <c r="KK6" s="359"/>
      <c r="KL6" s="359"/>
      <c r="KM6" s="359"/>
      <c r="KN6" s="359"/>
      <c r="KO6" s="359"/>
      <c r="KP6" s="359"/>
      <c r="KQ6" s="359"/>
      <c r="KR6" s="359"/>
      <c r="KS6" s="359"/>
      <c r="KT6" s="359"/>
      <c r="KU6" s="359"/>
      <c r="KV6" s="359"/>
      <c r="KW6" s="359"/>
      <c r="KX6" s="359"/>
      <c r="KY6" s="359"/>
      <c r="KZ6" s="359"/>
      <c r="LA6" s="359"/>
      <c r="LB6" s="359"/>
      <c r="LC6" s="359"/>
      <c r="LD6" s="359"/>
      <c r="LE6" s="359"/>
      <c r="LF6" s="359"/>
      <c r="LG6" s="359"/>
      <c r="LH6" s="359"/>
      <c r="LI6" s="359"/>
      <c r="LJ6" s="359"/>
      <c r="LK6" s="359"/>
      <c r="LL6" s="359"/>
      <c r="LM6" s="359"/>
      <c r="LN6" s="359"/>
      <c r="LO6" s="359"/>
      <c r="LP6" s="359"/>
      <c r="LQ6" s="359"/>
      <c r="LR6" s="359"/>
      <c r="LS6" s="359"/>
      <c r="LT6" s="359"/>
      <c r="LU6" s="359"/>
      <c r="LV6" s="359"/>
      <c r="LW6" s="359"/>
      <c r="LX6" s="359"/>
      <c r="LY6" s="359"/>
      <c r="LZ6" s="359"/>
      <c r="MA6" s="359"/>
      <c r="MB6" s="359"/>
      <c r="MC6" s="360"/>
    </row>
    <row r="7" spans="1:341" s="3" customFormat="1" ht="12" customHeight="1" x14ac:dyDescent="0.2">
      <c r="A7" s="179"/>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1"/>
      <c r="AN7" s="179" t="s">
        <v>27</v>
      </c>
      <c r="AO7" s="180"/>
      <c r="AP7" s="180"/>
      <c r="AQ7" s="180"/>
      <c r="AR7" s="180"/>
      <c r="AS7" s="181"/>
      <c r="AT7" s="179" t="s">
        <v>25</v>
      </c>
      <c r="AU7" s="180"/>
      <c r="AV7" s="180"/>
      <c r="AW7" s="180"/>
      <c r="AX7" s="180"/>
      <c r="AY7" s="181"/>
      <c r="AZ7" s="179" t="s">
        <v>380</v>
      </c>
      <c r="BA7" s="180"/>
      <c r="BB7" s="180"/>
      <c r="BC7" s="180"/>
      <c r="BD7" s="180"/>
      <c r="BE7" s="180"/>
      <c r="BF7" s="180"/>
      <c r="BG7" s="180"/>
      <c r="BH7" s="180"/>
      <c r="BI7" s="181"/>
      <c r="BJ7" s="179" t="s">
        <v>8</v>
      </c>
      <c r="BK7" s="180"/>
      <c r="BL7" s="180"/>
      <c r="BM7" s="180"/>
      <c r="BN7" s="180"/>
      <c r="BO7" s="180"/>
      <c r="BP7" s="180"/>
      <c r="BQ7" s="180"/>
      <c r="BR7" s="180"/>
      <c r="BS7" s="181"/>
      <c r="BT7" s="179" t="s">
        <v>8</v>
      </c>
      <c r="BU7" s="180"/>
      <c r="BV7" s="180"/>
      <c r="BW7" s="180"/>
      <c r="BX7" s="180"/>
      <c r="BY7" s="180"/>
      <c r="BZ7" s="180"/>
      <c r="CA7" s="180"/>
      <c r="CB7" s="180"/>
      <c r="CC7" s="181"/>
      <c r="CD7" s="179" t="s">
        <v>8</v>
      </c>
      <c r="CE7" s="180"/>
      <c r="CF7" s="180"/>
      <c r="CG7" s="180"/>
      <c r="CH7" s="180"/>
      <c r="CI7" s="180"/>
      <c r="CJ7" s="180"/>
      <c r="CK7" s="180"/>
      <c r="CL7" s="180"/>
      <c r="CM7" s="181"/>
      <c r="CN7" s="179" t="s">
        <v>8</v>
      </c>
      <c r="CO7" s="180"/>
      <c r="CP7" s="180"/>
      <c r="CQ7" s="180"/>
      <c r="CR7" s="180"/>
      <c r="CS7" s="180"/>
      <c r="CT7" s="180"/>
      <c r="CU7" s="180"/>
      <c r="CV7" s="180"/>
      <c r="CW7" s="181"/>
      <c r="CX7" s="179" t="s">
        <v>8</v>
      </c>
      <c r="CY7" s="180"/>
      <c r="CZ7" s="180"/>
      <c r="DA7" s="180"/>
      <c r="DB7" s="180"/>
      <c r="DC7" s="180"/>
      <c r="DD7" s="180"/>
      <c r="DE7" s="180"/>
      <c r="DF7" s="180"/>
      <c r="DG7" s="181"/>
      <c r="DH7" s="179" t="s">
        <v>8</v>
      </c>
      <c r="DI7" s="180"/>
      <c r="DJ7" s="180"/>
      <c r="DK7" s="180"/>
      <c r="DL7" s="180"/>
      <c r="DM7" s="180"/>
      <c r="DN7" s="180"/>
      <c r="DO7" s="180"/>
      <c r="DP7" s="180"/>
      <c r="DQ7" s="181"/>
      <c r="DR7" s="179" t="s">
        <v>8</v>
      </c>
      <c r="DS7" s="180"/>
      <c r="DT7" s="180"/>
      <c r="DU7" s="180"/>
      <c r="DV7" s="180"/>
      <c r="DW7" s="180"/>
      <c r="DX7" s="180"/>
      <c r="DY7" s="180"/>
      <c r="DZ7" s="180"/>
      <c r="EA7" s="181"/>
      <c r="EB7" s="179" t="s">
        <v>8</v>
      </c>
      <c r="EC7" s="180"/>
      <c r="ED7" s="180"/>
      <c r="EE7" s="180"/>
      <c r="EF7" s="180"/>
      <c r="EG7" s="180"/>
      <c r="EH7" s="180"/>
      <c r="EI7" s="180"/>
      <c r="EJ7" s="180"/>
      <c r="EK7" s="181"/>
      <c r="EL7" s="179" t="s">
        <v>8</v>
      </c>
      <c r="EM7" s="180"/>
      <c r="EN7" s="180"/>
      <c r="EO7" s="180"/>
      <c r="EP7" s="180"/>
      <c r="EQ7" s="180"/>
      <c r="ER7" s="180"/>
      <c r="ES7" s="180"/>
      <c r="ET7" s="180"/>
      <c r="EU7" s="181"/>
      <c r="EV7" s="179" t="s">
        <v>8</v>
      </c>
      <c r="EW7" s="180"/>
      <c r="EX7" s="180"/>
      <c r="EY7" s="180"/>
      <c r="EZ7" s="180"/>
      <c r="FA7" s="180"/>
      <c r="FB7" s="180"/>
      <c r="FC7" s="180"/>
      <c r="FD7" s="180"/>
      <c r="FE7" s="181"/>
      <c r="FF7" s="179" t="s">
        <v>8</v>
      </c>
      <c r="FG7" s="180"/>
      <c r="FH7" s="180"/>
      <c r="FI7" s="180"/>
      <c r="FJ7" s="180"/>
      <c r="FK7" s="180"/>
      <c r="FL7" s="180"/>
      <c r="FM7" s="180"/>
      <c r="FN7" s="180"/>
      <c r="FO7" s="181"/>
      <c r="FP7" s="179" t="s">
        <v>8</v>
      </c>
      <c r="FQ7" s="180"/>
      <c r="FR7" s="180"/>
      <c r="FS7" s="180"/>
      <c r="FT7" s="180"/>
      <c r="FU7" s="180"/>
      <c r="FV7" s="180"/>
      <c r="FW7" s="180"/>
      <c r="FX7" s="180"/>
      <c r="FY7" s="181"/>
      <c r="FZ7" s="179" t="s">
        <v>8</v>
      </c>
      <c r="GA7" s="180"/>
      <c r="GB7" s="180"/>
      <c r="GC7" s="180"/>
      <c r="GD7" s="180"/>
      <c r="GE7" s="180"/>
      <c r="GF7" s="180"/>
      <c r="GG7" s="180"/>
      <c r="GH7" s="180"/>
      <c r="GI7" s="181"/>
      <c r="GJ7" s="179" t="s">
        <v>8</v>
      </c>
      <c r="GK7" s="180"/>
      <c r="GL7" s="180"/>
      <c r="GM7" s="180"/>
      <c r="GN7" s="180"/>
      <c r="GO7" s="180"/>
      <c r="GP7" s="180"/>
      <c r="GQ7" s="180"/>
      <c r="GR7" s="180"/>
      <c r="GS7" s="181"/>
      <c r="GT7" s="179" t="s">
        <v>8</v>
      </c>
      <c r="GU7" s="180"/>
      <c r="GV7" s="180"/>
      <c r="GW7" s="180"/>
      <c r="GX7" s="180"/>
      <c r="GY7" s="180"/>
      <c r="GZ7" s="180"/>
      <c r="HA7" s="180"/>
      <c r="HB7" s="180"/>
      <c r="HC7" s="181"/>
      <c r="HD7" s="179" t="s">
        <v>8</v>
      </c>
      <c r="HE7" s="180"/>
      <c r="HF7" s="180"/>
      <c r="HG7" s="180"/>
      <c r="HH7" s="180"/>
      <c r="HI7" s="180"/>
      <c r="HJ7" s="180"/>
      <c r="HK7" s="180"/>
      <c r="HL7" s="180"/>
      <c r="HM7" s="181"/>
      <c r="HN7" s="179" t="s">
        <v>8</v>
      </c>
      <c r="HO7" s="180"/>
      <c r="HP7" s="180"/>
      <c r="HQ7" s="180"/>
      <c r="HR7" s="180"/>
      <c r="HS7" s="180"/>
      <c r="HT7" s="180"/>
      <c r="HU7" s="180"/>
      <c r="HV7" s="180"/>
      <c r="HW7" s="181"/>
      <c r="HX7" s="179" t="s">
        <v>8</v>
      </c>
      <c r="HY7" s="180"/>
      <c r="HZ7" s="180"/>
      <c r="IA7" s="180"/>
      <c r="IB7" s="180"/>
      <c r="IC7" s="180"/>
      <c r="ID7" s="180"/>
      <c r="IE7" s="180"/>
      <c r="IF7" s="180"/>
      <c r="IG7" s="181"/>
      <c r="IH7" s="179" t="s">
        <v>8</v>
      </c>
      <c r="II7" s="180"/>
      <c r="IJ7" s="180"/>
      <c r="IK7" s="180"/>
      <c r="IL7" s="180"/>
      <c r="IM7" s="180"/>
      <c r="IN7" s="180"/>
      <c r="IO7" s="180"/>
      <c r="IP7" s="180"/>
      <c r="IQ7" s="181"/>
      <c r="IR7" s="179" t="s">
        <v>8</v>
      </c>
      <c r="IS7" s="180"/>
      <c r="IT7" s="180"/>
      <c r="IU7" s="180"/>
      <c r="IV7" s="180"/>
      <c r="IW7" s="180"/>
      <c r="IX7" s="180"/>
      <c r="IY7" s="180"/>
      <c r="IZ7" s="180"/>
      <c r="JA7" s="181"/>
      <c r="JB7" s="179" t="s">
        <v>8</v>
      </c>
      <c r="JC7" s="180"/>
      <c r="JD7" s="180"/>
      <c r="JE7" s="180"/>
      <c r="JF7" s="180"/>
      <c r="JG7" s="180"/>
      <c r="JH7" s="180"/>
      <c r="JI7" s="180"/>
      <c r="JJ7" s="180"/>
      <c r="JK7" s="181"/>
      <c r="JL7" s="179" t="s">
        <v>8</v>
      </c>
      <c r="JM7" s="180"/>
      <c r="JN7" s="180"/>
      <c r="JO7" s="180"/>
      <c r="JP7" s="180"/>
      <c r="JQ7" s="180"/>
      <c r="JR7" s="180"/>
      <c r="JS7" s="180"/>
      <c r="JT7" s="180"/>
      <c r="JU7" s="181"/>
      <c r="JV7" s="179" t="s">
        <v>8</v>
      </c>
      <c r="JW7" s="180"/>
      <c r="JX7" s="180"/>
      <c r="JY7" s="180"/>
      <c r="JZ7" s="180"/>
      <c r="KA7" s="180"/>
      <c r="KB7" s="180"/>
      <c r="KC7" s="180"/>
      <c r="KD7" s="180"/>
      <c r="KE7" s="181"/>
      <c r="KF7" s="179" t="s">
        <v>8</v>
      </c>
      <c r="KG7" s="180"/>
      <c r="KH7" s="180"/>
      <c r="KI7" s="180"/>
      <c r="KJ7" s="180"/>
      <c r="KK7" s="180"/>
      <c r="KL7" s="180"/>
      <c r="KM7" s="180"/>
      <c r="KN7" s="180"/>
      <c r="KO7" s="181"/>
      <c r="KP7" s="179" t="s">
        <v>8</v>
      </c>
      <c r="KQ7" s="180"/>
      <c r="KR7" s="180"/>
      <c r="KS7" s="180"/>
      <c r="KT7" s="180"/>
      <c r="KU7" s="180"/>
      <c r="KV7" s="180"/>
      <c r="KW7" s="180"/>
      <c r="KX7" s="180"/>
      <c r="KY7" s="181"/>
      <c r="KZ7" s="179" t="s">
        <v>8</v>
      </c>
      <c r="LA7" s="180"/>
      <c r="LB7" s="180"/>
      <c r="LC7" s="180"/>
      <c r="LD7" s="180"/>
      <c r="LE7" s="180"/>
      <c r="LF7" s="180"/>
      <c r="LG7" s="180"/>
      <c r="LH7" s="180"/>
      <c r="LI7" s="181"/>
      <c r="LJ7" s="179" t="s">
        <v>8</v>
      </c>
      <c r="LK7" s="180"/>
      <c r="LL7" s="180"/>
      <c r="LM7" s="180"/>
      <c r="LN7" s="180"/>
      <c r="LO7" s="180"/>
      <c r="LP7" s="180"/>
      <c r="LQ7" s="180"/>
      <c r="LR7" s="180"/>
      <c r="LS7" s="181"/>
      <c r="LT7" s="179" t="s">
        <v>8</v>
      </c>
      <c r="LU7" s="180"/>
      <c r="LV7" s="180"/>
      <c r="LW7" s="180"/>
      <c r="LX7" s="180"/>
      <c r="LY7" s="180"/>
      <c r="LZ7" s="180"/>
      <c r="MA7" s="180"/>
      <c r="MB7" s="180"/>
      <c r="MC7" s="181"/>
    </row>
    <row r="8" spans="1:341" s="3" customFormat="1" ht="12" customHeight="1" x14ac:dyDescent="0.2">
      <c r="A8" s="179"/>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1"/>
      <c r="AN8" s="179" t="s">
        <v>28</v>
      </c>
      <c r="AO8" s="180"/>
      <c r="AP8" s="180"/>
      <c r="AQ8" s="180"/>
      <c r="AR8" s="180"/>
      <c r="AS8" s="181"/>
      <c r="AT8" s="179" t="s">
        <v>210</v>
      </c>
      <c r="AU8" s="180"/>
      <c r="AV8" s="180"/>
      <c r="AW8" s="180"/>
      <c r="AX8" s="180"/>
      <c r="AY8" s="181"/>
      <c r="AZ8" s="179"/>
      <c r="BA8" s="180"/>
      <c r="BB8" s="180"/>
      <c r="BC8" s="180"/>
      <c r="BD8" s="180"/>
      <c r="BE8" s="180"/>
      <c r="BF8" s="180"/>
      <c r="BG8" s="180"/>
      <c r="BH8" s="180"/>
      <c r="BI8" s="181"/>
      <c r="BJ8" s="179" t="s">
        <v>523</v>
      </c>
      <c r="BK8" s="180"/>
      <c r="BL8" s="180"/>
      <c r="BM8" s="180"/>
      <c r="BN8" s="180"/>
      <c r="BO8" s="180"/>
      <c r="BP8" s="180"/>
      <c r="BQ8" s="180"/>
      <c r="BR8" s="180"/>
      <c r="BS8" s="181"/>
      <c r="BT8" s="179" t="s">
        <v>523</v>
      </c>
      <c r="BU8" s="180"/>
      <c r="BV8" s="180"/>
      <c r="BW8" s="180"/>
      <c r="BX8" s="180"/>
      <c r="BY8" s="180"/>
      <c r="BZ8" s="180"/>
      <c r="CA8" s="180"/>
      <c r="CB8" s="180"/>
      <c r="CC8" s="181"/>
      <c r="CD8" s="179" t="s">
        <v>523</v>
      </c>
      <c r="CE8" s="180"/>
      <c r="CF8" s="180"/>
      <c r="CG8" s="180"/>
      <c r="CH8" s="180"/>
      <c r="CI8" s="180"/>
      <c r="CJ8" s="180"/>
      <c r="CK8" s="180"/>
      <c r="CL8" s="180"/>
      <c r="CM8" s="181"/>
      <c r="CN8" s="179" t="s">
        <v>523</v>
      </c>
      <c r="CO8" s="180"/>
      <c r="CP8" s="180"/>
      <c r="CQ8" s="180"/>
      <c r="CR8" s="180"/>
      <c r="CS8" s="180"/>
      <c r="CT8" s="180"/>
      <c r="CU8" s="180"/>
      <c r="CV8" s="180"/>
      <c r="CW8" s="181"/>
      <c r="CX8" s="179" t="s">
        <v>523</v>
      </c>
      <c r="CY8" s="180"/>
      <c r="CZ8" s="180"/>
      <c r="DA8" s="180"/>
      <c r="DB8" s="180"/>
      <c r="DC8" s="180"/>
      <c r="DD8" s="180"/>
      <c r="DE8" s="180"/>
      <c r="DF8" s="180"/>
      <c r="DG8" s="181"/>
      <c r="DH8" s="179" t="s">
        <v>523</v>
      </c>
      <c r="DI8" s="180"/>
      <c r="DJ8" s="180"/>
      <c r="DK8" s="180"/>
      <c r="DL8" s="180"/>
      <c r="DM8" s="180"/>
      <c r="DN8" s="180"/>
      <c r="DO8" s="180"/>
      <c r="DP8" s="180"/>
      <c r="DQ8" s="181"/>
      <c r="DR8" s="179" t="s">
        <v>523</v>
      </c>
      <c r="DS8" s="180"/>
      <c r="DT8" s="180"/>
      <c r="DU8" s="180"/>
      <c r="DV8" s="180"/>
      <c r="DW8" s="180"/>
      <c r="DX8" s="180"/>
      <c r="DY8" s="180"/>
      <c r="DZ8" s="180"/>
      <c r="EA8" s="181"/>
      <c r="EB8" s="179" t="s">
        <v>523</v>
      </c>
      <c r="EC8" s="180"/>
      <c r="ED8" s="180"/>
      <c r="EE8" s="180"/>
      <c r="EF8" s="180"/>
      <c r="EG8" s="180"/>
      <c r="EH8" s="180"/>
      <c r="EI8" s="180"/>
      <c r="EJ8" s="180"/>
      <c r="EK8" s="181"/>
      <c r="EL8" s="179" t="s">
        <v>523</v>
      </c>
      <c r="EM8" s="180"/>
      <c r="EN8" s="180"/>
      <c r="EO8" s="180"/>
      <c r="EP8" s="180"/>
      <c r="EQ8" s="180"/>
      <c r="ER8" s="180"/>
      <c r="ES8" s="180"/>
      <c r="ET8" s="180"/>
      <c r="EU8" s="181"/>
      <c r="EV8" s="179" t="s">
        <v>523</v>
      </c>
      <c r="EW8" s="180"/>
      <c r="EX8" s="180"/>
      <c r="EY8" s="180"/>
      <c r="EZ8" s="180"/>
      <c r="FA8" s="180"/>
      <c r="FB8" s="180"/>
      <c r="FC8" s="180"/>
      <c r="FD8" s="180"/>
      <c r="FE8" s="181"/>
      <c r="FF8" s="179" t="s">
        <v>523</v>
      </c>
      <c r="FG8" s="180"/>
      <c r="FH8" s="180"/>
      <c r="FI8" s="180"/>
      <c r="FJ8" s="180"/>
      <c r="FK8" s="180"/>
      <c r="FL8" s="180"/>
      <c r="FM8" s="180"/>
      <c r="FN8" s="180"/>
      <c r="FO8" s="181"/>
      <c r="FP8" s="179" t="s">
        <v>523</v>
      </c>
      <c r="FQ8" s="180"/>
      <c r="FR8" s="180"/>
      <c r="FS8" s="180"/>
      <c r="FT8" s="180"/>
      <c r="FU8" s="180"/>
      <c r="FV8" s="180"/>
      <c r="FW8" s="180"/>
      <c r="FX8" s="180"/>
      <c r="FY8" s="181"/>
      <c r="FZ8" s="179" t="s">
        <v>523</v>
      </c>
      <c r="GA8" s="180"/>
      <c r="GB8" s="180"/>
      <c r="GC8" s="180"/>
      <c r="GD8" s="180"/>
      <c r="GE8" s="180"/>
      <c r="GF8" s="180"/>
      <c r="GG8" s="180"/>
      <c r="GH8" s="180"/>
      <c r="GI8" s="181"/>
      <c r="GJ8" s="179" t="s">
        <v>523</v>
      </c>
      <c r="GK8" s="180"/>
      <c r="GL8" s="180"/>
      <c r="GM8" s="180"/>
      <c r="GN8" s="180"/>
      <c r="GO8" s="180"/>
      <c r="GP8" s="180"/>
      <c r="GQ8" s="180"/>
      <c r="GR8" s="180"/>
      <c r="GS8" s="181"/>
      <c r="GT8" s="179" t="s">
        <v>523</v>
      </c>
      <c r="GU8" s="180"/>
      <c r="GV8" s="180"/>
      <c r="GW8" s="180"/>
      <c r="GX8" s="180"/>
      <c r="GY8" s="180"/>
      <c r="GZ8" s="180"/>
      <c r="HA8" s="180"/>
      <c r="HB8" s="180"/>
      <c r="HC8" s="181"/>
      <c r="HD8" s="179" t="s">
        <v>523</v>
      </c>
      <c r="HE8" s="180"/>
      <c r="HF8" s="180"/>
      <c r="HG8" s="180"/>
      <c r="HH8" s="180"/>
      <c r="HI8" s="180"/>
      <c r="HJ8" s="180"/>
      <c r="HK8" s="180"/>
      <c r="HL8" s="180"/>
      <c r="HM8" s="181"/>
      <c r="HN8" s="179" t="s">
        <v>523</v>
      </c>
      <c r="HO8" s="180"/>
      <c r="HP8" s="180"/>
      <c r="HQ8" s="180"/>
      <c r="HR8" s="180"/>
      <c r="HS8" s="180"/>
      <c r="HT8" s="180"/>
      <c r="HU8" s="180"/>
      <c r="HV8" s="180"/>
      <c r="HW8" s="181"/>
      <c r="HX8" s="179" t="s">
        <v>523</v>
      </c>
      <c r="HY8" s="180"/>
      <c r="HZ8" s="180"/>
      <c r="IA8" s="180"/>
      <c r="IB8" s="180"/>
      <c r="IC8" s="180"/>
      <c r="ID8" s="180"/>
      <c r="IE8" s="180"/>
      <c r="IF8" s="180"/>
      <c r="IG8" s="181"/>
      <c r="IH8" s="179" t="s">
        <v>523</v>
      </c>
      <c r="II8" s="180"/>
      <c r="IJ8" s="180"/>
      <c r="IK8" s="180"/>
      <c r="IL8" s="180"/>
      <c r="IM8" s="180"/>
      <c r="IN8" s="180"/>
      <c r="IO8" s="180"/>
      <c r="IP8" s="180"/>
      <c r="IQ8" s="181"/>
      <c r="IR8" s="179" t="s">
        <v>523</v>
      </c>
      <c r="IS8" s="180"/>
      <c r="IT8" s="180"/>
      <c r="IU8" s="180"/>
      <c r="IV8" s="180"/>
      <c r="IW8" s="180"/>
      <c r="IX8" s="180"/>
      <c r="IY8" s="180"/>
      <c r="IZ8" s="180"/>
      <c r="JA8" s="181"/>
      <c r="JB8" s="179" t="s">
        <v>523</v>
      </c>
      <c r="JC8" s="180"/>
      <c r="JD8" s="180"/>
      <c r="JE8" s="180"/>
      <c r="JF8" s="180"/>
      <c r="JG8" s="180"/>
      <c r="JH8" s="180"/>
      <c r="JI8" s="180"/>
      <c r="JJ8" s="180"/>
      <c r="JK8" s="181"/>
      <c r="JL8" s="179" t="s">
        <v>523</v>
      </c>
      <c r="JM8" s="180"/>
      <c r="JN8" s="180"/>
      <c r="JO8" s="180"/>
      <c r="JP8" s="180"/>
      <c r="JQ8" s="180"/>
      <c r="JR8" s="180"/>
      <c r="JS8" s="180"/>
      <c r="JT8" s="180"/>
      <c r="JU8" s="181"/>
      <c r="JV8" s="179" t="s">
        <v>523</v>
      </c>
      <c r="JW8" s="180"/>
      <c r="JX8" s="180"/>
      <c r="JY8" s="180"/>
      <c r="JZ8" s="180"/>
      <c r="KA8" s="180"/>
      <c r="KB8" s="180"/>
      <c r="KC8" s="180"/>
      <c r="KD8" s="180"/>
      <c r="KE8" s="181"/>
      <c r="KF8" s="179" t="s">
        <v>523</v>
      </c>
      <c r="KG8" s="180"/>
      <c r="KH8" s="180"/>
      <c r="KI8" s="180"/>
      <c r="KJ8" s="180"/>
      <c r="KK8" s="180"/>
      <c r="KL8" s="180"/>
      <c r="KM8" s="180"/>
      <c r="KN8" s="180"/>
      <c r="KO8" s="181"/>
      <c r="KP8" s="179" t="s">
        <v>523</v>
      </c>
      <c r="KQ8" s="180"/>
      <c r="KR8" s="180"/>
      <c r="KS8" s="180"/>
      <c r="KT8" s="180"/>
      <c r="KU8" s="180"/>
      <c r="KV8" s="180"/>
      <c r="KW8" s="180"/>
      <c r="KX8" s="180"/>
      <c r="KY8" s="181"/>
      <c r="KZ8" s="179" t="s">
        <v>523</v>
      </c>
      <c r="LA8" s="180"/>
      <c r="LB8" s="180"/>
      <c r="LC8" s="180"/>
      <c r="LD8" s="180"/>
      <c r="LE8" s="180"/>
      <c r="LF8" s="180"/>
      <c r="LG8" s="180"/>
      <c r="LH8" s="180"/>
      <c r="LI8" s="181"/>
      <c r="LJ8" s="179" t="s">
        <v>523</v>
      </c>
      <c r="LK8" s="180"/>
      <c r="LL8" s="180"/>
      <c r="LM8" s="180"/>
      <c r="LN8" s="180"/>
      <c r="LO8" s="180"/>
      <c r="LP8" s="180"/>
      <c r="LQ8" s="180"/>
      <c r="LR8" s="180"/>
      <c r="LS8" s="181"/>
      <c r="LT8" s="179" t="s">
        <v>523</v>
      </c>
      <c r="LU8" s="180"/>
      <c r="LV8" s="180"/>
      <c r="LW8" s="180"/>
      <c r="LX8" s="180"/>
      <c r="LY8" s="180"/>
      <c r="LZ8" s="180"/>
      <c r="MA8" s="180"/>
      <c r="MB8" s="180"/>
      <c r="MC8" s="181"/>
    </row>
    <row r="9" spans="1:341" s="3" customFormat="1" ht="12" customHeight="1" x14ac:dyDescent="0.2">
      <c r="A9" s="179"/>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1"/>
      <c r="AN9" s="179" t="s">
        <v>29</v>
      </c>
      <c r="AO9" s="180"/>
      <c r="AP9" s="180"/>
      <c r="AQ9" s="180"/>
      <c r="AR9" s="180"/>
      <c r="AS9" s="181"/>
      <c r="AT9" s="179"/>
      <c r="AU9" s="180"/>
      <c r="AV9" s="180"/>
      <c r="AW9" s="180"/>
      <c r="AX9" s="180"/>
      <c r="AY9" s="181"/>
      <c r="AZ9" s="179"/>
      <c r="BA9" s="180"/>
      <c r="BB9" s="180"/>
      <c r="BC9" s="180"/>
      <c r="BD9" s="180"/>
      <c r="BE9" s="180"/>
      <c r="BF9" s="180"/>
      <c r="BG9" s="180"/>
      <c r="BH9" s="180"/>
      <c r="BI9" s="181"/>
      <c r="BJ9" s="179" t="s">
        <v>381</v>
      </c>
      <c r="BK9" s="180"/>
      <c r="BL9" s="180"/>
      <c r="BM9" s="180"/>
      <c r="BN9" s="180"/>
      <c r="BO9" s="180"/>
      <c r="BP9" s="180"/>
      <c r="BQ9" s="180"/>
      <c r="BR9" s="180"/>
      <c r="BS9" s="181"/>
      <c r="BT9" s="179" t="s">
        <v>381</v>
      </c>
      <c r="BU9" s="180"/>
      <c r="BV9" s="180"/>
      <c r="BW9" s="180"/>
      <c r="BX9" s="180"/>
      <c r="BY9" s="180"/>
      <c r="BZ9" s="180"/>
      <c r="CA9" s="180"/>
      <c r="CB9" s="180"/>
      <c r="CC9" s="181"/>
      <c r="CD9" s="179" t="s">
        <v>381</v>
      </c>
      <c r="CE9" s="180"/>
      <c r="CF9" s="180"/>
      <c r="CG9" s="180"/>
      <c r="CH9" s="180"/>
      <c r="CI9" s="180"/>
      <c r="CJ9" s="180"/>
      <c r="CK9" s="180"/>
      <c r="CL9" s="180"/>
      <c r="CM9" s="181"/>
      <c r="CN9" s="179" t="s">
        <v>381</v>
      </c>
      <c r="CO9" s="180"/>
      <c r="CP9" s="180"/>
      <c r="CQ9" s="180"/>
      <c r="CR9" s="180"/>
      <c r="CS9" s="180"/>
      <c r="CT9" s="180"/>
      <c r="CU9" s="180"/>
      <c r="CV9" s="180"/>
      <c r="CW9" s="181"/>
      <c r="CX9" s="179" t="s">
        <v>381</v>
      </c>
      <c r="CY9" s="180"/>
      <c r="CZ9" s="180"/>
      <c r="DA9" s="180"/>
      <c r="DB9" s="180"/>
      <c r="DC9" s="180"/>
      <c r="DD9" s="180"/>
      <c r="DE9" s="180"/>
      <c r="DF9" s="180"/>
      <c r="DG9" s="181"/>
      <c r="DH9" s="179" t="s">
        <v>381</v>
      </c>
      <c r="DI9" s="180"/>
      <c r="DJ9" s="180"/>
      <c r="DK9" s="180"/>
      <c r="DL9" s="180"/>
      <c r="DM9" s="180"/>
      <c r="DN9" s="180"/>
      <c r="DO9" s="180"/>
      <c r="DP9" s="180"/>
      <c r="DQ9" s="181"/>
      <c r="DR9" s="179" t="s">
        <v>381</v>
      </c>
      <c r="DS9" s="180"/>
      <c r="DT9" s="180"/>
      <c r="DU9" s="180"/>
      <c r="DV9" s="180"/>
      <c r="DW9" s="180"/>
      <c r="DX9" s="180"/>
      <c r="DY9" s="180"/>
      <c r="DZ9" s="180"/>
      <c r="EA9" s="181"/>
      <c r="EB9" s="179" t="s">
        <v>381</v>
      </c>
      <c r="EC9" s="180"/>
      <c r="ED9" s="180"/>
      <c r="EE9" s="180"/>
      <c r="EF9" s="180"/>
      <c r="EG9" s="180"/>
      <c r="EH9" s="180"/>
      <c r="EI9" s="180"/>
      <c r="EJ9" s="180"/>
      <c r="EK9" s="181"/>
      <c r="EL9" s="179" t="s">
        <v>381</v>
      </c>
      <c r="EM9" s="180"/>
      <c r="EN9" s="180"/>
      <c r="EO9" s="180"/>
      <c r="EP9" s="180"/>
      <c r="EQ9" s="180"/>
      <c r="ER9" s="180"/>
      <c r="ES9" s="180"/>
      <c r="ET9" s="180"/>
      <c r="EU9" s="181"/>
      <c r="EV9" s="179" t="s">
        <v>381</v>
      </c>
      <c r="EW9" s="180"/>
      <c r="EX9" s="180"/>
      <c r="EY9" s="180"/>
      <c r="EZ9" s="180"/>
      <c r="FA9" s="180"/>
      <c r="FB9" s="180"/>
      <c r="FC9" s="180"/>
      <c r="FD9" s="180"/>
      <c r="FE9" s="181"/>
      <c r="FF9" s="179" t="s">
        <v>381</v>
      </c>
      <c r="FG9" s="180"/>
      <c r="FH9" s="180"/>
      <c r="FI9" s="180"/>
      <c r="FJ9" s="180"/>
      <c r="FK9" s="180"/>
      <c r="FL9" s="180"/>
      <c r="FM9" s="180"/>
      <c r="FN9" s="180"/>
      <c r="FO9" s="181"/>
      <c r="FP9" s="179" t="s">
        <v>381</v>
      </c>
      <c r="FQ9" s="180"/>
      <c r="FR9" s="180"/>
      <c r="FS9" s="180"/>
      <c r="FT9" s="180"/>
      <c r="FU9" s="180"/>
      <c r="FV9" s="180"/>
      <c r="FW9" s="180"/>
      <c r="FX9" s="180"/>
      <c r="FY9" s="181"/>
      <c r="FZ9" s="179" t="s">
        <v>381</v>
      </c>
      <c r="GA9" s="180"/>
      <c r="GB9" s="180"/>
      <c r="GC9" s="180"/>
      <c r="GD9" s="180"/>
      <c r="GE9" s="180"/>
      <c r="GF9" s="180"/>
      <c r="GG9" s="180"/>
      <c r="GH9" s="180"/>
      <c r="GI9" s="181"/>
      <c r="GJ9" s="179" t="s">
        <v>381</v>
      </c>
      <c r="GK9" s="180"/>
      <c r="GL9" s="180"/>
      <c r="GM9" s="180"/>
      <c r="GN9" s="180"/>
      <c r="GO9" s="180"/>
      <c r="GP9" s="180"/>
      <c r="GQ9" s="180"/>
      <c r="GR9" s="180"/>
      <c r="GS9" s="181"/>
      <c r="GT9" s="179" t="s">
        <v>381</v>
      </c>
      <c r="GU9" s="180"/>
      <c r="GV9" s="180"/>
      <c r="GW9" s="180"/>
      <c r="GX9" s="180"/>
      <c r="GY9" s="180"/>
      <c r="GZ9" s="180"/>
      <c r="HA9" s="180"/>
      <c r="HB9" s="180"/>
      <c r="HC9" s="181"/>
      <c r="HD9" s="179" t="s">
        <v>381</v>
      </c>
      <c r="HE9" s="180"/>
      <c r="HF9" s="180"/>
      <c r="HG9" s="180"/>
      <c r="HH9" s="180"/>
      <c r="HI9" s="180"/>
      <c r="HJ9" s="180"/>
      <c r="HK9" s="180"/>
      <c r="HL9" s="180"/>
      <c r="HM9" s="181"/>
      <c r="HN9" s="179" t="s">
        <v>381</v>
      </c>
      <c r="HO9" s="180"/>
      <c r="HP9" s="180"/>
      <c r="HQ9" s="180"/>
      <c r="HR9" s="180"/>
      <c r="HS9" s="180"/>
      <c r="HT9" s="180"/>
      <c r="HU9" s="180"/>
      <c r="HV9" s="180"/>
      <c r="HW9" s="181"/>
      <c r="HX9" s="179" t="s">
        <v>381</v>
      </c>
      <c r="HY9" s="180"/>
      <c r="HZ9" s="180"/>
      <c r="IA9" s="180"/>
      <c r="IB9" s="180"/>
      <c r="IC9" s="180"/>
      <c r="ID9" s="180"/>
      <c r="IE9" s="180"/>
      <c r="IF9" s="180"/>
      <c r="IG9" s="181"/>
      <c r="IH9" s="179" t="s">
        <v>381</v>
      </c>
      <c r="II9" s="180"/>
      <c r="IJ9" s="180"/>
      <c r="IK9" s="180"/>
      <c r="IL9" s="180"/>
      <c r="IM9" s="180"/>
      <c r="IN9" s="180"/>
      <c r="IO9" s="180"/>
      <c r="IP9" s="180"/>
      <c r="IQ9" s="181"/>
      <c r="IR9" s="179" t="s">
        <v>381</v>
      </c>
      <c r="IS9" s="180"/>
      <c r="IT9" s="180"/>
      <c r="IU9" s="180"/>
      <c r="IV9" s="180"/>
      <c r="IW9" s="180"/>
      <c r="IX9" s="180"/>
      <c r="IY9" s="180"/>
      <c r="IZ9" s="180"/>
      <c r="JA9" s="181"/>
      <c r="JB9" s="179" t="s">
        <v>381</v>
      </c>
      <c r="JC9" s="180"/>
      <c r="JD9" s="180"/>
      <c r="JE9" s="180"/>
      <c r="JF9" s="180"/>
      <c r="JG9" s="180"/>
      <c r="JH9" s="180"/>
      <c r="JI9" s="180"/>
      <c r="JJ9" s="180"/>
      <c r="JK9" s="181"/>
      <c r="JL9" s="179" t="s">
        <v>381</v>
      </c>
      <c r="JM9" s="180"/>
      <c r="JN9" s="180"/>
      <c r="JO9" s="180"/>
      <c r="JP9" s="180"/>
      <c r="JQ9" s="180"/>
      <c r="JR9" s="180"/>
      <c r="JS9" s="180"/>
      <c r="JT9" s="180"/>
      <c r="JU9" s="181"/>
      <c r="JV9" s="179" t="s">
        <v>381</v>
      </c>
      <c r="JW9" s="180"/>
      <c r="JX9" s="180"/>
      <c r="JY9" s="180"/>
      <c r="JZ9" s="180"/>
      <c r="KA9" s="180"/>
      <c r="KB9" s="180"/>
      <c r="KC9" s="180"/>
      <c r="KD9" s="180"/>
      <c r="KE9" s="181"/>
      <c r="KF9" s="179" t="s">
        <v>381</v>
      </c>
      <c r="KG9" s="180"/>
      <c r="KH9" s="180"/>
      <c r="KI9" s="180"/>
      <c r="KJ9" s="180"/>
      <c r="KK9" s="180"/>
      <c r="KL9" s="180"/>
      <c r="KM9" s="180"/>
      <c r="KN9" s="180"/>
      <c r="KO9" s="181"/>
      <c r="KP9" s="179" t="s">
        <v>381</v>
      </c>
      <c r="KQ9" s="180"/>
      <c r="KR9" s="180"/>
      <c r="KS9" s="180"/>
      <c r="KT9" s="180"/>
      <c r="KU9" s="180"/>
      <c r="KV9" s="180"/>
      <c r="KW9" s="180"/>
      <c r="KX9" s="180"/>
      <c r="KY9" s="181"/>
      <c r="KZ9" s="179" t="s">
        <v>381</v>
      </c>
      <c r="LA9" s="180"/>
      <c r="LB9" s="180"/>
      <c r="LC9" s="180"/>
      <c r="LD9" s="180"/>
      <c r="LE9" s="180"/>
      <c r="LF9" s="180"/>
      <c r="LG9" s="180"/>
      <c r="LH9" s="180"/>
      <c r="LI9" s="181"/>
      <c r="LJ9" s="179" t="s">
        <v>381</v>
      </c>
      <c r="LK9" s="180"/>
      <c r="LL9" s="180"/>
      <c r="LM9" s="180"/>
      <c r="LN9" s="180"/>
      <c r="LO9" s="180"/>
      <c r="LP9" s="180"/>
      <c r="LQ9" s="180"/>
      <c r="LR9" s="180"/>
      <c r="LS9" s="181"/>
      <c r="LT9" s="179" t="s">
        <v>381</v>
      </c>
      <c r="LU9" s="180"/>
      <c r="LV9" s="180"/>
      <c r="LW9" s="180"/>
      <c r="LX9" s="180"/>
      <c r="LY9" s="180"/>
      <c r="LZ9" s="180"/>
      <c r="MA9" s="180"/>
      <c r="MB9" s="180"/>
      <c r="MC9" s="181"/>
    </row>
    <row r="10" spans="1:341" s="3" customFormat="1" ht="12" customHeight="1" x14ac:dyDescent="0.2">
      <c r="A10" s="179"/>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1"/>
      <c r="AN10" s="179" t="s">
        <v>14</v>
      </c>
      <c r="AO10" s="180"/>
      <c r="AP10" s="180"/>
      <c r="AQ10" s="180"/>
      <c r="AR10" s="180"/>
      <c r="AS10" s="181"/>
      <c r="AT10" s="179"/>
      <c r="AU10" s="180"/>
      <c r="AV10" s="180"/>
      <c r="AW10" s="180"/>
      <c r="AX10" s="180"/>
      <c r="AY10" s="181"/>
      <c r="AZ10" s="179"/>
      <c r="BA10" s="180"/>
      <c r="BB10" s="180"/>
      <c r="BC10" s="180"/>
      <c r="BD10" s="180"/>
      <c r="BE10" s="180"/>
      <c r="BF10" s="180"/>
      <c r="BG10" s="180"/>
      <c r="BH10" s="180"/>
      <c r="BI10" s="181"/>
      <c r="BJ10" s="179">
        <v>915205</v>
      </c>
      <c r="BK10" s="180"/>
      <c r="BL10" s="180"/>
      <c r="BM10" s="180"/>
      <c r="BN10" s="180"/>
      <c r="BO10" s="180"/>
      <c r="BP10" s="180"/>
      <c r="BQ10" s="180"/>
      <c r="BR10" s="180"/>
      <c r="BS10" s="181"/>
      <c r="BT10" s="179">
        <v>916205</v>
      </c>
      <c r="BU10" s="180"/>
      <c r="BV10" s="180"/>
      <c r="BW10" s="180"/>
      <c r="BX10" s="180"/>
      <c r="BY10" s="180"/>
      <c r="BZ10" s="180"/>
      <c r="CA10" s="180"/>
      <c r="CB10" s="180"/>
      <c r="CC10" s="181"/>
      <c r="CD10" s="179">
        <v>917205</v>
      </c>
      <c r="CE10" s="180"/>
      <c r="CF10" s="180"/>
      <c r="CG10" s="180"/>
      <c r="CH10" s="180"/>
      <c r="CI10" s="180"/>
      <c r="CJ10" s="180"/>
      <c r="CK10" s="180"/>
      <c r="CL10" s="180"/>
      <c r="CM10" s="181"/>
      <c r="CN10" s="179">
        <v>918205</v>
      </c>
      <c r="CO10" s="180"/>
      <c r="CP10" s="180"/>
      <c r="CQ10" s="180"/>
      <c r="CR10" s="180"/>
      <c r="CS10" s="180"/>
      <c r="CT10" s="180"/>
      <c r="CU10" s="180"/>
      <c r="CV10" s="180"/>
      <c r="CW10" s="181"/>
      <c r="CX10" s="179">
        <v>919205</v>
      </c>
      <c r="CY10" s="180"/>
      <c r="CZ10" s="180"/>
      <c r="DA10" s="180"/>
      <c r="DB10" s="180"/>
      <c r="DC10" s="180"/>
      <c r="DD10" s="180"/>
      <c r="DE10" s="180"/>
      <c r="DF10" s="180"/>
      <c r="DG10" s="181"/>
      <c r="DH10" s="179">
        <v>920205</v>
      </c>
      <c r="DI10" s="180"/>
      <c r="DJ10" s="180"/>
      <c r="DK10" s="180"/>
      <c r="DL10" s="180"/>
      <c r="DM10" s="180"/>
      <c r="DN10" s="180"/>
      <c r="DO10" s="180"/>
      <c r="DP10" s="180"/>
      <c r="DQ10" s="181"/>
      <c r="DR10" s="179">
        <v>921205</v>
      </c>
      <c r="DS10" s="180"/>
      <c r="DT10" s="180"/>
      <c r="DU10" s="180"/>
      <c r="DV10" s="180"/>
      <c r="DW10" s="180"/>
      <c r="DX10" s="180"/>
      <c r="DY10" s="180"/>
      <c r="DZ10" s="180"/>
      <c r="EA10" s="181"/>
      <c r="EB10" s="179">
        <v>922205</v>
      </c>
      <c r="EC10" s="180"/>
      <c r="ED10" s="180"/>
      <c r="EE10" s="180"/>
      <c r="EF10" s="180"/>
      <c r="EG10" s="180"/>
      <c r="EH10" s="180"/>
      <c r="EI10" s="180"/>
      <c r="EJ10" s="180"/>
      <c r="EK10" s="181"/>
      <c r="EL10" s="179">
        <v>923205</v>
      </c>
      <c r="EM10" s="180"/>
      <c r="EN10" s="180"/>
      <c r="EO10" s="180"/>
      <c r="EP10" s="180"/>
      <c r="EQ10" s="180"/>
      <c r="ER10" s="180"/>
      <c r="ES10" s="180"/>
      <c r="ET10" s="180"/>
      <c r="EU10" s="181"/>
      <c r="EV10" s="179">
        <v>924205</v>
      </c>
      <c r="EW10" s="180"/>
      <c r="EX10" s="180"/>
      <c r="EY10" s="180"/>
      <c r="EZ10" s="180"/>
      <c r="FA10" s="180"/>
      <c r="FB10" s="180"/>
      <c r="FC10" s="180"/>
      <c r="FD10" s="180"/>
      <c r="FE10" s="181"/>
      <c r="FF10" s="179">
        <v>925205</v>
      </c>
      <c r="FG10" s="180"/>
      <c r="FH10" s="180"/>
      <c r="FI10" s="180"/>
      <c r="FJ10" s="180"/>
      <c r="FK10" s="180"/>
      <c r="FL10" s="180"/>
      <c r="FM10" s="180"/>
      <c r="FN10" s="180"/>
      <c r="FO10" s="181"/>
      <c r="FP10" s="179">
        <v>926205</v>
      </c>
      <c r="FQ10" s="180"/>
      <c r="FR10" s="180"/>
      <c r="FS10" s="180"/>
      <c r="FT10" s="180"/>
      <c r="FU10" s="180"/>
      <c r="FV10" s="180"/>
      <c r="FW10" s="180"/>
      <c r="FX10" s="180"/>
      <c r="FY10" s="181"/>
      <c r="FZ10" s="179">
        <v>927205</v>
      </c>
      <c r="GA10" s="180"/>
      <c r="GB10" s="180"/>
      <c r="GC10" s="180"/>
      <c r="GD10" s="180"/>
      <c r="GE10" s="180"/>
      <c r="GF10" s="180"/>
      <c r="GG10" s="180"/>
      <c r="GH10" s="180"/>
      <c r="GI10" s="181"/>
      <c r="GJ10" s="179">
        <v>928205</v>
      </c>
      <c r="GK10" s="180"/>
      <c r="GL10" s="180"/>
      <c r="GM10" s="180"/>
      <c r="GN10" s="180"/>
      <c r="GO10" s="180"/>
      <c r="GP10" s="180"/>
      <c r="GQ10" s="180"/>
      <c r="GR10" s="180"/>
      <c r="GS10" s="181"/>
      <c r="GT10" s="179">
        <v>930205</v>
      </c>
      <c r="GU10" s="180"/>
      <c r="GV10" s="180"/>
      <c r="GW10" s="180"/>
      <c r="GX10" s="180"/>
      <c r="GY10" s="180"/>
      <c r="GZ10" s="180"/>
      <c r="HA10" s="180"/>
      <c r="HB10" s="180"/>
      <c r="HC10" s="181"/>
      <c r="HD10" s="179">
        <v>931205</v>
      </c>
      <c r="HE10" s="180"/>
      <c r="HF10" s="180"/>
      <c r="HG10" s="180"/>
      <c r="HH10" s="180"/>
      <c r="HI10" s="180"/>
      <c r="HJ10" s="180"/>
      <c r="HK10" s="180"/>
      <c r="HL10" s="180"/>
      <c r="HM10" s="181"/>
      <c r="HN10" s="179">
        <v>934205</v>
      </c>
      <c r="HO10" s="180"/>
      <c r="HP10" s="180"/>
      <c r="HQ10" s="180"/>
      <c r="HR10" s="180"/>
      <c r="HS10" s="180"/>
      <c r="HT10" s="180"/>
      <c r="HU10" s="180"/>
      <c r="HV10" s="180"/>
      <c r="HW10" s="181"/>
      <c r="HX10" s="179">
        <v>935205</v>
      </c>
      <c r="HY10" s="180"/>
      <c r="HZ10" s="180"/>
      <c r="IA10" s="180"/>
      <c r="IB10" s="180"/>
      <c r="IC10" s="180"/>
      <c r="ID10" s="180"/>
      <c r="IE10" s="180"/>
      <c r="IF10" s="180"/>
      <c r="IG10" s="181"/>
      <c r="IH10" s="179">
        <v>936205</v>
      </c>
      <c r="II10" s="180"/>
      <c r="IJ10" s="180"/>
      <c r="IK10" s="180"/>
      <c r="IL10" s="180"/>
      <c r="IM10" s="180"/>
      <c r="IN10" s="180"/>
      <c r="IO10" s="180"/>
      <c r="IP10" s="180"/>
      <c r="IQ10" s="181"/>
      <c r="IR10" s="179">
        <v>937205</v>
      </c>
      <c r="IS10" s="180"/>
      <c r="IT10" s="180"/>
      <c r="IU10" s="180"/>
      <c r="IV10" s="180"/>
      <c r="IW10" s="180"/>
      <c r="IX10" s="180"/>
      <c r="IY10" s="180"/>
      <c r="IZ10" s="180"/>
      <c r="JA10" s="181"/>
      <c r="JB10" s="179">
        <v>938205</v>
      </c>
      <c r="JC10" s="180"/>
      <c r="JD10" s="180"/>
      <c r="JE10" s="180"/>
      <c r="JF10" s="180"/>
      <c r="JG10" s="180"/>
      <c r="JH10" s="180"/>
      <c r="JI10" s="180"/>
      <c r="JJ10" s="180"/>
      <c r="JK10" s="181"/>
      <c r="JL10" s="179">
        <v>940205</v>
      </c>
      <c r="JM10" s="180"/>
      <c r="JN10" s="180"/>
      <c r="JO10" s="180"/>
      <c r="JP10" s="180"/>
      <c r="JQ10" s="180"/>
      <c r="JR10" s="180"/>
      <c r="JS10" s="180"/>
      <c r="JT10" s="180"/>
      <c r="JU10" s="181"/>
      <c r="JV10" s="179">
        <v>941205</v>
      </c>
      <c r="JW10" s="180"/>
      <c r="JX10" s="180"/>
      <c r="JY10" s="180"/>
      <c r="JZ10" s="180"/>
      <c r="KA10" s="180"/>
      <c r="KB10" s="180"/>
      <c r="KC10" s="180"/>
      <c r="KD10" s="180"/>
      <c r="KE10" s="181"/>
      <c r="KF10" s="179">
        <v>942205</v>
      </c>
      <c r="KG10" s="180"/>
      <c r="KH10" s="180"/>
      <c r="KI10" s="180"/>
      <c r="KJ10" s="180"/>
      <c r="KK10" s="180"/>
      <c r="KL10" s="180"/>
      <c r="KM10" s="180"/>
      <c r="KN10" s="180"/>
      <c r="KO10" s="181"/>
      <c r="KP10" s="179">
        <v>943205</v>
      </c>
      <c r="KQ10" s="180"/>
      <c r="KR10" s="180"/>
      <c r="KS10" s="180"/>
      <c r="KT10" s="180"/>
      <c r="KU10" s="180"/>
      <c r="KV10" s="180"/>
      <c r="KW10" s="180"/>
      <c r="KX10" s="180"/>
      <c r="KY10" s="181"/>
      <c r="KZ10" s="179">
        <v>944205</v>
      </c>
      <c r="LA10" s="180"/>
      <c r="LB10" s="180"/>
      <c r="LC10" s="180"/>
      <c r="LD10" s="180"/>
      <c r="LE10" s="180"/>
      <c r="LF10" s="180"/>
      <c r="LG10" s="180"/>
      <c r="LH10" s="180"/>
      <c r="LI10" s="181"/>
      <c r="LJ10" s="179" t="s">
        <v>578</v>
      </c>
      <c r="LK10" s="180"/>
      <c r="LL10" s="180"/>
      <c r="LM10" s="180"/>
      <c r="LN10" s="180"/>
      <c r="LO10" s="180"/>
      <c r="LP10" s="180"/>
      <c r="LQ10" s="180"/>
      <c r="LR10" s="180"/>
      <c r="LS10" s="181"/>
      <c r="LT10" s="179" t="s">
        <v>579</v>
      </c>
      <c r="LU10" s="180"/>
      <c r="LV10" s="180"/>
      <c r="LW10" s="180"/>
      <c r="LX10" s="180"/>
      <c r="LY10" s="180"/>
      <c r="LZ10" s="180"/>
      <c r="MA10" s="180"/>
      <c r="MB10" s="180"/>
      <c r="MC10" s="181"/>
    </row>
    <row r="11" spans="1:341" s="3" customFormat="1" ht="12" customHeight="1" x14ac:dyDescent="0.2">
      <c r="A11" s="179"/>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1"/>
      <c r="AN11" s="179" t="s">
        <v>209</v>
      </c>
      <c r="AO11" s="180"/>
      <c r="AP11" s="180"/>
      <c r="AQ11" s="180"/>
      <c r="AR11" s="180"/>
      <c r="AS11" s="181"/>
      <c r="AT11" s="179"/>
      <c r="AU11" s="180"/>
      <c r="AV11" s="180"/>
      <c r="AW11" s="180"/>
      <c r="AX11" s="180"/>
      <c r="AY11" s="181"/>
      <c r="AZ11" s="179"/>
      <c r="BA11" s="180"/>
      <c r="BB11" s="180"/>
      <c r="BC11" s="180"/>
      <c r="BD11" s="180"/>
      <c r="BE11" s="180"/>
      <c r="BF11" s="180"/>
      <c r="BG11" s="180"/>
      <c r="BH11" s="180"/>
      <c r="BI11" s="181"/>
      <c r="BJ11" s="179"/>
      <c r="BK11" s="180"/>
      <c r="BL11" s="180"/>
      <c r="BM11" s="180"/>
      <c r="BN11" s="180"/>
      <c r="BO11" s="180"/>
      <c r="BP11" s="180"/>
      <c r="BQ11" s="180"/>
      <c r="BR11" s="180"/>
      <c r="BS11" s="181"/>
      <c r="BT11" s="179"/>
      <c r="BU11" s="180"/>
      <c r="BV11" s="180"/>
      <c r="BW11" s="180"/>
      <c r="BX11" s="180"/>
      <c r="BY11" s="180"/>
      <c r="BZ11" s="180"/>
      <c r="CA11" s="180"/>
      <c r="CB11" s="180"/>
      <c r="CC11" s="181"/>
      <c r="CD11" s="179"/>
      <c r="CE11" s="180"/>
      <c r="CF11" s="180"/>
      <c r="CG11" s="180"/>
      <c r="CH11" s="180"/>
      <c r="CI11" s="180"/>
      <c r="CJ11" s="180"/>
      <c r="CK11" s="180"/>
      <c r="CL11" s="180"/>
      <c r="CM11" s="181"/>
      <c r="CN11" s="179"/>
      <c r="CO11" s="180"/>
      <c r="CP11" s="180"/>
      <c r="CQ11" s="180"/>
      <c r="CR11" s="180"/>
      <c r="CS11" s="180"/>
      <c r="CT11" s="180"/>
      <c r="CU11" s="180"/>
      <c r="CV11" s="180"/>
      <c r="CW11" s="181"/>
      <c r="CX11" s="179"/>
      <c r="CY11" s="180"/>
      <c r="CZ11" s="180"/>
      <c r="DA11" s="180"/>
      <c r="DB11" s="180"/>
      <c r="DC11" s="180"/>
      <c r="DD11" s="180"/>
      <c r="DE11" s="180"/>
      <c r="DF11" s="180"/>
      <c r="DG11" s="181"/>
      <c r="DH11" s="179"/>
      <c r="DI11" s="180"/>
      <c r="DJ11" s="180"/>
      <c r="DK11" s="180"/>
      <c r="DL11" s="180"/>
      <c r="DM11" s="180"/>
      <c r="DN11" s="180"/>
      <c r="DO11" s="180"/>
      <c r="DP11" s="180"/>
      <c r="DQ11" s="181"/>
      <c r="DR11" s="179"/>
      <c r="DS11" s="180"/>
      <c r="DT11" s="180"/>
      <c r="DU11" s="180"/>
      <c r="DV11" s="180"/>
      <c r="DW11" s="180"/>
      <c r="DX11" s="180"/>
      <c r="DY11" s="180"/>
      <c r="DZ11" s="180"/>
      <c r="EA11" s="181"/>
      <c r="EB11" s="179"/>
      <c r="EC11" s="180"/>
      <c r="ED11" s="180"/>
      <c r="EE11" s="180"/>
      <c r="EF11" s="180"/>
      <c r="EG11" s="180"/>
      <c r="EH11" s="180"/>
      <c r="EI11" s="180"/>
      <c r="EJ11" s="180"/>
      <c r="EK11" s="181"/>
      <c r="EL11" s="179"/>
      <c r="EM11" s="180"/>
      <c r="EN11" s="180"/>
      <c r="EO11" s="180"/>
      <c r="EP11" s="180"/>
      <c r="EQ11" s="180"/>
      <c r="ER11" s="180"/>
      <c r="ES11" s="180"/>
      <c r="ET11" s="180"/>
      <c r="EU11" s="181"/>
      <c r="EV11" s="179"/>
      <c r="EW11" s="180"/>
      <c r="EX11" s="180"/>
      <c r="EY11" s="180"/>
      <c r="EZ11" s="180"/>
      <c r="FA11" s="180"/>
      <c r="FB11" s="180"/>
      <c r="FC11" s="180"/>
      <c r="FD11" s="180"/>
      <c r="FE11" s="181"/>
      <c r="FF11" s="179"/>
      <c r="FG11" s="180"/>
      <c r="FH11" s="180"/>
      <c r="FI11" s="180"/>
      <c r="FJ11" s="180"/>
      <c r="FK11" s="180"/>
      <c r="FL11" s="180"/>
      <c r="FM11" s="180"/>
      <c r="FN11" s="180"/>
      <c r="FO11" s="181"/>
      <c r="FP11" s="179"/>
      <c r="FQ11" s="180"/>
      <c r="FR11" s="180"/>
      <c r="FS11" s="180"/>
      <c r="FT11" s="180"/>
      <c r="FU11" s="180"/>
      <c r="FV11" s="180"/>
      <c r="FW11" s="180"/>
      <c r="FX11" s="180"/>
      <c r="FY11" s="181"/>
      <c r="FZ11" s="179"/>
      <c r="GA11" s="180"/>
      <c r="GB11" s="180"/>
      <c r="GC11" s="180"/>
      <c r="GD11" s="180"/>
      <c r="GE11" s="180"/>
      <c r="GF11" s="180"/>
      <c r="GG11" s="180"/>
      <c r="GH11" s="180"/>
      <c r="GI11" s="181"/>
      <c r="GJ11" s="179"/>
      <c r="GK11" s="180"/>
      <c r="GL11" s="180"/>
      <c r="GM11" s="180"/>
      <c r="GN11" s="180"/>
      <c r="GO11" s="180"/>
      <c r="GP11" s="180"/>
      <c r="GQ11" s="180"/>
      <c r="GR11" s="180"/>
      <c r="GS11" s="181"/>
      <c r="GT11" s="179"/>
      <c r="GU11" s="180"/>
      <c r="GV11" s="180"/>
      <c r="GW11" s="180"/>
      <c r="GX11" s="180"/>
      <c r="GY11" s="180"/>
      <c r="GZ11" s="180"/>
      <c r="HA11" s="180"/>
      <c r="HB11" s="180"/>
      <c r="HC11" s="181"/>
      <c r="HD11" s="179"/>
      <c r="HE11" s="180"/>
      <c r="HF11" s="180"/>
      <c r="HG11" s="180"/>
      <c r="HH11" s="180"/>
      <c r="HI11" s="180"/>
      <c r="HJ11" s="180"/>
      <c r="HK11" s="180"/>
      <c r="HL11" s="180"/>
      <c r="HM11" s="181"/>
      <c r="HN11" s="179"/>
      <c r="HO11" s="180"/>
      <c r="HP11" s="180"/>
      <c r="HQ11" s="180"/>
      <c r="HR11" s="180"/>
      <c r="HS11" s="180"/>
      <c r="HT11" s="180"/>
      <c r="HU11" s="180"/>
      <c r="HV11" s="180"/>
      <c r="HW11" s="181"/>
      <c r="HX11" s="179"/>
      <c r="HY11" s="180"/>
      <c r="HZ11" s="180"/>
      <c r="IA11" s="180"/>
      <c r="IB11" s="180"/>
      <c r="IC11" s="180"/>
      <c r="ID11" s="180"/>
      <c r="IE11" s="180"/>
      <c r="IF11" s="180"/>
      <c r="IG11" s="181"/>
      <c r="IH11" s="179"/>
      <c r="II11" s="180"/>
      <c r="IJ11" s="180"/>
      <c r="IK11" s="180"/>
      <c r="IL11" s="180"/>
      <c r="IM11" s="180"/>
      <c r="IN11" s="180"/>
      <c r="IO11" s="180"/>
      <c r="IP11" s="180"/>
      <c r="IQ11" s="181"/>
      <c r="IR11" s="179"/>
      <c r="IS11" s="180"/>
      <c r="IT11" s="180"/>
      <c r="IU11" s="180"/>
      <c r="IV11" s="180"/>
      <c r="IW11" s="180"/>
      <c r="IX11" s="180"/>
      <c r="IY11" s="180"/>
      <c r="IZ11" s="180"/>
      <c r="JA11" s="181"/>
      <c r="JB11" s="179"/>
      <c r="JC11" s="180"/>
      <c r="JD11" s="180"/>
      <c r="JE11" s="180"/>
      <c r="JF11" s="180"/>
      <c r="JG11" s="180"/>
      <c r="JH11" s="180"/>
      <c r="JI11" s="180"/>
      <c r="JJ11" s="180"/>
      <c r="JK11" s="181"/>
      <c r="JL11" s="179"/>
      <c r="JM11" s="180"/>
      <c r="JN11" s="180"/>
      <c r="JO11" s="180"/>
      <c r="JP11" s="180"/>
      <c r="JQ11" s="180"/>
      <c r="JR11" s="180"/>
      <c r="JS11" s="180"/>
      <c r="JT11" s="180"/>
      <c r="JU11" s="181"/>
      <c r="JV11" s="179"/>
      <c r="JW11" s="180"/>
      <c r="JX11" s="180"/>
      <c r="JY11" s="180"/>
      <c r="JZ11" s="180"/>
      <c r="KA11" s="180"/>
      <c r="KB11" s="180"/>
      <c r="KC11" s="180"/>
      <c r="KD11" s="180"/>
      <c r="KE11" s="181"/>
      <c r="KF11" s="179"/>
      <c r="KG11" s="180"/>
      <c r="KH11" s="180"/>
      <c r="KI11" s="180"/>
      <c r="KJ11" s="180"/>
      <c r="KK11" s="180"/>
      <c r="KL11" s="180"/>
      <c r="KM11" s="180"/>
      <c r="KN11" s="180"/>
      <c r="KO11" s="181"/>
      <c r="KP11" s="179"/>
      <c r="KQ11" s="180"/>
      <c r="KR11" s="180"/>
      <c r="KS11" s="180"/>
      <c r="KT11" s="180"/>
      <c r="KU11" s="180"/>
      <c r="KV11" s="180"/>
      <c r="KW11" s="180"/>
      <c r="KX11" s="180"/>
      <c r="KY11" s="181"/>
      <c r="KZ11" s="179"/>
      <c r="LA11" s="180"/>
      <c r="LB11" s="180"/>
      <c r="LC11" s="180"/>
      <c r="LD11" s="180"/>
      <c r="LE11" s="180"/>
      <c r="LF11" s="180"/>
      <c r="LG11" s="180"/>
      <c r="LH11" s="180"/>
      <c r="LI11" s="181"/>
      <c r="LJ11" s="179"/>
      <c r="LK11" s="180"/>
      <c r="LL11" s="180"/>
      <c r="LM11" s="180"/>
      <c r="LN11" s="180"/>
      <c r="LO11" s="180"/>
      <c r="LP11" s="180"/>
      <c r="LQ11" s="180"/>
      <c r="LR11" s="180"/>
      <c r="LS11" s="181"/>
      <c r="LT11" s="179"/>
      <c r="LU11" s="180"/>
      <c r="LV11" s="180"/>
      <c r="LW11" s="180"/>
      <c r="LX11" s="180"/>
      <c r="LY11" s="180"/>
      <c r="LZ11" s="180"/>
      <c r="MA11" s="180"/>
      <c r="MB11" s="180"/>
      <c r="MC11" s="181"/>
    </row>
    <row r="12" spans="1:341" s="3" customFormat="1" ht="12" customHeight="1" thickBot="1" x14ac:dyDescent="0.25">
      <c r="A12" s="182">
        <v>1</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3">
        <v>2</v>
      </c>
      <c r="AO12" s="183"/>
      <c r="AP12" s="183"/>
      <c r="AQ12" s="183"/>
      <c r="AR12" s="183"/>
      <c r="AS12" s="183"/>
      <c r="AT12" s="183">
        <v>3</v>
      </c>
      <c r="AU12" s="183"/>
      <c r="AV12" s="183"/>
      <c r="AW12" s="183"/>
      <c r="AX12" s="183"/>
      <c r="AY12" s="183"/>
      <c r="AZ12" s="183">
        <v>4</v>
      </c>
      <c r="BA12" s="183"/>
      <c r="BB12" s="183"/>
      <c r="BC12" s="183"/>
      <c r="BD12" s="183"/>
      <c r="BE12" s="183"/>
      <c r="BF12" s="183"/>
      <c r="BG12" s="183"/>
      <c r="BH12" s="183"/>
      <c r="BI12" s="183"/>
      <c r="BJ12" s="183">
        <v>5</v>
      </c>
      <c r="BK12" s="183"/>
      <c r="BL12" s="183"/>
      <c r="BM12" s="183"/>
      <c r="BN12" s="183"/>
      <c r="BO12" s="183"/>
      <c r="BP12" s="183"/>
      <c r="BQ12" s="183"/>
      <c r="BR12" s="183"/>
      <c r="BS12" s="183"/>
      <c r="BT12" s="183">
        <v>6</v>
      </c>
      <c r="BU12" s="183"/>
      <c r="BV12" s="183"/>
      <c r="BW12" s="183"/>
      <c r="BX12" s="183"/>
      <c r="BY12" s="183"/>
      <c r="BZ12" s="183"/>
      <c r="CA12" s="183"/>
      <c r="CB12" s="183"/>
      <c r="CC12" s="183"/>
      <c r="CD12" s="183">
        <v>7</v>
      </c>
      <c r="CE12" s="183"/>
      <c r="CF12" s="183"/>
      <c r="CG12" s="183"/>
      <c r="CH12" s="183"/>
      <c r="CI12" s="183"/>
      <c r="CJ12" s="183"/>
      <c r="CK12" s="183"/>
      <c r="CL12" s="183"/>
      <c r="CM12" s="183"/>
      <c r="CN12" s="183">
        <v>8</v>
      </c>
      <c r="CO12" s="183"/>
      <c r="CP12" s="183"/>
      <c r="CQ12" s="183"/>
      <c r="CR12" s="183"/>
      <c r="CS12" s="183"/>
      <c r="CT12" s="183"/>
      <c r="CU12" s="183"/>
      <c r="CV12" s="183"/>
      <c r="CW12" s="183"/>
      <c r="CX12" s="183">
        <v>9</v>
      </c>
      <c r="CY12" s="183"/>
      <c r="CZ12" s="183"/>
      <c r="DA12" s="183"/>
      <c r="DB12" s="183"/>
      <c r="DC12" s="183"/>
      <c r="DD12" s="183"/>
      <c r="DE12" s="183"/>
      <c r="DF12" s="183"/>
      <c r="DG12" s="183"/>
      <c r="DH12" s="183">
        <v>10</v>
      </c>
      <c r="DI12" s="183"/>
      <c r="DJ12" s="183"/>
      <c r="DK12" s="183"/>
      <c r="DL12" s="183"/>
      <c r="DM12" s="183"/>
      <c r="DN12" s="183"/>
      <c r="DO12" s="183"/>
      <c r="DP12" s="183"/>
      <c r="DQ12" s="183"/>
      <c r="DR12" s="183">
        <v>11</v>
      </c>
      <c r="DS12" s="183"/>
      <c r="DT12" s="183"/>
      <c r="DU12" s="183"/>
      <c r="DV12" s="183"/>
      <c r="DW12" s="183"/>
      <c r="DX12" s="183"/>
      <c r="DY12" s="183"/>
      <c r="DZ12" s="183"/>
      <c r="EA12" s="183"/>
      <c r="EB12" s="183">
        <v>12</v>
      </c>
      <c r="EC12" s="183"/>
      <c r="ED12" s="183"/>
      <c r="EE12" s="183"/>
      <c r="EF12" s="183"/>
      <c r="EG12" s="183"/>
      <c r="EH12" s="183"/>
      <c r="EI12" s="183"/>
      <c r="EJ12" s="183"/>
      <c r="EK12" s="183"/>
      <c r="EL12" s="183">
        <v>13</v>
      </c>
      <c r="EM12" s="183"/>
      <c r="EN12" s="183"/>
      <c r="EO12" s="183"/>
      <c r="EP12" s="183"/>
      <c r="EQ12" s="183"/>
      <c r="ER12" s="183"/>
      <c r="ES12" s="183"/>
      <c r="ET12" s="183"/>
      <c r="EU12" s="183"/>
      <c r="EV12" s="183">
        <v>14</v>
      </c>
      <c r="EW12" s="183"/>
      <c r="EX12" s="183"/>
      <c r="EY12" s="183"/>
      <c r="EZ12" s="183"/>
      <c r="FA12" s="183"/>
      <c r="FB12" s="183"/>
      <c r="FC12" s="183"/>
      <c r="FD12" s="183"/>
      <c r="FE12" s="183"/>
      <c r="FF12" s="183">
        <v>15</v>
      </c>
      <c r="FG12" s="183"/>
      <c r="FH12" s="183"/>
      <c r="FI12" s="183"/>
      <c r="FJ12" s="183"/>
      <c r="FK12" s="183"/>
      <c r="FL12" s="183"/>
      <c r="FM12" s="183"/>
      <c r="FN12" s="183"/>
      <c r="FO12" s="183"/>
      <c r="FP12" s="183">
        <v>16</v>
      </c>
      <c r="FQ12" s="183"/>
      <c r="FR12" s="183"/>
      <c r="FS12" s="183"/>
      <c r="FT12" s="183"/>
      <c r="FU12" s="183"/>
      <c r="FV12" s="183"/>
      <c r="FW12" s="183"/>
      <c r="FX12" s="183"/>
      <c r="FY12" s="183"/>
      <c r="FZ12" s="183">
        <v>17</v>
      </c>
      <c r="GA12" s="183"/>
      <c r="GB12" s="183"/>
      <c r="GC12" s="183"/>
      <c r="GD12" s="183"/>
      <c r="GE12" s="183"/>
      <c r="GF12" s="183"/>
      <c r="GG12" s="183"/>
      <c r="GH12" s="183"/>
      <c r="GI12" s="183"/>
      <c r="GJ12" s="183">
        <v>18</v>
      </c>
      <c r="GK12" s="183"/>
      <c r="GL12" s="183"/>
      <c r="GM12" s="183"/>
      <c r="GN12" s="183"/>
      <c r="GO12" s="183"/>
      <c r="GP12" s="183"/>
      <c r="GQ12" s="183"/>
      <c r="GR12" s="183"/>
      <c r="GS12" s="183"/>
      <c r="GT12" s="183">
        <v>19</v>
      </c>
      <c r="GU12" s="183"/>
      <c r="GV12" s="183"/>
      <c r="GW12" s="183"/>
      <c r="GX12" s="183"/>
      <c r="GY12" s="183"/>
      <c r="GZ12" s="183"/>
      <c r="HA12" s="183"/>
      <c r="HB12" s="183"/>
      <c r="HC12" s="183"/>
      <c r="HD12" s="183">
        <v>20</v>
      </c>
      <c r="HE12" s="183"/>
      <c r="HF12" s="183"/>
      <c r="HG12" s="183"/>
      <c r="HH12" s="183"/>
      <c r="HI12" s="183"/>
      <c r="HJ12" s="183"/>
      <c r="HK12" s="183"/>
      <c r="HL12" s="183"/>
      <c r="HM12" s="183"/>
      <c r="HN12" s="183">
        <v>21</v>
      </c>
      <c r="HO12" s="183"/>
      <c r="HP12" s="183"/>
      <c r="HQ12" s="183"/>
      <c r="HR12" s="183"/>
      <c r="HS12" s="183"/>
      <c r="HT12" s="183"/>
      <c r="HU12" s="183"/>
      <c r="HV12" s="183"/>
      <c r="HW12" s="183"/>
      <c r="HX12" s="183">
        <v>22</v>
      </c>
      <c r="HY12" s="183"/>
      <c r="HZ12" s="183"/>
      <c r="IA12" s="183"/>
      <c r="IB12" s="183"/>
      <c r="IC12" s="183"/>
      <c r="ID12" s="183"/>
      <c r="IE12" s="183"/>
      <c r="IF12" s="183"/>
      <c r="IG12" s="183"/>
      <c r="IH12" s="183">
        <v>23</v>
      </c>
      <c r="II12" s="183"/>
      <c r="IJ12" s="183"/>
      <c r="IK12" s="183"/>
      <c r="IL12" s="183"/>
      <c r="IM12" s="183"/>
      <c r="IN12" s="183"/>
      <c r="IO12" s="183"/>
      <c r="IP12" s="183"/>
      <c r="IQ12" s="183"/>
      <c r="IR12" s="183">
        <v>24</v>
      </c>
      <c r="IS12" s="183"/>
      <c r="IT12" s="183"/>
      <c r="IU12" s="183"/>
      <c r="IV12" s="183"/>
      <c r="IW12" s="183"/>
      <c r="IX12" s="183"/>
      <c r="IY12" s="183"/>
      <c r="IZ12" s="183"/>
      <c r="JA12" s="183"/>
      <c r="JB12" s="183">
        <v>25</v>
      </c>
      <c r="JC12" s="183"/>
      <c r="JD12" s="183"/>
      <c r="JE12" s="183"/>
      <c r="JF12" s="183"/>
      <c r="JG12" s="183"/>
      <c r="JH12" s="183"/>
      <c r="JI12" s="183"/>
      <c r="JJ12" s="183"/>
      <c r="JK12" s="183"/>
      <c r="JL12" s="183">
        <v>26</v>
      </c>
      <c r="JM12" s="183"/>
      <c r="JN12" s="183"/>
      <c r="JO12" s="183"/>
      <c r="JP12" s="183"/>
      <c r="JQ12" s="183"/>
      <c r="JR12" s="183"/>
      <c r="JS12" s="183"/>
      <c r="JT12" s="183"/>
      <c r="JU12" s="183"/>
      <c r="JV12" s="183">
        <v>27</v>
      </c>
      <c r="JW12" s="183"/>
      <c r="JX12" s="183"/>
      <c r="JY12" s="183"/>
      <c r="JZ12" s="183"/>
      <c r="KA12" s="183"/>
      <c r="KB12" s="183"/>
      <c r="KC12" s="183"/>
      <c r="KD12" s="183"/>
      <c r="KE12" s="183"/>
      <c r="KF12" s="183">
        <v>28</v>
      </c>
      <c r="KG12" s="183"/>
      <c r="KH12" s="183"/>
      <c r="KI12" s="183"/>
      <c r="KJ12" s="183"/>
      <c r="KK12" s="183"/>
      <c r="KL12" s="183"/>
      <c r="KM12" s="183"/>
      <c r="KN12" s="183"/>
      <c r="KO12" s="183"/>
      <c r="KP12" s="183">
        <v>29</v>
      </c>
      <c r="KQ12" s="183"/>
      <c r="KR12" s="183"/>
      <c r="KS12" s="183"/>
      <c r="KT12" s="183"/>
      <c r="KU12" s="183"/>
      <c r="KV12" s="183"/>
      <c r="KW12" s="183"/>
      <c r="KX12" s="183"/>
      <c r="KY12" s="183"/>
      <c r="KZ12" s="183">
        <v>30</v>
      </c>
      <c r="LA12" s="183"/>
      <c r="LB12" s="183"/>
      <c r="LC12" s="183"/>
      <c r="LD12" s="183"/>
      <c r="LE12" s="183"/>
      <c r="LF12" s="183"/>
      <c r="LG12" s="183"/>
      <c r="LH12" s="183"/>
      <c r="LI12" s="183"/>
      <c r="LJ12" s="183">
        <v>31</v>
      </c>
      <c r="LK12" s="183"/>
      <c r="LL12" s="183"/>
      <c r="LM12" s="183"/>
      <c r="LN12" s="183"/>
      <c r="LO12" s="183"/>
      <c r="LP12" s="183"/>
      <c r="LQ12" s="183"/>
      <c r="LR12" s="183"/>
      <c r="LS12" s="183"/>
      <c r="LT12" s="183">
        <v>32</v>
      </c>
      <c r="LU12" s="183"/>
      <c r="LV12" s="183"/>
      <c r="LW12" s="183"/>
      <c r="LX12" s="183"/>
      <c r="LY12" s="183"/>
      <c r="LZ12" s="183"/>
      <c r="MA12" s="183"/>
      <c r="MB12" s="183"/>
      <c r="MC12" s="183"/>
    </row>
    <row r="13" spans="1:341" ht="13.5" customHeight="1" x14ac:dyDescent="0.2">
      <c r="A13" s="187" t="s">
        <v>211</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63" t="s">
        <v>52</v>
      </c>
      <c r="AO13" s="164"/>
      <c r="AP13" s="164"/>
      <c r="AQ13" s="164"/>
      <c r="AR13" s="164"/>
      <c r="AS13" s="164"/>
      <c r="AT13" s="164" t="s">
        <v>52</v>
      </c>
      <c r="AU13" s="164"/>
      <c r="AV13" s="164"/>
      <c r="AW13" s="164"/>
      <c r="AX13" s="164"/>
      <c r="AY13" s="164"/>
      <c r="AZ13" s="315"/>
      <c r="BA13" s="315"/>
      <c r="BB13" s="315"/>
      <c r="BC13" s="315"/>
      <c r="BD13" s="315"/>
      <c r="BE13" s="315"/>
      <c r="BF13" s="315"/>
      <c r="BG13" s="315"/>
      <c r="BH13" s="315"/>
      <c r="BI13" s="315"/>
      <c r="BJ13" s="316"/>
      <c r="BK13" s="316"/>
      <c r="BL13" s="316"/>
      <c r="BM13" s="316"/>
      <c r="BN13" s="316"/>
      <c r="BO13" s="316"/>
      <c r="BP13" s="316"/>
      <c r="BQ13" s="316"/>
      <c r="BR13" s="316"/>
      <c r="BS13" s="316"/>
      <c r="BT13" s="316"/>
      <c r="BU13" s="316"/>
      <c r="BV13" s="316"/>
      <c r="BW13" s="316"/>
      <c r="BX13" s="316"/>
      <c r="BY13" s="316"/>
      <c r="BZ13" s="316"/>
      <c r="CA13" s="316"/>
      <c r="CB13" s="316"/>
      <c r="CC13" s="316"/>
      <c r="CD13" s="316"/>
      <c r="CE13" s="316"/>
      <c r="CF13" s="316"/>
      <c r="CG13" s="316"/>
      <c r="CH13" s="316"/>
      <c r="CI13" s="316"/>
      <c r="CJ13" s="316"/>
      <c r="CK13" s="316"/>
      <c r="CL13" s="316"/>
      <c r="CM13" s="316"/>
      <c r="CN13" s="316"/>
      <c r="CO13" s="316"/>
      <c r="CP13" s="316"/>
      <c r="CQ13" s="316"/>
      <c r="CR13" s="316"/>
      <c r="CS13" s="316"/>
      <c r="CT13" s="316"/>
      <c r="CU13" s="316"/>
      <c r="CV13" s="316"/>
      <c r="CW13" s="316"/>
      <c r="CX13" s="316"/>
      <c r="CY13" s="316"/>
      <c r="CZ13" s="316"/>
      <c r="DA13" s="316"/>
      <c r="DB13" s="316"/>
      <c r="DC13" s="316"/>
      <c r="DD13" s="316"/>
      <c r="DE13" s="316"/>
      <c r="DF13" s="316"/>
      <c r="DG13" s="316"/>
      <c r="DH13" s="316"/>
      <c r="DI13" s="316"/>
      <c r="DJ13" s="316"/>
      <c r="DK13" s="316"/>
      <c r="DL13" s="316"/>
      <c r="DM13" s="316"/>
      <c r="DN13" s="316"/>
      <c r="DO13" s="316"/>
      <c r="DP13" s="316"/>
      <c r="DQ13" s="316"/>
      <c r="DR13" s="316"/>
      <c r="DS13" s="316"/>
      <c r="DT13" s="316"/>
      <c r="DU13" s="316"/>
      <c r="DV13" s="316"/>
      <c r="DW13" s="316"/>
      <c r="DX13" s="316"/>
      <c r="DY13" s="316"/>
      <c r="DZ13" s="316"/>
      <c r="EA13" s="316"/>
      <c r="EB13" s="316"/>
      <c r="EC13" s="316"/>
      <c r="ED13" s="316"/>
      <c r="EE13" s="316"/>
      <c r="EF13" s="316"/>
      <c r="EG13" s="316"/>
      <c r="EH13" s="316"/>
      <c r="EI13" s="316"/>
      <c r="EJ13" s="316"/>
      <c r="EK13" s="316"/>
      <c r="EL13" s="316"/>
      <c r="EM13" s="316"/>
      <c r="EN13" s="316"/>
      <c r="EO13" s="316"/>
      <c r="EP13" s="316"/>
      <c r="EQ13" s="316"/>
      <c r="ER13" s="316"/>
      <c r="ES13" s="316"/>
      <c r="ET13" s="316"/>
      <c r="EU13" s="316"/>
      <c r="EV13" s="316"/>
      <c r="EW13" s="316"/>
      <c r="EX13" s="316"/>
      <c r="EY13" s="316"/>
      <c r="EZ13" s="316"/>
      <c r="FA13" s="316"/>
      <c r="FB13" s="316"/>
      <c r="FC13" s="316"/>
      <c r="FD13" s="316"/>
      <c r="FE13" s="316"/>
      <c r="FF13" s="316"/>
      <c r="FG13" s="316"/>
      <c r="FH13" s="316"/>
      <c r="FI13" s="316"/>
      <c r="FJ13" s="316"/>
      <c r="FK13" s="316"/>
      <c r="FL13" s="316"/>
      <c r="FM13" s="316"/>
      <c r="FN13" s="316"/>
      <c r="FO13" s="316"/>
      <c r="FP13" s="316"/>
      <c r="FQ13" s="316"/>
      <c r="FR13" s="316"/>
      <c r="FS13" s="316"/>
      <c r="FT13" s="316"/>
      <c r="FU13" s="316"/>
      <c r="FV13" s="316"/>
      <c r="FW13" s="316"/>
      <c r="FX13" s="316"/>
      <c r="FY13" s="316"/>
      <c r="FZ13" s="316"/>
      <c r="GA13" s="316"/>
      <c r="GB13" s="316"/>
      <c r="GC13" s="316"/>
      <c r="GD13" s="316"/>
      <c r="GE13" s="316"/>
      <c r="GF13" s="316"/>
      <c r="GG13" s="316"/>
      <c r="GH13" s="316"/>
      <c r="GI13" s="317"/>
      <c r="GJ13" s="316"/>
      <c r="GK13" s="316"/>
      <c r="GL13" s="316"/>
      <c r="GM13" s="316"/>
      <c r="GN13" s="316"/>
      <c r="GO13" s="316"/>
      <c r="GP13" s="316"/>
      <c r="GQ13" s="316"/>
      <c r="GR13" s="316"/>
      <c r="GS13" s="317"/>
      <c r="GT13" s="316"/>
      <c r="GU13" s="316"/>
      <c r="GV13" s="316"/>
      <c r="GW13" s="316"/>
      <c r="GX13" s="316"/>
      <c r="GY13" s="316"/>
      <c r="GZ13" s="316"/>
      <c r="HA13" s="316"/>
      <c r="HB13" s="316"/>
      <c r="HC13" s="317"/>
      <c r="HD13" s="316"/>
      <c r="HE13" s="316"/>
      <c r="HF13" s="316"/>
      <c r="HG13" s="316"/>
      <c r="HH13" s="316"/>
      <c r="HI13" s="316"/>
      <c r="HJ13" s="316"/>
      <c r="HK13" s="316"/>
      <c r="HL13" s="316"/>
      <c r="HM13" s="317"/>
      <c r="HN13" s="316"/>
      <c r="HO13" s="316"/>
      <c r="HP13" s="316"/>
      <c r="HQ13" s="316"/>
      <c r="HR13" s="316"/>
      <c r="HS13" s="316"/>
      <c r="HT13" s="316"/>
      <c r="HU13" s="316"/>
      <c r="HV13" s="316"/>
      <c r="HW13" s="317"/>
      <c r="HX13" s="316"/>
      <c r="HY13" s="316"/>
      <c r="HZ13" s="316"/>
      <c r="IA13" s="316"/>
      <c r="IB13" s="316"/>
      <c r="IC13" s="316"/>
      <c r="ID13" s="316"/>
      <c r="IE13" s="316"/>
      <c r="IF13" s="316"/>
      <c r="IG13" s="317"/>
      <c r="IH13" s="316"/>
      <c r="II13" s="316"/>
      <c r="IJ13" s="316"/>
      <c r="IK13" s="316"/>
      <c r="IL13" s="316"/>
      <c r="IM13" s="316"/>
      <c r="IN13" s="316"/>
      <c r="IO13" s="316"/>
      <c r="IP13" s="316"/>
      <c r="IQ13" s="317"/>
      <c r="IR13" s="316"/>
      <c r="IS13" s="316"/>
      <c r="IT13" s="316"/>
      <c r="IU13" s="316"/>
      <c r="IV13" s="316"/>
      <c r="IW13" s="316"/>
      <c r="IX13" s="316"/>
      <c r="IY13" s="316"/>
      <c r="IZ13" s="316"/>
      <c r="JA13" s="317"/>
      <c r="JB13" s="316"/>
      <c r="JC13" s="316"/>
      <c r="JD13" s="316"/>
      <c r="JE13" s="316"/>
      <c r="JF13" s="316"/>
      <c r="JG13" s="316"/>
      <c r="JH13" s="316"/>
      <c r="JI13" s="316"/>
      <c r="JJ13" s="316"/>
      <c r="JK13" s="317"/>
      <c r="JL13" s="316"/>
      <c r="JM13" s="316"/>
      <c r="JN13" s="316"/>
      <c r="JO13" s="316"/>
      <c r="JP13" s="316"/>
      <c r="JQ13" s="316"/>
      <c r="JR13" s="316"/>
      <c r="JS13" s="316"/>
      <c r="JT13" s="316"/>
      <c r="JU13" s="317"/>
      <c r="JV13" s="316"/>
      <c r="JW13" s="316"/>
      <c r="JX13" s="316"/>
      <c r="JY13" s="316"/>
      <c r="JZ13" s="316"/>
      <c r="KA13" s="316"/>
      <c r="KB13" s="316"/>
      <c r="KC13" s="316"/>
      <c r="KD13" s="316"/>
      <c r="KE13" s="317"/>
      <c r="KF13" s="316"/>
      <c r="KG13" s="316"/>
      <c r="KH13" s="316"/>
      <c r="KI13" s="316"/>
      <c r="KJ13" s="316"/>
      <c r="KK13" s="316"/>
      <c r="KL13" s="316"/>
      <c r="KM13" s="316"/>
      <c r="KN13" s="316"/>
      <c r="KO13" s="317"/>
      <c r="KP13" s="316"/>
      <c r="KQ13" s="316"/>
      <c r="KR13" s="316"/>
      <c r="KS13" s="316"/>
      <c r="KT13" s="316"/>
      <c r="KU13" s="316"/>
      <c r="KV13" s="316"/>
      <c r="KW13" s="316"/>
      <c r="KX13" s="316"/>
      <c r="KY13" s="317"/>
      <c r="KZ13" s="316"/>
      <c r="LA13" s="316"/>
      <c r="LB13" s="316"/>
      <c r="LC13" s="316"/>
      <c r="LD13" s="316"/>
      <c r="LE13" s="316"/>
      <c r="LF13" s="316"/>
      <c r="LG13" s="316"/>
      <c r="LH13" s="316"/>
      <c r="LI13" s="317"/>
      <c r="LJ13" s="316"/>
      <c r="LK13" s="316"/>
      <c r="LL13" s="316"/>
      <c r="LM13" s="316"/>
      <c r="LN13" s="316"/>
      <c r="LO13" s="316"/>
      <c r="LP13" s="316"/>
      <c r="LQ13" s="316"/>
      <c r="LR13" s="316"/>
      <c r="LS13" s="317"/>
      <c r="LT13" s="316"/>
      <c r="LU13" s="316"/>
      <c r="LV13" s="316"/>
      <c r="LW13" s="316"/>
      <c r="LX13" s="316"/>
      <c r="LY13" s="316"/>
      <c r="LZ13" s="316"/>
      <c r="MA13" s="316"/>
      <c r="MB13" s="316"/>
      <c r="MC13" s="317"/>
    </row>
    <row r="14" spans="1:341" ht="13.5" customHeight="1" x14ac:dyDescent="0.2">
      <c r="A14" s="186" t="s">
        <v>212</v>
      </c>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7"/>
      <c r="AN14" s="176" t="s">
        <v>52</v>
      </c>
      <c r="AO14" s="177"/>
      <c r="AP14" s="177"/>
      <c r="AQ14" s="177"/>
      <c r="AR14" s="177"/>
      <c r="AS14" s="177"/>
      <c r="AT14" s="177" t="s">
        <v>52</v>
      </c>
      <c r="AU14" s="177"/>
      <c r="AV14" s="177"/>
      <c r="AW14" s="177"/>
      <c r="AX14" s="177"/>
      <c r="AY14" s="177"/>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9"/>
      <c r="GA14" s="189"/>
      <c r="GB14" s="189"/>
      <c r="GC14" s="189"/>
      <c r="GD14" s="189"/>
      <c r="GE14" s="189"/>
      <c r="GF14" s="189"/>
      <c r="GG14" s="189"/>
      <c r="GH14" s="189"/>
      <c r="GI14" s="190"/>
      <c r="GJ14" s="189"/>
      <c r="GK14" s="189"/>
      <c r="GL14" s="189"/>
      <c r="GM14" s="189"/>
      <c r="GN14" s="189"/>
      <c r="GO14" s="189"/>
      <c r="GP14" s="189"/>
      <c r="GQ14" s="189"/>
      <c r="GR14" s="189"/>
      <c r="GS14" s="190"/>
      <c r="GT14" s="189"/>
      <c r="GU14" s="189"/>
      <c r="GV14" s="189"/>
      <c r="GW14" s="189"/>
      <c r="GX14" s="189"/>
      <c r="GY14" s="189"/>
      <c r="GZ14" s="189"/>
      <c r="HA14" s="189"/>
      <c r="HB14" s="189"/>
      <c r="HC14" s="190"/>
      <c r="HD14" s="189"/>
      <c r="HE14" s="189"/>
      <c r="HF14" s="189"/>
      <c r="HG14" s="189"/>
      <c r="HH14" s="189"/>
      <c r="HI14" s="189"/>
      <c r="HJ14" s="189"/>
      <c r="HK14" s="189"/>
      <c r="HL14" s="189"/>
      <c r="HM14" s="190"/>
      <c r="HN14" s="189"/>
      <c r="HO14" s="189"/>
      <c r="HP14" s="189"/>
      <c r="HQ14" s="189"/>
      <c r="HR14" s="189"/>
      <c r="HS14" s="189"/>
      <c r="HT14" s="189"/>
      <c r="HU14" s="189"/>
      <c r="HV14" s="189"/>
      <c r="HW14" s="190"/>
      <c r="HX14" s="189"/>
      <c r="HY14" s="189"/>
      <c r="HZ14" s="189"/>
      <c r="IA14" s="189"/>
      <c r="IB14" s="189"/>
      <c r="IC14" s="189"/>
      <c r="ID14" s="189"/>
      <c r="IE14" s="189"/>
      <c r="IF14" s="189"/>
      <c r="IG14" s="190"/>
      <c r="IH14" s="189"/>
      <c r="II14" s="189"/>
      <c r="IJ14" s="189"/>
      <c r="IK14" s="189"/>
      <c r="IL14" s="189"/>
      <c r="IM14" s="189"/>
      <c r="IN14" s="189"/>
      <c r="IO14" s="189"/>
      <c r="IP14" s="189"/>
      <c r="IQ14" s="190"/>
      <c r="IR14" s="189"/>
      <c r="IS14" s="189"/>
      <c r="IT14" s="189"/>
      <c r="IU14" s="189"/>
      <c r="IV14" s="189"/>
      <c r="IW14" s="189"/>
      <c r="IX14" s="189"/>
      <c r="IY14" s="189"/>
      <c r="IZ14" s="189"/>
      <c r="JA14" s="190"/>
      <c r="JB14" s="189"/>
      <c r="JC14" s="189"/>
      <c r="JD14" s="189"/>
      <c r="JE14" s="189"/>
      <c r="JF14" s="189"/>
      <c r="JG14" s="189"/>
      <c r="JH14" s="189"/>
      <c r="JI14" s="189"/>
      <c r="JJ14" s="189"/>
      <c r="JK14" s="190"/>
      <c r="JL14" s="189"/>
      <c r="JM14" s="189"/>
      <c r="JN14" s="189"/>
      <c r="JO14" s="189"/>
      <c r="JP14" s="189"/>
      <c r="JQ14" s="189"/>
      <c r="JR14" s="189"/>
      <c r="JS14" s="189"/>
      <c r="JT14" s="189"/>
      <c r="JU14" s="190"/>
      <c r="JV14" s="189"/>
      <c r="JW14" s="189"/>
      <c r="JX14" s="189"/>
      <c r="JY14" s="189"/>
      <c r="JZ14" s="189"/>
      <c r="KA14" s="189"/>
      <c r="KB14" s="189"/>
      <c r="KC14" s="189"/>
      <c r="KD14" s="189"/>
      <c r="KE14" s="190"/>
      <c r="KF14" s="189"/>
      <c r="KG14" s="189"/>
      <c r="KH14" s="189"/>
      <c r="KI14" s="189"/>
      <c r="KJ14" s="189"/>
      <c r="KK14" s="189"/>
      <c r="KL14" s="189"/>
      <c r="KM14" s="189"/>
      <c r="KN14" s="189"/>
      <c r="KO14" s="190"/>
      <c r="KP14" s="189"/>
      <c r="KQ14" s="189"/>
      <c r="KR14" s="189"/>
      <c r="KS14" s="189"/>
      <c r="KT14" s="189"/>
      <c r="KU14" s="189"/>
      <c r="KV14" s="189"/>
      <c r="KW14" s="189"/>
      <c r="KX14" s="189"/>
      <c r="KY14" s="190"/>
      <c r="KZ14" s="189"/>
      <c r="LA14" s="189"/>
      <c r="LB14" s="189"/>
      <c r="LC14" s="189"/>
      <c r="LD14" s="189"/>
      <c r="LE14" s="189"/>
      <c r="LF14" s="189"/>
      <c r="LG14" s="189"/>
      <c r="LH14" s="189"/>
      <c r="LI14" s="190"/>
      <c r="LJ14" s="189"/>
      <c r="LK14" s="189"/>
      <c r="LL14" s="189"/>
      <c r="LM14" s="189"/>
      <c r="LN14" s="189"/>
      <c r="LO14" s="189"/>
      <c r="LP14" s="189"/>
      <c r="LQ14" s="189"/>
      <c r="LR14" s="189"/>
      <c r="LS14" s="190"/>
      <c r="LT14" s="189"/>
      <c r="LU14" s="189"/>
      <c r="LV14" s="189"/>
      <c r="LW14" s="189"/>
      <c r="LX14" s="189"/>
      <c r="LY14" s="189"/>
      <c r="LZ14" s="189"/>
      <c r="MA14" s="189"/>
      <c r="MB14" s="189"/>
      <c r="MC14" s="190"/>
    </row>
    <row r="15" spans="1:341" ht="13.5" customHeight="1" x14ac:dyDescent="0.2">
      <c r="A15" s="223" t="s">
        <v>44</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176" t="s">
        <v>52</v>
      </c>
      <c r="AO15" s="177"/>
      <c r="AP15" s="177"/>
      <c r="AQ15" s="177"/>
      <c r="AR15" s="177"/>
      <c r="AS15" s="177"/>
      <c r="AT15" s="177"/>
      <c r="AU15" s="177"/>
      <c r="AV15" s="177"/>
      <c r="AW15" s="177"/>
      <c r="AX15" s="177"/>
      <c r="AY15" s="177"/>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9"/>
      <c r="GA15" s="189"/>
      <c r="GB15" s="189"/>
      <c r="GC15" s="189"/>
      <c r="GD15" s="189"/>
      <c r="GE15" s="189"/>
      <c r="GF15" s="189"/>
      <c r="GG15" s="189"/>
      <c r="GH15" s="189"/>
      <c r="GI15" s="190"/>
      <c r="GJ15" s="189"/>
      <c r="GK15" s="189"/>
      <c r="GL15" s="189"/>
      <c r="GM15" s="189"/>
      <c r="GN15" s="189"/>
      <c r="GO15" s="189"/>
      <c r="GP15" s="189"/>
      <c r="GQ15" s="189"/>
      <c r="GR15" s="189"/>
      <c r="GS15" s="190"/>
      <c r="GT15" s="189"/>
      <c r="GU15" s="189"/>
      <c r="GV15" s="189"/>
      <c r="GW15" s="189"/>
      <c r="GX15" s="189"/>
      <c r="GY15" s="189"/>
      <c r="GZ15" s="189"/>
      <c r="HA15" s="189"/>
      <c r="HB15" s="189"/>
      <c r="HC15" s="190"/>
      <c r="HD15" s="189"/>
      <c r="HE15" s="189"/>
      <c r="HF15" s="189"/>
      <c r="HG15" s="189"/>
      <c r="HH15" s="189"/>
      <c r="HI15" s="189"/>
      <c r="HJ15" s="189"/>
      <c r="HK15" s="189"/>
      <c r="HL15" s="189"/>
      <c r="HM15" s="190"/>
      <c r="HN15" s="189"/>
      <c r="HO15" s="189"/>
      <c r="HP15" s="189"/>
      <c r="HQ15" s="189"/>
      <c r="HR15" s="189"/>
      <c r="HS15" s="189"/>
      <c r="HT15" s="189"/>
      <c r="HU15" s="189"/>
      <c r="HV15" s="189"/>
      <c r="HW15" s="190"/>
      <c r="HX15" s="189"/>
      <c r="HY15" s="189"/>
      <c r="HZ15" s="189"/>
      <c r="IA15" s="189"/>
      <c r="IB15" s="189"/>
      <c r="IC15" s="189"/>
      <c r="ID15" s="189"/>
      <c r="IE15" s="189"/>
      <c r="IF15" s="189"/>
      <c r="IG15" s="190"/>
      <c r="IH15" s="189"/>
      <c r="II15" s="189"/>
      <c r="IJ15" s="189"/>
      <c r="IK15" s="189"/>
      <c r="IL15" s="189"/>
      <c r="IM15" s="189"/>
      <c r="IN15" s="189"/>
      <c r="IO15" s="189"/>
      <c r="IP15" s="189"/>
      <c r="IQ15" s="190"/>
      <c r="IR15" s="189"/>
      <c r="IS15" s="189"/>
      <c r="IT15" s="189"/>
      <c r="IU15" s="189"/>
      <c r="IV15" s="189"/>
      <c r="IW15" s="189"/>
      <c r="IX15" s="189"/>
      <c r="IY15" s="189"/>
      <c r="IZ15" s="189"/>
      <c r="JA15" s="190"/>
      <c r="JB15" s="189"/>
      <c r="JC15" s="189"/>
      <c r="JD15" s="189"/>
      <c r="JE15" s="189"/>
      <c r="JF15" s="189"/>
      <c r="JG15" s="189"/>
      <c r="JH15" s="189"/>
      <c r="JI15" s="189"/>
      <c r="JJ15" s="189"/>
      <c r="JK15" s="190"/>
      <c r="JL15" s="189"/>
      <c r="JM15" s="189"/>
      <c r="JN15" s="189"/>
      <c r="JO15" s="189"/>
      <c r="JP15" s="189"/>
      <c r="JQ15" s="189"/>
      <c r="JR15" s="189"/>
      <c r="JS15" s="189"/>
      <c r="JT15" s="189"/>
      <c r="JU15" s="190"/>
      <c r="JV15" s="189"/>
      <c r="JW15" s="189"/>
      <c r="JX15" s="189"/>
      <c r="JY15" s="189"/>
      <c r="JZ15" s="189"/>
      <c r="KA15" s="189"/>
      <c r="KB15" s="189"/>
      <c r="KC15" s="189"/>
      <c r="KD15" s="189"/>
      <c r="KE15" s="190"/>
      <c r="KF15" s="189"/>
      <c r="KG15" s="189"/>
      <c r="KH15" s="189"/>
      <c r="KI15" s="189"/>
      <c r="KJ15" s="189"/>
      <c r="KK15" s="189"/>
      <c r="KL15" s="189"/>
      <c r="KM15" s="189"/>
      <c r="KN15" s="189"/>
      <c r="KO15" s="190"/>
      <c r="KP15" s="189"/>
      <c r="KQ15" s="189"/>
      <c r="KR15" s="189"/>
      <c r="KS15" s="189"/>
      <c r="KT15" s="189"/>
      <c r="KU15" s="189"/>
      <c r="KV15" s="189"/>
      <c r="KW15" s="189"/>
      <c r="KX15" s="189"/>
      <c r="KY15" s="190"/>
      <c r="KZ15" s="189"/>
      <c r="LA15" s="189"/>
      <c r="LB15" s="189"/>
      <c r="LC15" s="189"/>
      <c r="LD15" s="189"/>
      <c r="LE15" s="189"/>
      <c r="LF15" s="189"/>
      <c r="LG15" s="189"/>
      <c r="LH15" s="189"/>
      <c r="LI15" s="190"/>
      <c r="LJ15" s="189"/>
      <c r="LK15" s="189"/>
      <c r="LL15" s="189"/>
      <c r="LM15" s="189"/>
      <c r="LN15" s="189"/>
      <c r="LO15" s="189"/>
      <c r="LP15" s="189"/>
      <c r="LQ15" s="189"/>
      <c r="LR15" s="189"/>
      <c r="LS15" s="190"/>
      <c r="LT15" s="189"/>
      <c r="LU15" s="189"/>
      <c r="LV15" s="189"/>
      <c r="LW15" s="189"/>
      <c r="LX15" s="189"/>
      <c r="LY15" s="189"/>
      <c r="LZ15" s="189"/>
      <c r="MA15" s="189"/>
      <c r="MB15" s="189"/>
      <c r="MC15" s="190"/>
    </row>
    <row r="16" spans="1:341" ht="11.25" customHeight="1" x14ac:dyDescent="0.2">
      <c r="A16" s="198" t="s">
        <v>45</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200" t="s">
        <v>63</v>
      </c>
      <c r="AO16" s="201"/>
      <c r="AP16" s="201"/>
      <c r="AQ16" s="201"/>
      <c r="AR16" s="201"/>
      <c r="AS16" s="202"/>
      <c r="AT16" s="205" t="s">
        <v>576</v>
      </c>
      <c r="AU16" s="201"/>
      <c r="AV16" s="201"/>
      <c r="AW16" s="201"/>
      <c r="AX16" s="201"/>
      <c r="AY16" s="202"/>
      <c r="AZ16" s="207">
        <f>SUM(BJ16:MC17)</f>
        <v>77574400</v>
      </c>
      <c r="BA16" s="208"/>
      <c r="BB16" s="208"/>
      <c r="BC16" s="208"/>
      <c r="BD16" s="208"/>
      <c r="BE16" s="208"/>
      <c r="BF16" s="208"/>
      <c r="BG16" s="208"/>
      <c r="BH16" s="208"/>
      <c r="BI16" s="209"/>
      <c r="BJ16" s="215">
        <v>550000</v>
      </c>
      <c r="BK16" s="216"/>
      <c r="BL16" s="216"/>
      <c r="BM16" s="216"/>
      <c r="BN16" s="216"/>
      <c r="BO16" s="216"/>
      <c r="BP16" s="216"/>
      <c r="BQ16" s="216"/>
      <c r="BR16" s="216"/>
      <c r="BS16" s="217"/>
      <c r="BT16" s="215">
        <v>2700000</v>
      </c>
      <c r="BU16" s="216"/>
      <c r="BV16" s="216"/>
      <c r="BW16" s="216"/>
      <c r="BX16" s="216"/>
      <c r="BY16" s="216"/>
      <c r="BZ16" s="216"/>
      <c r="CA16" s="216"/>
      <c r="CB16" s="216"/>
      <c r="CC16" s="217"/>
      <c r="CD16" s="215">
        <v>800000</v>
      </c>
      <c r="CE16" s="216"/>
      <c r="CF16" s="216"/>
      <c r="CG16" s="216"/>
      <c r="CH16" s="216"/>
      <c r="CI16" s="216"/>
      <c r="CJ16" s="216"/>
      <c r="CK16" s="216"/>
      <c r="CL16" s="216"/>
      <c r="CM16" s="217"/>
      <c r="CN16" s="215">
        <v>1000000</v>
      </c>
      <c r="CO16" s="216"/>
      <c r="CP16" s="216"/>
      <c r="CQ16" s="216"/>
      <c r="CR16" s="216"/>
      <c r="CS16" s="216"/>
      <c r="CT16" s="216"/>
      <c r="CU16" s="216"/>
      <c r="CV16" s="216"/>
      <c r="CW16" s="217"/>
      <c r="CX16" s="215">
        <v>1000000</v>
      </c>
      <c r="CY16" s="216"/>
      <c r="CZ16" s="216"/>
      <c r="DA16" s="216"/>
      <c r="DB16" s="216"/>
      <c r="DC16" s="216"/>
      <c r="DD16" s="216"/>
      <c r="DE16" s="216"/>
      <c r="DF16" s="216"/>
      <c r="DG16" s="217"/>
      <c r="DH16" s="215">
        <v>1000000</v>
      </c>
      <c r="DI16" s="216"/>
      <c r="DJ16" s="216"/>
      <c r="DK16" s="216"/>
      <c r="DL16" s="216"/>
      <c r="DM16" s="216"/>
      <c r="DN16" s="216"/>
      <c r="DO16" s="216"/>
      <c r="DP16" s="216"/>
      <c r="DQ16" s="217"/>
      <c r="DR16" s="215">
        <v>600000</v>
      </c>
      <c r="DS16" s="216"/>
      <c r="DT16" s="216"/>
      <c r="DU16" s="216"/>
      <c r="DV16" s="216"/>
      <c r="DW16" s="216"/>
      <c r="DX16" s="216"/>
      <c r="DY16" s="216"/>
      <c r="DZ16" s="216"/>
      <c r="EA16" s="217"/>
      <c r="EB16" s="215">
        <v>1500000</v>
      </c>
      <c r="EC16" s="216"/>
      <c r="ED16" s="216"/>
      <c r="EE16" s="216"/>
      <c r="EF16" s="216"/>
      <c r="EG16" s="216"/>
      <c r="EH16" s="216"/>
      <c r="EI16" s="216"/>
      <c r="EJ16" s="216"/>
      <c r="EK16" s="217"/>
      <c r="EL16" s="215">
        <v>700000</v>
      </c>
      <c r="EM16" s="216"/>
      <c r="EN16" s="216"/>
      <c r="EO16" s="216"/>
      <c r="EP16" s="216"/>
      <c r="EQ16" s="216"/>
      <c r="ER16" s="216"/>
      <c r="ES16" s="216"/>
      <c r="ET16" s="216"/>
      <c r="EU16" s="217"/>
      <c r="EV16" s="215">
        <v>500000</v>
      </c>
      <c r="EW16" s="216"/>
      <c r="EX16" s="216"/>
      <c r="EY16" s="216"/>
      <c r="EZ16" s="216"/>
      <c r="FA16" s="216"/>
      <c r="FB16" s="216"/>
      <c r="FC16" s="216"/>
      <c r="FD16" s="216"/>
      <c r="FE16" s="217"/>
      <c r="FF16" s="215">
        <v>500000</v>
      </c>
      <c r="FG16" s="216"/>
      <c r="FH16" s="216"/>
      <c r="FI16" s="216"/>
      <c r="FJ16" s="216"/>
      <c r="FK16" s="216"/>
      <c r="FL16" s="216"/>
      <c r="FM16" s="216"/>
      <c r="FN16" s="216"/>
      <c r="FO16" s="217"/>
      <c r="FP16" s="215">
        <v>5000000</v>
      </c>
      <c r="FQ16" s="216"/>
      <c r="FR16" s="216"/>
      <c r="FS16" s="216"/>
      <c r="FT16" s="216"/>
      <c r="FU16" s="216"/>
      <c r="FV16" s="216"/>
      <c r="FW16" s="216"/>
      <c r="FX16" s="216"/>
      <c r="FY16" s="217"/>
      <c r="FZ16" s="215">
        <v>3838000</v>
      </c>
      <c r="GA16" s="216"/>
      <c r="GB16" s="216"/>
      <c r="GC16" s="216"/>
      <c r="GD16" s="216"/>
      <c r="GE16" s="216"/>
      <c r="GF16" s="216"/>
      <c r="GG16" s="216"/>
      <c r="GH16" s="216"/>
      <c r="GI16" s="221"/>
      <c r="GJ16" s="215">
        <v>4700000</v>
      </c>
      <c r="GK16" s="216"/>
      <c r="GL16" s="216"/>
      <c r="GM16" s="216"/>
      <c r="GN16" s="216"/>
      <c r="GO16" s="216"/>
      <c r="GP16" s="216"/>
      <c r="GQ16" s="216"/>
      <c r="GR16" s="216"/>
      <c r="GS16" s="221"/>
      <c r="GT16" s="215">
        <v>9000000</v>
      </c>
      <c r="GU16" s="216"/>
      <c r="GV16" s="216"/>
      <c r="GW16" s="216"/>
      <c r="GX16" s="216"/>
      <c r="GY16" s="216"/>
      <c r="GZ16" s="216"/>
      <c r="HA16" s="216"/>
      <c r="HB16" s="216"/>
      <c r="HC16" s="221"/>
      <c r="HD16" s="215">
        <v>2000000</v>
      </c>
      <c r="HE16" s="216"/>
      <c r="HF16" s="216"/>
      <c r="HG16" s="216"/>
      <c r="HH16" s="216"/>
      <c r="HI16" s="216"/>
      <c r="HJ16" s="216"/>
      <c r="HK16" s="216"/>
      <c r="HL16" s="216"/>
      <c r="HM16" s="221"/>
      <c r="HN16" s="215">
        <v>3400000</v>
      </c>
      <c r="HO16" s="216"/>
      <c r="HP16" s="216"/>
      <c r="HQ16" s="216"/>
      <c r="HR16" s="216"/>
      <c r="HS16" s="216"/>
      <c r="HT16" s="216"/>
      <c r="HU16" s="216"/>
      <c r="HV16" s="216"/>
      <c r="HW16" s="221"/>
      <c r="HX16" s="215">
        <v>6000000</v>
      </c>
      <c r="HY16" s="216"/>
      <c r="HZ16" s="216"/>
      <c r="IA16" s="216"/>
      <c r="IB16" s="216"/>
      <c r="IC16" s="216"/>
      <c r="ID16" s="216"/>
      <c r="IE16" s="216"/>
      <c r="IF16" s="216"/>
      <c r="IG16" s="221"/>
      <c r="IH16" s="215">
        <v>2500000</v>
      </c>
      <c r="II16" s="216"/>
      <c r="IJ16" s="216"/>
      <c r="IK16" s="216"/>
      <c r="IL16" s="216"/>
      <c r="IM16" s="216"/>
      <c r="IN16" s="216"/>
      <c r="IO16" s="216"/>
      <c r="IP16" s="216"/>
      <c r="IQ16" s="221"/>
      <c r="IR16" s="215">
        <v>900000</v>
      </c>
      <c r="IS16" s="216"/>
      <c r="IT16" s="216"/>
      <c r="IU16" s="216"/>
      <c r="IV16" s="216"/>
      <c r="IW16" s="216"/>
      <c r="IX16" s="216"/>
      <c r="IY16" s="216"/>
      <c r="IZ16" s="216"/>
      <c r="JA16" s="221"/>
      <c r="JB16" s="215">
        <v>5500000</v>
      </c>
      <c r="JC16" s="216"/>
      <c r="JD16" s="216"/>
      <c r="JE16" s="216"/>
      <c r="JF16" s="216"/>
      <c r="JG16" s="216"/>
      <c r="JH16" s="216"/>
      <c r="JI16" s="216"/>
      <c r="JJ16" s="216"/>
      <c r="JK16" s="221"/>
      <c r="JL16" s="215">
        <v>1500000</v>
      </c>
      <c r="JM16" s="216"/>
      <c r="JN16" s="216"/>
      <c r="JO16" s="216"/>
      <c r="JP16" s="216"/>
      <c r="JQ16" s="216"/>
      <c r="JR16" s="216"/>
      <c r="JS16" s="216"/>
      <c r="JT16" s="216"/>
      <c r="JU16" s="221"/>
      <c r="JV16" s="215">
        <v>1500000</v>
      </c>
      <c r="JW16" s="216"/>
      <c r="JX16" s="216"/>
      <c r="JY16" s="216"/>
      <c r="JZ16" s="216"/>
      <c r="KA16" s="216"/>
      <c r="KB16" s="216"/>
      <c r="KC16" s="216"/>
      <c r="KD16" s="216"/>
      <c r="KE16" s="221"/>
      <c r="KF16" s="215">
        <v>16000000</v>
      </c>
      <c r="KG16" s="216"/>
      <c r="KH16" s="216"/>
      <c r="KI16" s="216"/>
      <c r="KJ16" s="216"/>
      <c r="KK16" s="216"/>
      <c r="KL16" s="216"/>
      <c r="KM16" s="216"/>
      <c r="KN16" s="216"/>
      <c r="KO16" s="221"/>
      <c r="KP16" s="215">
        <v>1000000</v>
      </c>
      <c r="KQ16" s="216"/>
      <c r="KR16" s="216"/>
      <c r="KS16" s="216"/>
      <c r="KT16" s="216"/>
      <c r="KU16" s="216"/>
      <c r="KV16" s="216"/>
      <c r="KW16" s="216"/>
      <c r="KX16" s="216"/>
      <c r="KY16" s="221"/>
      <c r="KZ16" s="215">
        <v>3000000</v>
      </c>
      <c r="LA16" s="216"/>
      <c r="LB16" s="216"/>
      <c r="LC16" s="216"/>
      <c r="LD16" s="216"/>
      <c r="LE16" s="216"/>
      <c r="LF16" s="216"/>
      <c r="LG16" s="216"/>
      <c r="LH16" s="216"/>
      <c r="LI16" s="221"/>
      <c r="LJ16" s="215">
        <v>800000</v>
      </c>
      <c r="LK16" s="216"/>
      <c r="LL16" s="216"/>
      <c r="LM16" s="216"/>
      <c r="LN16" s="216"/>
      <c r="LO16" s="216"/>
      <c r="LP16" s="216"/>
      <c r="LQ16" s="216"/>
      <c r="LR16" s="216"/>
      <c r="LS16" s="221"/>
      <c r="LT16" s="215">
        <v>86400</v>
      </c>
      <c r="LU16" s="216"/>
      <c r="LV16" s="216"/>
      <c r="LW16" s="216"/>
      <c r="LX16" s="216"/>
      <c r="LY16" s="216"/>
      <c r="LZ16" s="216"/>
      <c r="MA16" s="216"/>
      <c r="MB16" s="216"/>
      <c r="MC16" s="221"/>
    </row>
    <row r="17" spans="1:341" ht="13.5" customHeight="1" x14ac:dyDescent="0.2">
      <c r="A17" s="195" t="s">
        <v>67</v>
      </c>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203"/>
      <c r="AO17" s="149"/>
      <c r="AP17" s="149"/>
      <c r="AQ17" s="149"/>
      <c r="AR17" s="149"/>
      <c r="AS17" s="204"/>
      <c r="AT17" s="206"/>
      <c r="AU17" s="149"/>
      <c r="AV17" s="149"/>
      <c r="AW17" s="149"/>
      <c r="AX17" s="149"/>
      <c r="AY17" s="204"/>
      <c r="AZ17" s="210"/>
      <c r="BA17" s="211"/>
      <c r="BB17" s="211"/>
      <c r="BC17" s="211"/>
      <c r="BD17" s="211"/>
      <c r="BE17" s="211"/>
      <c r="BF17" s="211"/>
      <c r="BG17" s="211"/>
      <c r="BH17" s="211"/>
      <c r="BI17" s="212"/>
      <c r="BJ17" s="218"/>
      <c r="BK17" s="219"/>
      <c r="BL17" s="219"/>
      <c r="BM17" s="219"/>
      <c r="BN17" s="219"/>
      <c r="BO17" s="219"/>
      <c r="BP17" s="219"/>
      <c r="BQ17" s="219"/>
      <c r="BR17" s="219"/>
      <c r="BS17" s="220"/>
      <c r="BT17" s="218"/>
      <c r="BU17" s="219"/>
      <c r="BV17" s="219"/>
      <c r="BW17" s="219"/>
      <c r="BX17" s="219"/>
      <c r="BY17" s="219"/>
      <c r="BZ17" s="219"/>
      <c r="CA17" s="219"/>
      <c r="CB17" s="219"/>
      <c r="CC17" s="220"/>
      <c r="CD17" s="218"/>
      <c r="CE17" s="219"/>
      <c r="CF17" s="219"/>
      <c r="CG17" s="219"/>
      <c r="CH17" s="219"/>
      <c r="CI17" s="219"/>
      <c r="CJ17" s="219"/>
      <c r="CK17" s="219"/>
      <c r="CL17" s="219"/>
      <c r="CM17" s="220"/>
      <c r="CN17" s="218"/>
      <c r="CO17" s="219"/>
      <c r="CP17" s="219"/>
      <c r="CQ17" s="219"/>
      <c r="CR17" s="219"/>
      <c r="CS17" s="219"/>
      <c r="CT17" s="219"/>
      <c r="CU17" s="219"/>
      <c r="CV17" s="219"/>
      <c r="CW17" s="220"/>
      <c r="CX17" s="218"/>
      <c r="CY17" s="219"/>
      <c r="CZ17" s="219"/>
      <c r="DA17" s="219"/>
      <c r="DB17" s="219"/>
      <c r="DC17" s="219"/>
      <c r="DD17" s="219"/>
      <c r="DE17" s="219"/>
      <c r="DF17" s="219"/>
      <c r="DG17" s="220"/>
      <c r="DH17" s="218"/>
      <c r="DI17" s="219"/>
      <c r="DJ17" s="219"/>
      <c r="DK17" s="219"/>
      <c r="DL17" s="219"/>
      <c r="DM17" s="219"/>
      <c r="DN17" s="219"/>
      <c r="DO17" s="219"/>
      <c r="DP17" s="219"/>
      <c r="DQ17" s="220"/>
      <c r="DR17" s="218"/>
      <c r="DS17" s="219"/>
      <c r="DT17" s="219"/>
      <c r="DU17" s="219"/>
      <c r="DV17" s="219"/>
      <c r="DW17" s="219"/>
      <c r="DX17" s="219"/>
      <c r="DY17" s="219"/>
      <c r="DZ17" s="219"/>
      <c r="EA17" s="220"/>
      <c r="EB17" s="218"/>
      <c r="EC17" s="219"/>
      <c r="ED17" s="219"/>
      <c r="EE17" s="219"/>
      <c r="EF17" s="219"/>
      <c r="EG17" s="219"/>
      <c r="EH17" s="219"/>
      <c r="EI17" s="219"/>
      <c r="EJ17" s="219"/>
      <c r="EK17" s="220"/>
      <c r="EL17" s="218"/>
      <c r="EM17" s="219"/>
      <c r="EN17" s="219"/>
      <c r="EO17" s="219"/>
      <c r="EP17" s="219"/>
      <c r="EQ17" s="219"/>
      <c r="ER17" s="219"/>
      <c r="ES17" s="219"/>
      <c r="ET17" s="219"/>
      <c r="EU17" s="220"/>
      <c r="EV17" s="218"/>
      <c r="EW17" s="219"/>
      <c r="EX17" s="219"/>
      <c r="EY17" s="219"/>
      <c r="EZ17" s="219"/>
      <c r="FA17" s="219"/>
      <c r="FB17" s="219"/>
      <c r="FC17" s="219"/>
      <c r="FD17" s="219"/>
      <c r="FE17" s="220"/>
      <c r="FF17" s="218"/>
      <c r="FG17" s="219"/>
      <c r="FH17" s="219"/>
      <c r="FI17" s="219"/>
      <c r="FJ17" s="219"/>
      <c r="FK17" s="219"/>
      <c r="FL17" s="219"/>
      <c r="FM17" s="219"/>
      <c r="FN17" s="219"/>
      <c r="FO17" s="220"/>
      <c r="FP17" s="218"/>
      <c r="FQ17" s="219"/>
      <c r="FR17" s="219"/>
      <c r="FS17" s="219"/>
      <c r="FT17" s="219"/>
      <c r="FU17" s="219"/>
      <c r="FV17" s="219"/>
      <c r="FW17" s="219"/>
      <c r="FX17" s="219"/>
      <c r="FY17" s="220"/>
      <c r="FZ17" s="218"/>
      <c r="GA17" s="219"/>
      <c r="GB17" s="219"/>
      <c r="GC17" s="219"/>
      <c r="GD17" s="219"/>
      <c r="GE17" s="219"/>
      <c r="GF17" s="219"/>
      <c r="GG17" s="219"/>
      <c r="GH17" s="219"/>
      <c r="GI17" s="222"/>
      <c r="GJ17" s="218"/>
      <c r="GK17" s="219"/>
      <c r="GL17" s="219"/>
      <c r="GM17" s="219"/>
      <c r="GN17" s="219"/>
      <c r="GO17" s="219"/>
      <c r="GP17" s="219"/>
      <c r="GQ17" s="219"/>
      <c r="GR17" s="219"/>
      <c r="GS17" s="222"/>
      <c r="GT17" s="218"/>
      <c r="GU17" s="219"/>
      <c r="GV17" s="219"/>
      <c r="GW17" s="219"/>
      <c r="GX17" s="219"/>
      <c r="GY17" s="219"/>
      <c r="GZ17" s="219"/>
      <c r="HA17" s="219"/>
      <c r="HB17" s="219"/>
      <c r="HC17" s="222"/>
      <c r="HD17" s="218"/>
      <c r="HE17" s="219"/>
      <c r="HF17" s="219"/>
      <c r="HG17" s="219"/>
      <c r="HH17" s="219"/>
      <c r="HI17" s="219"/>
      <c r="HJ17" s="219"/>
      <c r="HK17" s="219"/>
      <c r="HL17" s="219"/>
      <c r="HM17" s="222"/>
      <c r="HN17" s="218"/>
      <c r="HO17" s="219"/>
      <c r="HP17" s="219"/>
      <c r="HQ17" s="219"/>
      <c r="HR17" s="219"/>
      <c r="HS17" s="219"/>
      <c r="HT17" s="219"/>
      <c r="HU17" s="219"/>
      <c r="HV17" s="219"/>
      <c r="HW17" s="222"/>
      <c r="HX17" s="218"/>
      <c r="HY17" s="219"/>
      <c r="HZ17" s="219"/>
      <c r="IA17" s="219"/>
      <c r="IB17" s="219"/>
      <c r="IC17" s="219"/>
      <c r="ID17" s="219"/>
      <c r="IE17" s="219"/>
      <c r="IF17" s="219"/>
      <c r="IG17" s="222"/>
      <c r="IH17" s="218"/>
      <c r="II17" s="219"/>
      <c r="IJ17" s="219"/>
      <c r="IK17" s="219"/>
      <c r="IL17" s="219"/>
      <c r="IM17" s="219"/>
      <c r="IN17" s="219"/>
      <c r="IO17" s="219"/>
      <c r="IP17" s="219"/>
      <c r="IQ17" s="222"/>
      <c r="IR17" s="218"/>
      <c r="IS17" s="219"/>
      <c r="IT17" s="219"/>
      <c r="IU17" s="219"/>
      <c r="IV17" s="219"/>
      <c r="IW17" s="219"/>
      <c r="IX17" s="219"/>
      <c r="IY17" s="219"/>
      <c r="IZ17" s="219"/>
      <c r="JA17" s="222"/>
      <c r="JB17" s="218"/>
      <c r="JC17" s="219"/>
      <c r="JD17" s="219"/>
      <c r="JE17" s="219"/>
      <c r="JF17" s="219"/>
      <c r="JG17" s="219"/>
      <c r="JH17" s="219"/>
      <c r="JI17" s="219"/>
      <c r="JJ17" s="219"/>
      <c r="JK17" s="222"/>
      <c r="JL17" s="218"/>
      <c r="JM17" s="219"/>
      <c r="JN17" s="219"/>
      <c r="JO17" s="219"/>
      <c r="JP17" s="219"/>
      <c r="JQ17" s="219"/>
      <c r="JR17" s="219"/>
      <c r="JS17" s="219"/>
      <c r="JT17" s="219"/>
      <c r="JU17" s="222"/>
      <c r="JV17" s="218"/>
      <c r="JW17" s="219"/>
      <c r="JX17" s="219"/>
      <c r="JY17" s="219"/>
      <c r="JZ17" s="219"/>
      <c r="KA17" s="219"/>
      <c r="KB17" s="219"/>
      <c r="KC17" s="219"/>
      <c r="KD17" s="219"/>
      <c r="KE17" s="222"/>
      <c r="KF17" s="218"/>
      <c r="KG17" s="219"/>
      <c r="KH17" s="219"/>
      <c r="KI17" s="219"/>
      <c r="KJ17" s="219"/>
      <c r="KK17" s="219"/>
      <c r="KL17" s="219"/>
      <c r="KM17" s="219"/>
      <c r="KN17" s="219"/>
      <c r="KO17" s="222"/>
      <c r="KP17" s="218"/>
      <c r="KQ17" s="219"/>
      <c r="KR17" s="219"/>
      <c r="KS17" s="219"/>
      <c r="KT17" s="219"/>
      <c r="KU17" s="219"/>
      <c r="KV17" s="219"/>
      <c r="KW17" s="219"/>
      <c r="KX17" s="219"/>
      <c r="KY17" s="222"/>
      <c r="KZ17" s="218"/>
      <c r="LA17" s="219"/>
      <c r="LB17" s="219"/>
      <c r="LC17" s="219"/>
      <c r="LD17" s="219"/>
      <c r="LE17" s="219"/>
      <c r="LF17" s="219"/>
      <c r="LG17" s="219"/>
      <c r="LH17" s="219"/>
      <c r="LI17" s="222"/>
      <c r="LJ17" s="218"/>
      <c r="LK17" s="219"/>
      <c r="LL17" s="219"/>
      <c r="LM17" s="219"/>
      <c r="LN17" s="219"/>
      <c r="LO17" s="219"/>
      <c r="LP17" s="219"/>
      <c r="LQ17" s="219"/>
      <c r="LR17" s="219"/>
      <c r="LS17" s="222"/>
      <c r="LT17" s="218"/>
      <c r="LU17" s="219"/>
      <c r="LV17" s="219"/>
      <c r="LW17" s="219"/>
      <c r="LX17" s="219"/>
      <c r="LY17" s="219"/>
      <c r="LZ17" s="219"/>
      <c r="MA17" s="219"/>
      <c r="MB17" s="219"/>
      <c r="MC17" s="222"/>
    </row>
    <row r="18" spans="1:341" ht="13.5" customHeight="1" x14ac:dyDescent="0.2">
      <c r="A18" s="227" t="s">
        <v>218</v>
      </c>
      <c r="B18" s="228"/>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9"/>
      <c r="AN18" s="230" t="s">
        <v>52</v>
      </c>
      <c r="AO18" s="231"/>
      <c r="AP18" s="231"/>
      <c r="AQ18" s="231"/>
      <c r="AR18" s="231"/>
      <c r="AS18" s="232"/>
      <c r="AT18" s="233"/>
      <c r="AU18" s="231"/>
      <c r="AV18" s="231"/>
      <c r="AW18" s="231"/>
      <c r="AX18" s="231"/>
      <c r="AY18" s="232"/>
      <c r="AZ18" s="234"/>
      <c r="BA18" s="235"/>
      <c r="BB18" s="235"/>
      <c r="BC18" s="235"/>
      <c r="BD18" s="235"/>
      <c r="BE18" s="235"/>
      <c r="BF18" s="235"/>
      <c r="BG18" s="235"/>
      <c r="BH18" s="235"/>
      <c r="BI18" s="236"/>
      <c r="BJ18" s="237"/>
      <c r="BK18" s="238"/>
      <c r="BL18" s="238"/>
      <c r="BM18" s="238"/>
      <c r="BN18" s="238"/>
      <c r="BO18" s="238"/>
      <c r="BP18" s="238"/>
      <c r="BQ18" s="238"/>
      <c r="BR18" s="238"/>
      <c r="BS18" s="278"/>
      <c r="BT18" s="237"/>
      <c r="BU18" s="238"/>
      <c r="BV18" s="238"/>
      <c r="BW18" s="238"/>
      <c r="BX18" s="238"/>
      <c r="BY18" s="238"/>
      <c r="BZ18" s="238"/>
      <c r="CA18" s="238"/>
      <c r="CB18" s="238"/>
      <c r="CC18" s="278"/>
      <c r="CD18" s="237"/>
      <c r="CE18" s="238"/>
      <c r="CF18" s="238"/>
      <c r="CG18" s="238"/>
      <c r="CH18" s="238"/>
      <c r="CI18" s="238"/>
      <c r="CJ18" s="238"/>
      <c r="CK18" s="238"/>
      <c r="CL18" s="238"/>
      <c r="CM18" s="278"/>
      <c r="CN18" s="237"/>
      <c r="CO18" s="238"/>
      <c r="CP18" s="238"/>
      <c r="CQ18" s="238"/>
      <c r="CR18" s="238"/>
      <c r="CS18" s="238"/>
      <c r="CT18" s="238"/>
      <c r="CU18" s="238"/>
      <c r="CV18" s="238"/>
      <c r="CW18" s="278"/>
      <c r="CX18" s="237"/>
      <c r="CY18" s="238"/>
      <c r="CZ18" s="238"/>
      <c r="DA18" s="238"/>
      <c r="DB18" s="238"/>
      <c r="DC18" s="238"/>
      <c r="DD18" s="238"/>
      <c r="DE18" s="238"/>
      <c r="DF18" s="238"/>
      <c r="DG18" s="278"/>
      <c r="DH18" s="237"/>
      <c r="DI18" s="238"/>
      <c r="DJ18" s="238"/>
      <c r="DK18" s="238"/>
      <c r="DL18" s="238"/>
      <c r="DM18" s="238"/>
      <c r="DN18" s="238"/>
      <c r="DO18" s="238"/>
      <c r="DP18" s="238"/>
      <c r="DQ18" s="278"/>
      <c r="DR18" s="237"/>
      <c r="DS18" s="238"/>
      <c r="DT18" s="238"/>
      <c r="DU18" s="238"/>
      <c r="DV18" s="238"/>
      <c r="DW18" s="238"/>
      <c r="DX18" s="238"/>
      <c r="DY18" s="238"/>
      <c r="DZ18" s="238"/>
      <c r="EA18" s="278"/>
      <c r="EB18" s="237"/>
      <c r="EC18" s="238"/>
      <c r="ED18" s="238"/>
      <c r="EE18" s="238"/>
      <c r="EF18" s="238"/>
      <c r="EG18" s="238"/>
      <c r="EH18" s="238"/>
      <c r="EI18" s="238"/>
      <c r="EJ18" s="238"/>
      <c r="EK18" s="278"/>
      <c r="EL18" s="237"/>
      <c r="EM18" s="238"/>
      <c r="EN18" s="238"/>
      <c r="EO18" s="238"/>
      <c r="EP18" s="238"/>
      <c r="EQ18" s="238"/>
      <c r="ER18" s="238"/>
      <c r="ES18" s="238"/>
      <c r="ET18" s="238"/>
      <c r="EU18" s="278"/>
      <c r="EV18" s="237"/>
      <c r="EW18" s="238"/>
      <c r="EX18" s="238"/>
      <c r="EY18" s="238"/>
      <c r="EZ18" s="238"/>
      <c r="FA18" s="238"/>
      <c r="FB18" s="238"/>
      <c r="FC18" s="238"/>
      <c r="FD18" s="238"/>
      <c r="FE18" s="278"/>
      <c r="FF18" s="237"/>
      <c r="FG18" s="238"/>
      <c r="FH18" s="238"/>
      <c r="FI18" s="238"/>
      <c r="FJ18" s="238"/>
      <c r="FK18" s="238"/>
      <c r="FL18" s="238"/>
      <c r="FM18" s="238"/>
      <c r="FN18" s="238"/>
      <c r="FO18" s="278"/>
      <c r="FP18" s="237"/>
      <c r="FQ18" s="238"/>
      <c r="FR18" s="238"/>
      <c r="FS18" s="238"/>
      <c r="FT18" s="238"/>
      <c r="FU18" s="238"/>
      <c r="FV18" s="238"/>
      <c r="FW18" s="238"/>
      <c r="FX18" s="238"/>
      <c r="FY18" s="278"/>
      <c r="FZ18" s="237"/>
      <c r="GA18" s="238"/>
      <c r="GB18" s="238"/>
      <c r="GC18" s="238"/>
      <c r="GD18" s="238"/>
      <c r="GE18" s="238"/>
      <c r="GF18" s="238"/>
      <c r="GG18" s="238"/>
      <c r="GH18" s="238"/>
      <c r="GI18" s="239"/>
      <c r="GJ18" s="237"/>
      <c r="GK18" s="238"/>
      <c r="GL18" s="238"/>
      <c r="GM18" s="238"/>
      <c r="GN18" s="238"/>
      <c r="GO18" s="238"/>
      <c r="GP18" s="238"/>
      <c r="GQ18" s="238"/>
      <c r="GR18" s="238"/>
      <c r="GS18" s="239"/>
      <c r="GT18" s="237"/>
      <c r="GU18" s="238"/>
      <c r="GV18" s="238"/>
      <c r="GW18" s="238"/>
      <c r="GX18" s="238"/>
      <c r="GY18" s="238"/>
      <c r="GZ18" s="238"/>
      <c r="HA18" s="238"/>
      <c r="HB18" s="238"/>
      <c r="HC18" s="239"/>
      <c r="HD18" s="237"/>
      <c r="HE18" s="238"/>
      <c r="HF18" s="238"/>
      <c r="HG18" s="238"/>
      <c r="HH18" s="238"/>
      <c r="HI18" s="238"/>
      <c r="HJ18" s="238"/>
      <c r="HK18" s="238"/>
      <c r="HL18" s="238"/>
      <c r="HM18" s="239"/>
      <c r="HN18" s="237"/>
      <c r="HO18" s="238"/>
      <c r="HP18" s="238"/>
      <c r="HQ18" s="238"/>
      <c r="HR18" s="238"/>
      <c r="HS18" s="238"/>
      <c r="HT18" s="238"/>
      <c r="HU18" s="238"/>
      <c r="HV18" s="238"/>
      <c r="HW18" s="239"/>
      <c r="HX18" s="237"/>
      <c r="HY18" s="238"/>
      <c r="HZ18" s="238"/>
      <c r="IA18" s="238"/>
      <c r="IB18" s="238"/>
      <c r="IC18" s="238"/>
      <c r="ID18" s="238"/>
      <c r="IE18" s="238"/>
      <c r="IF18" s="238"/>
      <c r="IG18" s="239"/>
      <c r="IH18" s="237"/>
      <c r="II18" s="238"/>
      <c r="IJ18" s="238"/>
      <c r="IK18" s="238"/>
      <c r="IL18" s="238"/>
      <c r="IM18" s="238"/>
      <c r="IN18" s="238"/>
      <c r="IO18" s="238"/>
      <c r="IP18" s="238"/>
      <c r="IQ18" s="239"/>
      <c r="IR18" s="237"/>
      <c r="IS18" s="238"/>
      <c r="IT18" s="238"/>
      <c r="IU18" s="238"/>
      <c r="IV18" s="238"/>
      <c r="IW18" s="238"/>
      <c r="IX18" s="238"/>
      <c r="IY18" s="238"/>
      <c r="IZ18" s="238"/>
      <c r="JA18" s="239"/>
      <c r="JB18" s="237"/>
      <c r="JC18" s="238"/>
      <c r="JD18" s="238"/>
      <c r="JE18" s="238"/>
      <c r="JF18" s="238"/>
      <c r="JG18" s="238"/>
      <c r="JH18" s="238"/>
      <c r="JI18" s="238"/>
      <c r="JJ18" s="238"/>
      <c r="JK18" s="239"/>
      <c r="JL18" s="237"/>
      <c r="JM18" s="238"/>
      <c r="JN18" s="238"/>
      <c r="JO18" s="238"/>
      <c r="JP18" s="238"/>
      <c r="JQ18" s="238"/>
      <c r="JR18" s="238"/>
      <c r="JS18" s="238"/>
      <c r="JT18" s="238"/>
      <c r="JU18" s="239"/>
      <c r="JV18" s="237"/>
      <c r="JW18" s="238"/>
      <c r="JX18" s="238"/>
      <c r="JY18" s="238"/>
      <c r="JZ18" s="238"/>
      <c r="KA18" s="238"/>
      <c r="KB18" s="238"/>
      <c r="KC18" s="238"/>
      <c r="KD18" s="238"/>
      <c r="KE18" s="239"/>
      <c r="KF18" s="237"/>
      <c r="KG18" s="238"/>
      <c r="KH18" s="238"/>
      <c r="KI18" s="238"/>
      <c r="KJ18" s="238"/>
      <c r="KK18" s="238"/>
      <c r="KL18" s="238"/>
      <c r="KM18" s="238"/>
      <c r="KN18" s="238"/>
      <c r="KO18" s="239"/>
      <c r="KP18" s="237"/>
      <c r="KQ18" s="238"/>
      <c r="KR18" s="238"/>
      <c r="KS18" s="238"/>
      <c r="KT18" s="238"/>
      <c r="KU18" s="238"/>
      <c r="KV18" s="238"/>
      <c r="KW18" s="238"/>
      <c r="KX18" s="238"/>
      <c r="KY18" s="239"/>
      <c r="KZ18" s="237"/>
      <c r="LA18" s="238"/>
      <c r="LB18" s="238"/>
      <c r="LC18" s="238"/>
      <c r="LD18" s="238"/>
      <c r="LE18" s="238"/>
      <c r="LF18" s="238"/>
      <c r="LG18" s="238"/>
      <c r="LH18" s="238"/>
      <c r="LI18" s="239"/>
      <c r="LJ18" s="237"/>
      <c r="LK18" s="238"/>
      <c r="LL18" s="238"/>
      <c r="LM18" s="238"/>
      <c r="LN18" s="238"/>
      <c r="LO18" s="238"/>
      <c r="LP18" s="238"/>
      <c r="LQ18" s="238"/>
      <c r="LR18" s="238"/>
      <c r="LS18" s="239"/>
      <c r="LT18" s="237"/>
      <c r="LU18" s="238"/>
      <c r="LV18" s="238"/>
      <c r="LW18" s="238"/>
      <c r="LX18" s="238"/>
      <c r="LY18" s="238"/>
      <c r="LZ18" s="238"/>
      <c r="MA18" s="238"/>
      <c r="MB18" s="238"/>
      <c r="MC18" s="239"/>
    </row>
    <row r="19" spans="1:341" ht="13.5" customHeight="1" x14ac:dyDescent="0.2">
      <c r="A19" s="198" t="s">
        <v>72</v>
      </c>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279"/>
      <c r="AN19" s="200" t="s">
        <v>74</v>
      </c>
      <c r="AO19" s="201"/>
      <c r="AP19" s="201"/>
      <c r="AQ19" s="201"/>
      <c r="AR19" s="201"/>
      <c r="AS19" s="202"/>
      <c r="AT19" s="205"/>
      <c r="AU19" s="201"/>
      <c r="AV19" s="201"/>
      <c r="AW19" s="201"/>
      <c r="AX19" s="201"/>
      <c r="AY19" s="202"/>
      <c r="AZ19" s="207"/>
      <c r="BA19" s="208"/>
      <c r="BB19" s="208"/>
      <c r="BC19" s="208"/>
      <c r="BD19" s="208"/>
      <c r="BE19" s="208"/>
      <c r="BF19" s="208"/>
      <c r="BG19" s="208"/>
      <c r="BH19" s="208"/>
      <c r="BI19" s="209"/>
      <c r="BJ19" s="215"/>
      <c r="BK19" s="216"/>
      <c r="BL19" s="216"/>
      <c r="BM19" s="216"/>
      <c r="BN19" s="216"/>
      <c r="BO19" s="216"/>
      <c r="BP19" s="216"/>
      <c r="BQ19" s="216"/>
      <c r="BR19" s="216"/>
      <c r="BS19" s="217"/>
      <c r="BT19" s="215"/>
      <c r="BU19" s="216"/>
      <c r="BV19" s="216"/>
      <c r="BW19" s="216"/>
      <c r="BX19" s="216"/>
      <c r="BY19" s="216"/>
      <c r="BZ19" s="216"/>
      <c r="CA19" s="216"/>
      <c r="CB19" s="216"/>
      <c r="CC19" s="217"/>
      <c r="CD19" s="215"/>
      <c r="CE19" s="216"/>
      <c r="CF19" s="216"/>
      <c r="CG19" s="216"/>
      <c r="CH19" s="216"/>
      <c r="CI19" s="216"/>
      <c r="CJ19" s="216"/>
      <c r="CK19" s="216"/>
      <c r="CL19" s="216"/>
      <c r="CM19" s="217"/>
      <c r="CN19" s="215"/>
      <c r="CO19" s="216"/>
      <c r="CP19" s="216"/>
      <c r="CQ19" s="216"/>
      <c r="CR19" s="216"/>
      <c r="CS19" s="216"/>
      <c r="CT19" s="216"/>
      <c r="CU19" s="216"/>
      <c r="CV19" s="216"/>
      <c r="CW19" s="217"/>
      <c r="CX19" s="215"/>
      <c r="CY19" s="216"/>
      <c r="CZ19" s="216"/>
      <c r="DA19" s="216"/>
      <c r="DB19" s="216"/>
      <c r="DC19" s="216"/>
      <c r="DD19" s="216"/>
      <c r="DE19" s="216"/>
      <c r="DF19" s="216"/>
      <c r="DG19" s="217"/>
      <c r="DH19" s="215"/>
      <c r="DI19" s="216"/>
      <c r="DJ19" s="216"/>
      <c r="DK19" s="216"/>
      <c r="DL19" s="216"/>
      <c r="DM19" s="216"/>
      <c r="DN19" s="216"/>
      <c r="DO19" s="216"/>
      <c r="DP19" s="216"/>
      <c r="DQ19" s="217"/>
      <c r="DR19" s="215"/>
      <c r="DS19" s="216"/>
      <c r="DT19" s="216"/>
      <c r="DU19" s="216"/>
      <c r="DV19" s="216"/>
      <c r="DW19" s="216"/>
      <c r="DX19" s="216"/>
      <c r="DY19" s="216"/>
      <c r="DZ19" s="216"/>
      <c r="EA19" s="217"/>
      <c r="EB19" s="215"/>
      <c r="EC19" s="216"/>
      <c r="ED19" s="216"/>
      <c r="EE19" s="216"/>
      <c r="EF19" s="216"/>
      <c r="EG19" s="216"/>
      <c r="EH19" s="216"/>
      <c r="EI19" s="216"/>
      <c r="EJ19" s="216"/>
      <c r="EK19" s="217"/>
      <c r="EL19" s="215"/>
      <c r="EM19" s="216"/>
      <c r="EN19" s="216"/>
      <c r="EO19" s="216"/>
      <c r="EP19" s="216"/>
      <c r="EQ19" s="216"/>
      <c r="ER19" s="216"/>
      <c r="ES19" s="216"/>
      <c r="ET19" s="216"/>
      <c r="EU19" s="217"/>
      <c r="EV19" s="215"/>
      <c r="EW19" s="216"/>
      <c r="EX19" s="216"/>
      <c r="EY19" s="216"/>
      <c r="EZ19" s="216"/>
      <c r="FA19" s="216"/>
      <c r="FB19" s="216"/>
      <c r="FC19" s="216"/>
      <c r="FD19" s="216"/>
      <c r="FE19" s="217"/>
      <c r="FF19" s="215"/>
      <c r="FG19" s="216"/>
      <c r="FH19" s="216"/>
      <c r="FI19" s="216"/>
      <c r="FJ19" s="216"/>
      <c r="FK19" s="216"/>
      <c r="FL19" s="216"/>
      <c r="FM19" s="216"/>
      <c r="FN19" s="216"/>
      <c r="FO19" s="217"/>
      <c r="FP19" s="215"/>
      <c r="FQ19" s="216"/>
      <c r="FR19" s="216"/>
      <c r="FS19" s="216"/>
      <c r="FT19" s="216"/>
      <c r="FU19" s="216"/>
      <c r="FV19" s="216"/>
      <c r="FW19" s="216"/>
      <c r="FX19" s="216"/>
      <c r="FY19" s="217"/>
      <c r="FZ19" s="240"/>
      <c r="GA19" s="241"/>
      <c r="GB19" s="241"/>
      <c r="GC19" s="241"/>
      <c r="GD19" s="241"/>
      <c r="GE19" s="241"/>
      <c r="GF19" s="241"/>
      <c r="GG19" s="241"/>
      <c r="GH19" s="241"/>
      <c r="GI19" s="336"/>
      <c r="GJ19" s="240"/>
      <c r="GK19" s="241"/>
      <c r="GL19" s="241"/>
      <c r="GM19" s="241"/>
      <c r="GN19" s="241"/>
      <c r="GO19" s="241"/>
      <c r="GP19" s="241"/>
      <c r="GQ19" s="241"/>
      <c r="GR19" s="241"/>
      <c r="GS19" s="336"/>
      <c r="GT19" s="240"/>
      <c r="GU19" s="241"/>
      <c r="GV19" s="241"/>
      <c r="GW19" s="241"/>
      <c r="GX19" s="241"/>
      <c r="GY19" s="241"/>
      <c r="GZ19" s="241"/>
      <c r="HA19" s="241"/>
      <c r="HB19" s="241"/>
      <c r="HC19" s="336"/>
      <c r="HD19" s="240"/>
      <c r="HE19" s="241"/>
      <c r="HF19" s="241"/>
      <c r="HG19" s="241"/>
      <c r="HH19" s="241"/>
      <c r="HI19" s="241"/>
      <c r="HJ19" s="241"/>
      <c r="HK19" s="241"/>
      <c r="HL19" s="241"/>
      <c r="HM19" s="336"/>
      <c r="HN19" s="240"/>
      <c r="HO19" s="241"/>
      <c r="HP19" s="241"/>
      <c r="HQ19" s="241"/>
      <c r="HR19" s="241"/>
      <c r="HS19" s="241"/>
      <c r="HT19" s="241"/>
      <c r="HU19" s="241"/>
      <c r="HV19" s="241"/>
      <c r="HW19" s="336"/>
      <c r="HX19" s="240"/>
      <c r="HY19" s="241"/>
      <c r="HZ19" s="241"/>
      <c r="IA19" s="241"/>
      <c r="IB19" s="241"/>
      <c r="IC19" s="241"/>
      <c r="ID19" s="241"/>
      <c r="IE19" s="241"/>
      <c r="IF19" s="241"/>
      <c r="IG19" s="336"/>
      <c r="IH19" s="240"/>
      <c r="II19" s="241"/>
      <c r="IJ19" s="241"/>
      <c r="IK19" s="241"/>
      <c r="IL19" s="241"/>
      <c r="IM19" s="241"/>
      <c r="IN19" s="241"/>
      <c r="IO19" s="241"/>
      <c r="IP19" s="241"/>
      <c r="IQ19" s="336"/>
      <c r="IR19" s="240"/>
      <c r="IS19" s="241"/>
      <c r="IT19" s="241"/>
      <c r="IU19" s="241"/>
      <c r="IV19" s="241"/>
      <c r="IW19" s="241"/>
      <c r="IX19" s="241"/>
      <c r="IY19" s="241"/>
      <c r="IZ19" s="241"/>
      <c r="JA19" s="336"/>
      <c r="JB19" s="240"/>
      <c r="JC19" s="241"/>
      <c r="JD19" s="241"/>
      <c r="JE19" s="241"/>
      <c r="JF19" s="241"/>
      <c r="JG19" s="241"/>
      <c r="JH19" s="241"/>
      <c r="JI19" s="241"/>
      <c r="JJ19" s="241"/>
      <c r="JK19" s="336"/>
      <c r="JL19" s="240"/>
      <c r="JM19" s="241"/>
      <c r="JN19" s="241"/>
      <c r="JO19" s="241"/>
      <c r="JP19" s="241"/>
      <c r="JQ19" s="241"/>
      <c r="JR19" s="241"/>
      <c r="JS19" s="241"/>
      <c r="JT19" s="241"/>
      <c r="JU19" s="336"/>
      <c r="JV19" s="240"/>
      <c r="JW19" s="241"/>
      <c r="JX19" s="241"/>
      <c r="JY19" s="241"/>
      <c r="JZ19" s="241"/>
      <c r="KA19" s="241"/>
      <c r="KB19" s="241"/>
      <c r="KC19" s="241"/>
      <c r="KD19" s="241"/>
      <c r="KE19" s="336"/>
      <c r="KF19" s="240"/>
      <c r="KG19" s="241"/>
      <c r="KH19" s="241"/>
      <c r="KI19" s="241"/>
      <c r="KJ19" s="241"/>
      <c r="KK19" s="241"/>
      <c r="KL19" s="241"/>
      <c r="KM19" s="241"/>
      <c r="KN19" s="241"/>
      <c r="KO19" s="336"/>
      <c r="KP19" s="240"/>
      <c r="KQ19" s="241"/>
      <c r="KR19" s="241"/>
      <c r="KS19" s="241"/>
      <c r="KT19" s="241"/>
      <c r="KU19" s="241"/>
      <c r="KV19" s="241"/>
      <c r="KW19" s="241"/>
      <c r="KX19" s="241"/>
      <c r="KY19" s="336"/>
      <c r="KZ19" s="240"/>
      <c r="LA19" s="241"/>
      <c r="LB19" s="241"/>
      <c r="LC19" s="241"/>
      <c r="LD19" s="241"/>
      <c r="LE19" s="241"/>
      <c r="LF19" s="241"/>
      <c r="LG19" s="241"/>
      <c r="LH19" s="241"/>
      <c r="LI19" s="336"/>
      <c r="LJ19" s="240"/>
      <c r="LK19" s="241"/>
      <c r="LL19" s="241"/>
      <c r="LM19" s="241"/>
      <c r="LN19" s="241"/>
      <c r="LO19" s="241"/>
      <c r="LP19" s="241"/>
      <c r="LQ19" s="241"/>
      <c r="LR19" s="241"/>
      <c r="LS19" s="336"/>
      <c r="LT19" s="240"/>
      <c r="LU19" s="241"/>
      <c r="LV19" s="241"/>
      <c r="LW19" s="241"/>
      <c r="LX19" s="241"/>
      <c r="LY19" s="241"/>
      <c r="LZ19" s="241"/>
      <c r="MA19" s="241"/>
      <c r="MB19" s="241"/>
      <c r="MC19" s="336"/>
    </row>
    <row r="20" spans="1:341" ht="27" customHeight="1" x14ac:dyDescent="0.2">
      <c r="A20" s="262" t="s">
        <v>259</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9"/>
      <c r="AN20" s="246"/>
      <c r="AO20" s="247"/>
      <c r="AP20" s="247"/>
      <c r="AQ20" s="247"/>
      <c r="AR20" s="247"/>
      <c r="AS20" s="248"/>
      <c r="AT20" s="249"/>
      <c r="AU20" s="247"/>
      <c r="AV20" s="247"/>
      <c r="AW20" s="247"/>
      <c r="AX20" s="247"/>
      <c r="AY20" s="248"/>
      <c r="AZ20" s="250"/>
      <c r="BA20" s="251"/>
      <c r="BB20" s="251"/>
      <c r="BC20" s="251"/>
      <c r="BD20" s="251"/>
      <c r="BE20" s="251"/>
      <c r="BF20" s="251"/>
      <c r="BG20" s="251"/>
      <c r="BH20" s="251"/>
      <c r="BI20" s="252"/>
      <c r="BJ20" s="253"/>
      <c r="BK20" s="254"/>
      <c r="BL20" s="254"/>
      <c r="BM20" s="254"/>
      <c r="BN20" s="254"/>
      <c r="BO20" s="254"/>
      <c r="BP20" s="254"/>
      <c r="BQ20" s="254"/>
      <c r="BR20" s="254"/>
      <c r="BS20" s="255"/>
      <c r="BT20" s="253"/>
      <c r="BU20" s="254"/>
      <c r="BV20" s="254"/>
      <c r="BW20" s="254"/>
      <c r="BX20" s="254"/>
      <c r="BY20" s="254"/>
      <c r="BZ20" s="254"/>
      <c r="CA20" s="254"/>
      <c r="CB20" s="254"/>
      <c r="CC20" s="255"/>
      <c r="CD20" s="253"/>
      <c r="CE20" s="254"/>
      <c r="CF20" s="254"/>
      <c r="CG20" s="254"/>
      <c r="CH20" s="254"/>
      <c r="CI20" s="254"/>
      <c r="CJ20" s="254"/>
      <c r="CK20" s="254"/>
      <c r="CL20" s="254"/>
      <c r="CM20" s="255"/>
      <c r="CN20" s="253"/>
      <c r="CO20" s="254"/>
      <c r="CP20" s="254"/>
      <c r="CQ20" s="254"/>
      <c r="CR20" s="254"/>
      <c r="CS20" s="254"/>
      <c r="CT20" s="254"/>
      <c r="CU20" s="254"/>
      <c r="CV20" s="254"/>
      <c r="CW20" s="255"/>
      <c r="CX20" s="253"/>
      <c r="CY20" s="254"/>
      <c r="CZ20" s="254"/>
      <c r="DA20" s="254"/>
      <c r="DB20" s="254"/>
      <c r="DC20" s="254"/>
      <c r="DD20" s="254"/>
      <c r="DE20" s="254"/>
      <c r="DF20" s="254"/>
      <c r="DG20" s="255"/>
      <c r="DH20" s="253"/>
      <c r="DI20" s="254"/>
      <c r="DJ20" s="254"/>
      <c r="DK20" s="254"/>
      <c r="DL20" s="254"/>
      <c r="DM20" s="254"/>
      <c r="DN20" s="254"/>
      <c r="DO20" s="254"/>
      <c r="DP20" s="254"/>
      <c r="DQ20" s="255"/>
      <c r="DR20" s="253"/>
      <c r="DS20" s="254"/>
      <c r="DT20" s="254"/>
      <c r="DU20" s="254"/>
      <c r="DV20" s="254"/>
      <c r="DW20" s="254"/>
      <c r="DX20" s="254"/>
      <c r="DY20" s="254"/>
      <c r="DZ20" s="254"/>
      <c r="EA20" s="255"/>
      <c r="EB20" s="253"/>
      <c r="EC20" s="254"/>
      <c r="ED20" s="254"/>
      <c r="EE20" s="254"/>
      <c r="EF20" s="254"/>
      <c r="EG20" s="254"/>
      <c r="EH20" s="254"/>
      <c r="EI20" s="254"/>
      <c r="EJ20" s="254"/>
      <c r="EK20" s="255"/>
      <c r="EL20" s="253"/>
      <c r="EM20" s="254"/>
      <c r="EN20" s="254"/>
      <c r="EO20" s="254"/>
      <c r="EP20" s="254"/>
      <c r="EQ20" s="254"/>
      <c r="ER20" s="254"/>
      <c r="ES20" s="254"/>
      <c r="ET20" s="254"/>
      <c r="EU20" s="255"/>
      <c r="EV20" s="253"/>
      <c r="EW20" s="254"/>
      <c r="EX20" s="254"/>
      <c r="EY20" s="254"/>
      <c r="EZ20" s="254"/>
      <c r="FA20" s="254"/>
      <c r="FB20" s="254"/>
      <c r="FC20" s="254"/>
      <c r="FD20" s="254"/>
      <c r="FE20" s="255"/>
      <c r="FF20" s="253"/>
      <c r="FG20" s="254"/>
      <c r="FH20" s="254"/>
      <c r="FI20" s="254"/>
      <c r="FJ20" s="254"/>
      <c r="FK20" s="254"/>
      <c r="FL20" s="254"/>
      <c r="FM20" s="254"/>
      <c r="FN20" s="254"/>
      <c r="FO20" s="255"/>
      <c r="FP20" s="253"/>
      <c r="FQ20" s="254"/>
      <c r="FR20" s="254"/>
      <c r="FS20" s="254"/>
      <c r="FT20" s="254"/>
      <c r="FU20" s="254"/>
      <c r="FV20" s="254"/>
      <c r="FW20" s="254"/>
      <c r="FX20" s="254"/>
      <c r="FY20" s="255"/>
      <c r="FZ20" s="333"/>
      <c r="GA20" s="334"/>
      <c r="GB20" s="334"/>
      <c r="GC20" s="334"/>
      <c r="GD20" s="334"/>
      <c r="GE20" s="334"/>
      <c r="GF20" s="334"/>
      <c r="GG20" s="334"/>
      <c r="GH20" s="334"/>
      <c r="GI20" s="337"/>
      <c r="GJ20" s="333"/>
      <c r="GK20" s="334"/>
      <c r="GL20" s="334"/>
      <c r="GM20" s="334"/>
      <c r="GN20" s="334"/>
      <c r="GO20" s="334"/>
      <c r="GP20" s="334"/>
      <c r="GQ20" s="334"/>
      <c r="GR20" s="334"/>
      <c r="GS20" s="337"/>
      <c r="GT20" s="333"/>
      <c r="GU20" s="334"/>
      <c r="GV20" s="334"/>
      <c r="GW20" s="334"/>
      <c r="GX20" s="334"/>
      <c r="GY20" s="334"/>
      <c r="GZ20" s="334"/>
      <c r="HA20" s="334"/>
      <c r="HB20" s="334"/>
      <c r="HC20" s="337"/>
      <c r="HD20" s="333"/>
      <c r="HE20" s="334"/>
      <c r="HF20" s="334"/>
      <c r="HG20" s="334"/>
      <c r="HH20" s="334"/>
      <c r="HI20" s="334"/>
      <c r="HJ20" s="334"/>
      <c r="HK20" s="334"/>
      <c r="HL20" s="334"/>
      <c r="HM20" s="337"/>
      <c r="HN20" s="333"/>
      <c r="HO20" s="334"/>
      <c r="HP20" s="334"/>
      <c r="HQ20" s="334"/>
      <c r="HR20" s="334"/>
      <c r="HS20" s="334"/>
      <c r="HT20" s="334"/>
      <c r="HU20" s="334"/>
      <c r="HV20" s="334"/>
      <c r="HW20" s="337"/>
      <c r="HX20" s="333"/>
      <c r="HY20" s="334"/>
      <c r="HZ20" s="334"/>
      <c r="IA20" s="334"/>
      <c r="IB20" s="334"/>
      <c r="IC20" s="334"/>
      <c r="ID20" s="334"/>
      <c r="IE20" s="334"/>
      <c r="IF20" s="334"/>
      <c r="IG20" s="337"/>
      <c r="IH20" s="333"/>
      <c r="II20" s="334"/>
      <c r="IJ20" s="334"/>
      <c r="IK20" s="334"/>
      <c r="IL20" s="334"/>
      <c r="IM20" s="334"/>
      <c r="IN20" s="334"/>
      <c r="IO20" s="334"/>
      <c r="IP20" s="334"/>
      <c r="IQ20" s="337"/>
      <c r="IR20" s="333"/>
      <c r="IS20" s="334"/>
      <c r="IT20" s="334"/>
      <c r="IU20" s="334"/>
      <c r="IV20" s="334"/>
      <c r="IW20" s="334"/>
      <c r="IX20" s="334"/>
      <c r="IY20" s="334"/>
      <c r="IZ20" s="334"/>
      <c r="JA20" s="337"/>
      <c r="JB20" s="333"/>
      <c r="JC20" s="334"/>
      <c r="JD20" s="334"/>
      <c r="JE20" s="334"/>
      <c r="JF20" s="334"/>
      <c r="JG20" s="334"/>
      <c r="JH20" s="334"/>
      <c r="JI20" s="334"/>
      <c r="JJ20" s="334"/>
      <c r="JK20" s="337"/>
      <c r="JL20" s="333"/>
      <c r="JM20" s="334"/>
      <c r="JN20" s="334"/>
      <c r="JO20" s="334"/>
      <c r="JP20" s="334"/>
      <c r="JQ20" s="334"/>
      <c r="JR20" s="334"/>
      <c r="JS20" s="334"/>
      <c r="JT20" s="334"/>
      <c r="JU20" s="337"/>
      <c r="JV20" s="333"/>
      <c r="JW20" s="334"/>
      <c r="JX20" s="334"/>
      <c r="JY20" s="334"/>
      <c r="JZ20" s="334"/>
      <c r="KA20" s="334"/>
      <c r="KB20" s="334"/>
      <c r="KC20" s="334"/>
      <c r="KD20" s="334"/>
      <c r="KE20" s="337"/>
      <c r="KF20" s="333"/>
      <c r="KG20" s="334"/>
      <c r="KH20" s="334"/>
      <c r="KI20" s="334"/>
      <c r="KJ20" s="334"/>
      <c r="KK20" s="334"/>
      <c r="KL20" s="334"/>
      <c r="KM20" s="334"/>
      <c r="KN20" s="334"/>
      <c r="KO20" s="337"/>
      <c r="KP20" s="333"/>
      <c r="KQ20" s="334"/>
      <c r="KR20" s="334"/>
      <c r="KS20" s="334"/>
      <c r="KT20" s="334"/>
      <c r="KU20" s="334"/>
      <c r="KV20" s="334"/>
      <c r="KW20" s="334"/>
      <c r="KX20" s="334"/>
      <c r="KY20" s="337"/>
      <c r="KZ20" s="333"/>
      <c r="LA20" s="334"/>
      <c r="LB20" s="334"/>
      <c r="LC20" s="334"/>
      <c r="LD20" s="334"/>
      <c r="LE20" s="334"/>
      <c r="LF20" s="334"/>
      <c r="LG20" s="334"/>
      <c r="LH20" s="334"/>
      <c r="LI20" s="337"/>
      <c r="LJ20" s="333"/>
      <c r="LK20" s="334"/>
      <c r="LL20" s="334"/>
      <c r="LM20" s="334"/>
      <c r="LN20" s="334"/>
      <c r="LO20" s="334"/>
      <c r="LP20" s="334"/>
      <c r="LQ20" s="334"/>
      <c r="LR20" s="334"/>
      <c r="LS20" s="337"/>
      <c r="LT20" s="333"/>
      <c r="LU20" s="334"/>
      <c r="LV20" s="334"/>
      <c r="LW20" s="334"/>
      <c r="LX20" s="334"/>
      <c r="LY20" s="334"/>
      <c r="LZ20" s="334"/>
      <c r="MA20" s="334"/>
      <c r="MB20" s="334"/>
      <c r="MC20" s="337"/>
    </row>
    <row r="21" spans="1:341" ht="13.5" customHeight="1" x14ac:dyDescent="0.2">
      <c r="A21" s="227"/>
      <c r="B21" s="228"/>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9"/>
      <c r="AN21" s="230"/>
      <c r="AO21" s="231"/>
      <c r="AP21" s="231"/>
      <c r="AQ21" s="231"/>
      <c r="AR21" s="231"/>
      <c r="AS21" s="232"/>
      <c r="AT21" s="233"/>
      <c r="AU21" s="231"/>
      <c r="AV21" s="231"/>
      <c r="AW21" s="231"/>
      <c r="AX21" s="231"/>
      <c r="AY21" s="232"/>
      <c r="AZ21" s="234"/>
      <c r="BA21" s="235"/>
      <c r="BB21" s="235"/>
      <c r="BC21" s="235"/>
      <c r="BD21" s="235"/>
      <c r="BE21" s="235"/>
      <c r="BF21" s="235"/>
      <c r="BG21" s="235"/>
      <c r="BH21" s="235"/>
      <c r="BI21" s="236"/>
      <c r="BJ21" s="237"/>
      <c r="BK21" s="238"/>
      <c r="BL21" s="238"/>
      <c r="BM21" s="238"/>
      <c r="BN21" s="238"/>
      <c r="BO21" s="238"/>
      <c r="BP21" s="238"/>
      <c r="BQ21" s="238"/>
      <c r="BR21" s="238"/>
      <c r="BS21" s="278"/>
      <c r="BT21" s="237"/>
      <c r="BU21" s="238"/>
      <c r="BV21" s="238"/>
      <c r="BW21" s="238"/>
      <c r="BX21" s="238"/>
      <c r="BY21" s="238"/>
      <c r="BZ21" s="238"/>
      <c r="CA21" s="238"/>
      <c r="CB21" s="238"/>
      <c r="CC21" s="278"/>
      <c r="CD21" s="237"/>
      <c r="CE21" s="238"/>
      <c r="CF21" s="238"/>
      <c r="CG21" s="238"/>
      <c r="CH21" s="238"/>
      <c r="CI21" s="238"/>
      <c r="CJ21" s="238"/>
      <c r="CK21" s="238"/>
      <c r="CL21" s="238"/>
      <c r="CM21" s="278"/>
      <c r="CN21" s="237"/>
      <c r="CO21" s="238"/>
      <c r="CP21" s="238"/>
      <c r="CQ21" s="238"/>
      <c r="CR21" s="238"/>
      <c r="CS21" s="238"/>
      <c r="CT21" s="238"/>
      <c r="CU21" s="238"/>
      <c r="CV21" s="238"/>
      <c r="CW21" s="278"/>
      <c r="CX21" s="237"/>
      <c r="CY21" s="238"/>
      <c r="CZ21" s="238"/>
      <c r="DA21" s="238"/>
      <c r="DB21" s="238"/>
      <c r="DC21" s="238"/>
      <c r="DD21" s="238"/>
      <c r="DE21" s="238"/>
      <c r="DF21" s="238"/>
      <c r="DG21" s="278"/>
      <c r="DH21" s="237"/>
      <c r="DI21" s="238"/>
      <c r="DJ21" s="238"/>
      <c r="DK21" s="238"/>
      <c r="DL21" s="238"/>
      <c r="DM21" s="238"/>
      <c r="DN21" s="238"/>
      <c r="DO21" s="238"/>
      <c r="DP21" s="238"/>
      <c r="DQ21" s="278"/>
      <c r="DR21" s="237"/>
      <c r="DS21" s="238"/>
      <c r="DT21" s="238"/>
      <c r="DU21" s="238"/>
      <c r="DV21" s="238"/>
      <c r="DW21" s="238"/>
      <c r="DX21" s="238"/>
      <c r="DY21" s="238"/>
      <c r="DZ21" s="238"/>
      <c r="EA21" s="278"/>
      <c r="EB21" s="237"/>
      <c r="EC21" s="238"/>
      <c r="ED21" s="238"/>
      <c r="EE21" s="238"/>
      <c r="EF21" s="238"/>
      <c r="EG21" s="238"/>
      <c r="EH21" s="238"/>
      <c r="EI21" s="238"/>
      <c r="EJ21" s="238"/>
      <c r="EK21" s="278"/>
      <c r="EL21" s="237"/>
      <c r="EM21" s="238"/>
      <c r="EN21" s="238"/>
      <c r="EO21" s="238"/>
      <c r="EP21" s="238"/>
      <c r="EQ21" s="238"/>
      <c r="ER21" s="238"/>
      <c r="ES21" s="238"/>
      <c r="ET21" s="238"/>
      <c r="EU21" s="278"/>
      <c r="EV21" s="237"/>
      <c r="EW21" s="238"/>
      <c r="EX21" s="238"/>
      <c r="EY21" s="238"/>
      <c r="EZ21" s="238"/>
      <c r="FA21" s="238"/>
      <c r="FB21" s="238"/>
      <c r="FC21" s="238"/>
      <c r="FD21" s="238"/>
      <c r="FE21" s="278"/>
      <c r="FF21" s="237"/>
      <c r="FG21" s="238"/>
      <c r="FH21" s="238"/>
      <c r="FI21" s="238"/>
      <c r="FJ21" s="238"/>
      <c r="FK21" s="238"/>
      <c r="FL21" s="238"/>
      <c r="FM21" s="238"/>
      <c r="FN21" s="238"/>
      <c r="FO21" s="278"/>
      <c r="FP21" s="237"/>
      <c r="FQ21" s="238"/>
      <c r="FR21" s="238"/>
      <c r="FS21" s="238"/>
      <c r="FT21" s="238"/>
      <c r="FU21" s="238"/>
      <c r="FV21" s="238"/>
      <c r="FW21" s="238"/>
      <c r="FX21" s="238"/>
      <c r="FY21" s="278"/>
      <c r="FZ21" s="237"/>
      <c r="GA21" s="238"/>
      <c r="GB21" s="238"/>
      <c r="GC21" s="238"/>
      <c r="GD21" s="238"/>
      <c r="GE21" s="238"/>
      <c r="GF21" s="238"/>
      <c r="GG21" s="238"/>
      <c r="GH21" s="238"/>
      <c r="GI21" s="239"/>
      <c r="GJ21" s="237"/>
      <c r="GK21" s="238"/>
      <c r="GL21" s="238"/>
      <c r="GM21" s="238"/>
      <c r="GN21" s="238"/>
      <c r="GO21" s="238"/>
      <c r="GP21" s="238"/>
      <c r="GQ21" s="238"/>
      <c r="GR21" s="238"/>
      <c r="GS21" s="239"/>
      <c r="GT21" s="237"/>
      <c r="GU21" s="238"/>
      <c r="GV21" s="238"/>
      <c r="GW21" s="238"/>
      <c r="GX21" s="238"/>
      <c r="GY21" s="238"/>
      <c r="GZ21" s="238"/>
      <c r="HA21" s="238"/>
      <c r="HB21" s="238"/>
      <c r="HC21" s="239"/>
      <c r="HD21" s="237"/>
      <c r="HE21" s="238"/>
      <c r="HF21" s="238"/>
      <c r="HG21" s="238"/>
      <c r="HH21" s="238"/>
      <c r="HI21" s="238"/>
      <c r="HJ21" s="238"/>
      <c r="HK21" s="238"/>
      <c r="HL21" s="238"/>
      <c r="HM21" s="239"/>
      <c r="HN21" s="237"/>
      <c r="HO21" s="238"/>
      <c r="HP21" s="238"/>
      <c r="HQ21" s="238"/>
      <c r="HR21" s="238"/>
      <c r="HS21" s="238"/>
      <c r="HT21" s="238"/>
      <c r="HU21" s="238"/>
      <c r="HV21" s="238"/>
      <c r="HW21" s="239"/>
      <c r="HX21" s="237"/>
      <c r="HY21" s="238"/>
      <c r="HZ21" s="238"/>
      <c r="IA21" s="238"/>
      <c r="IB21" s="238"/>
      <c r="IC21" s="238"/>
      <c r="ID21" s="238"/>
      <c r="IE21" s="238"/>
      <c r="IF21" s="238"/>
      <c r="IG21" s="239"/>
      <c r="IH21" s="237"/>
      <c r="II21" s="238"/>
      <c r="IJ21" s="238"/>
      <c r="IK21" s="238"/>
      <c r="IL21" s="238"/>
      <c r="IM21" s="238"/>
      <c r="IN21" s="238"/>
      <c r="IO21" s="238"/>
      <c r="IP21" s="238"/>
      <c r="IQ21" s="239"/>
      <c r="IR21" s="237"/>
      <c r="IS21" s="238"/>
      <c r="IT21" s="238"/>
      <c r="IU21" s="238"/>
      <c r="IV21" s="238"/>
      <c r="IW21" s="238"/>
      <c r="IX21" s="238"/>
      <c r="IY21" s="238"/>
      <c r="IZ21" s="238"/>
      <c r="JA21" s="239"/>
      <c r="JB21" s="237"/>
      <c r="JC21" s="238"/>
      <c r="JD21" s="238"/>
      <c r="JE21" s="238"/>
      <c r="JF21" s="238"/>
      <c r="JG21" s="238"/>
      <c r="JH21" s="238"/>
      <c r="JI21" s="238"/>
      <c r="JJ21" s="238"/>
      <c r="JK21" s="239"/>
      <c r="JL21" s="237"/>
      <c r="JM21" s="238"/>
      <c r="JN21" s="238"/>
      <c r="JO21" s="238"/>
      <c r="JP21" s="238"/>
      <c r="JQ21" s="238"/>
      <c r="JR21" s="238"/>
      <c r="JS21" s="238"/>
      <c r="JT21" s="238"/>
      <c r="JU21" s="239"/>
      <c r="JV21" s="237"/>
      <c r="JW21" s="238"/>
      <c r="JX21" s="238"/>
      <c r="JY21" s="238"/>
      <c r="JZ21" s="238"/>
      <c r="KA21" s="238"/>
      <c r="KB21" s="238"/>
      <c r="KC21" s="238"/>
      <c r="KD21" s="238"/>
      <c r="KE21" s="239"/>
      <c r="KF21" s="237"/>
      <c r="KG21" s="238"/>
      <c r="KH21" s="238"/>
      <c r="KI21" s="238"/>
      <c r="KJ21" s="238"/>
      <c r="KK21" s="238"/>
      <c r="KL21" s="238"/>
      <c r="KM21" s="238"/>
      <c r="KN21" s="238"/>
      <c r="KO21" s="239"/>
      <c r="KP21" s="237"/>
      <c r="KQ21" s="238"/>
      <c r="KR21" s="238"/>
      <c r="KS21" s="238"/>
      <c r="KT21" s="238"/>
      <c r="KU21" s="238"/>
      <c r="KV21" s="238"/>
      <c r="KW21" s="238"/>
      <c r="KX21" s="238"/>
      <c r="KY21" s="239"/>
      <c r="KZ21" s="237"/>
      <c r="LA21" s="238"/>
      <c r="LB21" s="238"/>
      <c r="LC21" s="238"/>
      <c r="LD21" s="238"/>
      <c r="LE21" s="238"/>
      <c r="LF21" s="238"/>
      <c r="LG21" s="238"/>
      <c r="LH21" s="238"/>
      <c r="LI21" s="239"/>
      <c r="LJ21" s="237"/>
      <c r="LK21" s="238"/>
      <c r="LL21" s="238"/>
      <c r="LM21" s="238"/>
      <c r="LN21" s="238"/>
      <c r="LO21" s="238"/>
      <c r="LP21" s="238"/>
      <c r="LQ21" s="238"/>
      <c r="LR21" s="238"/>
      <c r="LS21" s="239"/>
      <c r="LT21" s="237"/>
      <c r="LU21" s="238"/>
      <c r="LV21" s="238"/>
      <c r="LW21" s="238"/>
      <c r="LX21" s="238"/>
      <c r="LY21" s="238"/>
      <c r="LZ21" s="238"/>
      <c r="MA21" s="238"/>
      <c r="MB21" s="238"/>
      <c r="MC21" s="239"/>
    </row>
    <row r="22" spans="1:341" ht="13.5" customHeight="1" x14ac:dyDescent="0.2">
      <c r="A22" s="223" t="s">
        <v>75</v>
      </c>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5" t="s">
        <v>52</v>
      </c>
      <c r="AO22" s="226"/>
      <c r="AP22" s="226"/>
      <c r="AQ22" s="226"/>
      <c r="AR22" s="226"/>
      <c r="AS22" s="226"/>
      <c r="AT22" s="177" t="s">
        <v>263</v>
      </c>
      <c r="AU22" s="177"/>
      <c r="AV22" s="177"/>
      <c r="AW22" s="177"/>
      <c r="AX22" s="177"/>
      <c r="AY22" s="177"/>
      <c r="AZ22" s="188">
        <f>AZ25+AZ33+AZ40+AZ56+AZ64+AZ68+AZ70+AZ98</f>
        <v>77574400</v>
      </c>
      <c r="BA22" s="188"/>
      <c r="BB22" s="188"/>
      <c r="BC22" s="188"/>
      <c r="BD22" s="188"/>
      <c r="BE22" s="188"/>
      <c r="BF22" s="188"/>
      <c r="BG22" s="188"/>
      <c r="BH22" s="188"/>
      <c r="BI22" s="188"/>
      <c r="BJ22" s="188">
        <f>BJ25+BJ33+BJ40+BJ56+BJ64+BJ68+BJ70+BJ98</f>
        <v>550000</v>
      </c>
      <c r="BK22" s="188"/>
      <c r="BL22" s="188"/>
      <c r="BM22" s="188"/>
      <c r="BN22" s="188"/>
      <c r="BO22" s="188"/>
      <c r="BP22" s="188"/>
      <c r="BQ22" s="188"/>
      <c r="BR22" s="188"/>
      <c r="BS22" s="188"/>
      <c r="BT22" s="188">
        <f>BT25+BT33+BT40+BT56+BT64+BT68+BT70+BT98</f>
        <v>2700000</v>
      </c>
      <c r="BU22" s="188"/>
      <c r="BV22" s="188"/>
      <c r="BW22" s="188"/>
      <c r="BX22" s="188"/>
      <c r="BY22" s="188"/>
      <c r="BZ22" s="188"/>
      <c r="CA22" s="188"/>
      <c r="CB22" s="188"/>
      <c r="CC22" s="188"/>
      <c r="CD22" s="188">
        <f>CD25+CD33+CD40+CD56+CD64+CD68+CD70+CD98</f>
        <v>800000</v>
      </c>
      <c r="CE22" s="188"/>
      <c r="CF22" s="188"/>
      <c r="CG22" s="188"/>
      <c r="CH22" s="188"/>
      <c r="CI22" s="188"/>
      <c r="CJ22" s="188"/>
      <c r="CK22" s="188"/>
      <c r="CL22" s="188"/>
      <c r="CM22" s="188"/>
      <c r="CN22" s="188">
        <f>CN25+CN33+CN40+CN56+CN64+CN68+CN70+CN98</f>
        <v>1000000</v>
      </c>
      <c r="CO22" s="188"/>
      <c r="CP22" s="188"/>
      <c r="CQ22" s="188"/>
      <c r="CR22" s="188"/>
      <c r="CS22" s="188"/>
      <c r="CT22" s="188"/>
      <c r="CU22" s="188"/>
      <c r="CV22" s="188"/>
      <c r="CW22" s="188"/>
      <c r="CX22" s="188">
        <f>CX25+CX33+CX40+CX56+CX64+CX68+CX70+CX98</f>
        <v>1000000</v>
      </c>
      <c r="CY22" s="188"/>
      <c r="CZ22" s="188"/>
      <c r="DA22" s="188"/>
      <c r="DB22" s="188"/>
      <c r="DC22" s="188"/>
      <c r="DD22" s="188"/>
      <c r="DE22" s="188"/>
      <c r="DF22" s="188"/>
      <c r="DG22" s="188"/>
      <c r="DH22" s="188">
        <f>DH25+DH33+DH40+DH56+DH64+DH68+DH70+DH98</f>
        <v>1000000</v>
      </c>
      <c r="DI22" s="188"/>
      <c r="DJ22" s="188"/>
      <c r="DK22" s="188"/>
      <c r="DL22" s="188"/>
      <c r="DM22" s="188"/>
      <c r="DN22" s="188"/>
      <c r="DO22" s="188"/>
      <c r="DP22" s="188"/>
      <c r="DQ22" s="188"/>
      <c r="DR22" s="188">
        <f>DR25+DR33+DR40+DR56+DR64+DR68+DR70+DR98</f>
        <v>600000</v>
      </c>
      <c r="DS22" s="188"/>
      <c r="DT22" s="188"/>
      <c r="DU22" s="188"/>
      <c r="DV22" s="188"/>
      <c r="DW22" s="188"/>
      <c r="DX22" s="188"/>
      <c r="DY22" s="188"/>
      <c r="DZ22" s="188"/>
      <c r="EA22" s="188"/>
      <c r="EB22" s="188">
        <f>EB25+EB33+EB40+EB56+EB64+EB68+EB70+EB98</f>
        <v>1500000</v>
      </c>
      <c r="EC22" s="188"/>
      <c r="ED22" s="188"/>
      <c r="EE22" s="188"/>
      <c r="EF22" s="188"/>
      <c r="EG22" s="188"/>
      <c r="EH22" s="188"/>
      <c r="EI22" s="188"/>
      <c r="EJ22" s="188"/>
      <c r="EK22" s="188"/>
      <c r="EL22" s="188">
        <f>EL25+EL33+EL40+EL56+EL64+EL68+EL70+EL98</f>
        <v>700000</v>
      </c>
      <c r="EM22" s="188"/>
      <c r="EN22" s="188"/>
      <c r="EO22" s="188"/>
      <c r="EP22" s="188"/>
      <c r="EQ22" s="188"/>
      <c r="ER22" s="188"/>
      <c r="ES22" s="188"/>
      <c r="ET22" s="188"/>
      <c r="EU22" s="188"/>
      <c r="EV22" s="188">
        <f>EV25+EV33+EV40+EV56+EV64+EV68+EV70+EV98</f>
        <v>500000</v>
      </c>
      <c r="EW22" s="188"/>
      <c r="EX22" s="188"/>
      <c r="EY22" s="188"/>
      <c r="EZ22" s="188"/>
      <c r="FA22" s="188"/>
      <c r="FB22" s="188"/>
      <c r="FC22" s="188"/>
      <c r="FD22" s="188"/>
      <c r="FE22" s="188"/>
      <c r="FF22" s="188">
        <f>FF25+FF33+FF40+FF56+FF64+FF68+FF70+FF98</f>
        <v>500000</v>
      </c>
      <c r="FG22" s="188"/>
      <c r="FH22" s="188"/>
      <c r="FI22" s="188"/>
      <c r="FJ22" s="188"/>
      <c r="FK22" s="188"/>
      <c r="FL22" s="188"/>
      <c r="FM22" s="188"/>
      <c r="FN22" s="188"/>
      <c r="FO22" s="188"/>
      <c r="FP22" s="188">
        <f>FP25+FP33+FP40+FP56+FP64+FP68+FP70+FP98</f>
        <v>5000000</v>
      </c>
      <c r="FQ22" s="188"/>
      <c r="FR22" s="188"/>
      <c r="FS22" s="188"/>
      <c r="FT22" s="188"/>
      <c r="FU22" s="188"/>
      <c r="FV22" s="188"/>
      <c r="FW22" s="188"/>
      <c r="FX22" s="188"/>
      <c r="FY22" s="188"/>
      <c r="FZ22" s="189">
        <f>FZ25+FZ33+FZ40+FZ56+FZ64+FZ68+FZ70+FZ98</f>
        <v>3838000</v>
      </c>
      <c r="GA22" s="189"/>
      <c r="GB22" s="189"/>
      <c r="GC22" s="189"/>
      <c r="GD22" s="189"/>
      <c r="GE22" s="189"/>
      <c r="GF22" s="189"/>
      <c r="GG22" s="189"/>
      <c r="GH22" s="189"/>
      <c r="GI22" s="190"/>
      <c r="GJ22" s="189">
        <f>GJ25+GJ33+GJ40+GJ56+GJ64+GJ68+GJ70+GJ98</f>
        <v>4700000</v>
      </c>
      <c r="GK22" s="189"/>
      <c r="GL22" s="189"/>
      <c r="GM22" s="189"/>
      <c r="GN22" s="189"/>
      <c r="GO22" s="189"/>
      <c r="GP22" s="189"/>
      <c r="GQ22" s="189"/>
      <c r="GR22" s="189"/>
      <c r="GS22" s="190"/>
      <c r="GT22" s="189">
        <f>GT25+GT33+GT40+GT56+GT64+GT68+GT70+GT98</f>
        <v>9000000</v>
      </c>
      <c r="GU22" s="189"/>
      <c r="GV22" s="189"/>
      <c r="GW22" s="189"/>
      <c r="GX22" s="189"/>
      <c r="GY22" s="189"/>
      <c r="GZ22" s="189"/>
      <c r="HA22" s="189"/>
      <c r="HB22" s="189"/>
      <c r="HC22" s="190"/>
      <c r="HD22" s="189">
        <f>HD25+HD33+HD40+HD56+HD64+HD68+HD70+HD98</f>
        <v>2000000</v>
      </c>
      <c r="HE22" s="189"/>
      <c r="HF22" s="189"/>
      <c r="HG22" s="189"/>
      <c r="HH22" s="189"/>
      <c r="HI22" s="189"/>
      <c r="HJ22" s="189"/>
      <c r="HK22" s="189"/>
      <c r="HL22" s="189"/>
      <c r="HM22" s="190"/>
      <c r="HN22" s="189">
        <f>HN25+HN33+HN40+HN56+HN64+HN68+HN70+HN98</f>
        <v>3400000</v>
      </c>
      <c r="HO22" s="189"/>
      <c r="HP22" s="189"/>
      <c r="HQ22" s="189"/>
      <c r="HR22" s="189"/>
      <c r="HS22" s="189"/>
      <c r="HT22" s="189"/>
      <c r="HU22" s="189"/>
      <c r="HV22" s="189"/>
      <c r="HW22" s="190"/>
      <c r="HX22" s="189">
        <f>HX25+HX33+HX40+HX56+HX64+HX68+HX70+HX98</f>
        <v>6000000</v>
      </c>
      <c r="HY22" s="189"/>
      <c r="HZ22" s="189"/>
      <c r="IA22" s="189"/>
      <c r="IB22" s="189"/>
      <c r="IC22" s="189"/>
      <c r="ID22" s="189"/>
      <c r="IE22" s="189"/>
      <c r="IF22" s="189"/>
      <c r="IG22" s="190"/>
      <c r="IH22" s="189">
        <f>IH25+IH33+IH40+IH56+IH64+IH68+IH70+IH98</f>
        <v>2500000</v>
      </c>
      <c r="II22" s="189"/>
      <c r="IJ22" s="189"/>
      <c r="IK22" s="189"/>
      <c r="IL22" s="189"/>
      <c r="IM22" s="189"/>
      <c r="IN22" s="189"/>
      <c r="IO22" s="189"/>
      <c r="IP22" s="189"/>
      <c r="IQ22" s="190"/>
      <c r="IR22" s="189">
        <f>IR25+IR33+IR40+IR56+IR64+IR68+IR70+IR98</f>
        <v>900000</v>
      </c>
      <c r="IS22" s="189"/>
      <c r="IT22" s="189"/>
      <c r="IU22" s="189"/>
      <c r="IV22" s="189"/>
      <c r="IW22" s="189"/>
      <c r="IX22" s="189"/>
      <c r="IY22" s="189"/>
      <c r="IZ22" s="189"/>
      <c r="JA22" s="190"/>
      <c r="JB22" s="189">
        <f>JB25+JB33+JB40+JB56+JB64+JB68+JB70+JB98</f>
        <v>5500000</v>
      </c>
      <c r="JC22" s="189"/>
      <c r="JD22" s="189"/>
      <c r="JE22" s="189"/>
      <c r="JF22" s="189"/>
      <c r="JG22" s="189"/>
      <c r="JH22" s="189"/>
      <c r="JI22" s="189"/>
      <c r="JJ22" s="189"/>
      <c r="JK22" s="190"/>
      <c r="JL22" s="189">
        <f>JL25+JL33+JL40+JL56+JL64+JL68+JL70+JL98</f>
        <v>1500000</v>
      </c>
      <c r="JM22" s="189"/>
      <c r="JN22" s="189"/>
      <c r="JO22" s="189"/>
      <c r="JP22" s="189"/>
      <c r="JQ22" s="189"/>
      <c r="JR22" s="189"/>
      <c r="JS22" s="189"/>
      <c r="JT22" s="189"/>
      <c r="JU22" s="190"/>
      <c r="JV22" s="189">
        <f>JV25+JV33+JV40+JV56+JV64+JV68+JV70+JV98</f>
        <v>1500000</v>
      </c>
      <c r="JW22" s="189"/>
      <c r="JX22" s="189"/>
      <c r="JY22" s="189"/>
      <c r="JZ22" s="189"/>
      <c r="KA22" s="189"/>
      <c r="KB22" s="189"/>
      <c r="KC22" s="189"/>
      <c r="KD22" s="189"/>
      <c r="KE22" s="190"/>
      <c r="KF22" s="189">
        <f>KF25+KF33+KF40+KF56+KF64+KF68+KF70+KF98</f>
        <v>16000000</v>
      </c>
      <c r="KG22" s="189"/>
      <c r="KH22" s="189"/>
      <c r="KI22" s="189"/>
      <c r="KJ22" s="189"/>
      <c r="KK22" s="189"/>
      <c r="KL22" s="189"/>
      <c r="KM22" s="189"/>
      <c r="KN22" s="189"/>
      <c r="KO22" s="190"/>
      <c r="KP22" s="189">
        <f>KP25+KP33+KP40+KP56+KP64+KP68+KP70+KP98</f>
        <v>1000000</v>
      </c>
      <c r="KQ22" s="189"/>
      <c r="KR22" s="189"/>
      <c r="KS22" s="189"/>
      <c r="KT22" s="189"/>
      <c r="KU22" s="189"/>
      <c r="KV22" s="189"/>
      <c r="KW22" s="189"/>
      <c r="KX22" s="189"/>
      <c r="KY22" s="190"/>
      <c r="KZ22" s="189">
        <f>KZ25+KZ33+KZ40+KZ56+KZ64+KZ68+KZ70+KZ98</f>
        <v>3000000</v>
      </c>
      <c r="LA22" s="189"/>
      <c r="LB22" s="189"/>
      <c r="LC22" s="189"/>
      <c r="LD22" s="189"/>
      <c r="LE22" s="189"/>
      <c r="LF22" s="189"/>
      <c r="LG22" s="189"/>
      <c r="LH22" s="189"/>
      <c r="LI22" s="190"/>
      <c r="LJ22" s="189">
        <f>LJ25+LJ33+LJ40+LJ56+LJ64+LJ68+LJ70+LJ98</f>
        <v>800000</v>
      </c>
      <c r="LK22" s="189"/>
      <c r="LL22" s="189"/>
      <c r="LM22" s="189"/>
      <c r="LN22" s="189"/>
      <c r="LO22" s="189"/>
      <c r="LP22" s="189"/>
      <c r="LQ22" s="189"/>
      <c r="LR22" s="189"/>
      <c r="LS22" s="190"/>
      <c r="LT22" s="189">
        <f>LT25+LT33+LT40+LT56+LT64+LT68+LT70+LT98</f>
        <v>86400</v>
      </c>
      <c r="LU22" s="189"/>
      <c r="LV22" s="189"/>
      <c r="LW22" s="189"/>
      <c r="LX22" s="189"/>
      <c r="LY22" s="189"/>
      <c r="LZ22" s="189"/>
      <c r="MA22" s="189"/>
      <c r="MB22" s="189"/>
      <c r="MC22" s="190"/>
    </row>
    <row r="23" spans="1:341" x14ac:dyDescent="0.2">
      <c r="A23" s="213" t="s">
        <v>45</v>
      </c>
      <c r="B23" s="213"/>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198"/>
      <c r="AN23" s="200" t="s">
        <v>134</v>
      </c>
      <c r="AO23" s="201"/>
      <c r="AP23" s="201"/>
      <c r="AQ23" s="201"/>
      <c r="AR23" s="201"/>
      <c r="AS23" s="202"/>
      <c r="AT23" s="205" t="s">
        <v>52</v>
      </c>
      <c r="AU23" s="201"/>
      <c r="AV23" s="201"/>
      <c r="AW23" s="201"/>
      <c r="AX23" s="201"/>
      <c r="AY23" s="202"/>
      <c r="AZ23" s="207">
        <f>AZ25+AZ33</f>
        <v>17677670</v>
      </c>
      <c r="BA23" s="208"/>
      <c r="BB23" s="208"/>
      <c r="BC23" s="208"/>
      <c r="BD23" s="208"/>
      <c r="BE23" s="208"/>
      <c r="BF23" s="208"/>
      <c r="BG23" s="208"/>
      <c r="BH23" s="208"/>
      <c r="BI23" s="209"/>
      <c r="BJ23" s="207">
        <f>BJ25+BJ33</f>
        <v>550000</v>
      </c>
      <c r="BK23" s="208"/>
      <c r="BL23" s="208"/>
      <c r="BM23" s="208"/>
      <c r="BN23" s="208"/>
      <c r="BO23" s="208"/>
      <c r="BP23" s="208"/>
      <c r="BQ23" s="208"/>
      <c r="BR23" s="208"/>
      <c r="BS23" s="209"/>
      <c r="BT23" s="207">
        <f t="shared" ref="BT23" si="0">BT25+BT33</f>
        <v>0</v>
      </c>
      <c r="BU23" s="208"/>
      <c r="BV23" s="208"/>
      <c r="BW23" s="208"/>
      <c r="BX23" s="208"/>
      <c r="BY23" s="208"/>
      <c r="BZ23" s="208"/>
      <c r="CA23" s="208"/>
      <c r="CB23" s="208"/>
      <c r="CC23" s="209"/>
      <c r="CD23" s="207">
        <f t="shared" ref="CD23" si="1">CD25+CD33</f>
        <v>56300</v>
      </c>
      <c r="CE23" s="208"/>
      <c r="CF23" s="208"/>
      <c r="CG23" s="208"/>
      <c r="CH23" s="208"/>
      <c r="CI23" s="208"/>
      <c r="CJ23" s="208"/>
      <c r="CK23" s="208"/>
      <c r="CL23" s="208"/>
      <c r="CM23" s="209"/>
      <c r="CN23" s="207">
        <f t="shared" ref="CN23" si="2">CN25+CN33</f>
        <v>989400</v>
      </c>
      <c r="CO23" s="208"/>
      <c r="CP23" s="208"/>
      <c r="CQ23" s="208"/>
      <c r="CR23" s="208"/>
      <c r="CS23" s="208"/>
      <c r="CT23" s="208"/>
      <c r="CU23" s="208"/>
      <c r="CV23" s="208"/>
      <c r="CW23" s="209"/>
      <c r="CX23" s="207">
        <f t="shared" ref="CX23" si="3">CX25+CX33</f>
        <v>976000</v>
      </c>
      <c r="CY23" s="208"/>
      <c r="CZ23" s="208"/>
      <c r="DA23" s="208"/>
      <c r="DB23" s="208"/>
      <c r="DC23" s="208"/>
      <c r="DD23" s="208"/>
      <c r="DE23" s="208"/>
      <c r="DF23" s="208"/>
      <c r="DG23" s="209"/>
      <c r="DH23" s="207">
        <f t="shared" ref="DH23" si="4">DH25+DH33</f>
        <v>993500</v>
      </c>
      <c r="DI23" s="208"/>
      <c r="DJ23" s="208"/>
      <c r="DK23" s="208"/>
      <c r="DL23" s="208"/>
      <c r="DM23" s="208"/>
      <c r="DN23" s="208"/>
      <c r="DO23" s="208"/>
      <c r="DP23" s="208"/>
      <c r="DQ23" s="209"/>
      <c r="DR23" s="207">
        <f t="shared" ref="DR23" si="5">DR25+DR33</f>
        <v>598000</v>
      </c>
      <c r="DS23" s="208"/>
      <c r="DT23" s="208"/>
      <c r="DU23" s="208"/>
      <c r="DV23" s="208"/>
      <c r="DW23" s="208"/>
      <c r="DX23" s="208"/>
      <c r="DY23" s="208"/>
      <c r="DZ23" s="208"/>
      <c r="EA23" s="209"/>
      <c r="EB23" s="207">
        <f t="shared" ref="EB23" si="6">EB25+EB33</f>
        <v>228700</v>
      </c>
      <c r="EC23" s="208"/>
      <c r="ED23" s="208"/>
      <c r="EE23" s="208"/>
      <c r="EF23" s="208"/>
      <c r="EG23" s="208"/>
      <c r="EH23" s="208"/>
      <c r="EI23" s="208"/>
      <c r="EJ23" s="208"/>
      <c r="EK23" s="209"/>
      <c r="EL23" s="207">
        <f t="shared" ref="EL23" si="7">EL25+EL33</f>
        <v>696000</v>
      </c>
      <c r="EM23" s="208"/>
      <c r="EN23" s="208"/>
      <c r="EO23" s="208"/>
      <c r="EP23" s="208"/>
      <c r="EQ23" s="208"/>
      <c r="ER23" s="208"/>
      <c r="ES23" s="208"/>
      <c r="ET23" s="208"/>
      <c r="EU23" s="209"/>
      <c r="EV23" s="207">
        <f t="shared" ref="EV23" si="8">EV25+EV33</f>
        <v>0</v>
      </c>
      <c r="EW23" s="208"/>
      <c r="EX23" s="208"/>
      <c r="EY23" s="208"/>
      <c r="EZ23" s="208"/>
      <c r="FA23" s="208"/>
      <c r="FB23" s="208"/>
      <c r="FC23" s="208"/>
      <c r="FD23" s="208"/>
      <c r="FE23" s="209"/>
      <c r="FF23" s="207">
        <f t="shared" ref="FF23" si="9">FF25+FF33</f>
        <v>114000</v>
      </c>
      <c r="FG23" s="208"/>
      <c r="FH23" s="208"/>
      <c r="FI23" s="208"/>
      <c r="FJ23" s="208"/>
      <c r="FK23" s="208"/>
      <c r="FL23" s="208"/>
      <c r="FM23" s="208"/>
      <c r="FN23" s="208"/>
      <c r="FO23" s="209"/>
      <c r="FP23" s="207">
        <f t="shared" ref="FP23" si="10">FP25+FP33</f>
        <v>0</v>
      </c>
      <c r="FQ23" s="208"/>
      <c r="FR23" s="208"/>
      <c r="FS23" s="208"/>
      <c r="FT23" s="208"/>
      <c r="FU23" s="208"/>
      <c r="FV23" s="208"/>
      <c r="FW23" s="208"/>
      <c r="FX23" s="208"/>
      <c r="FY23" s="209"/>
      <c r="FZ23" s="207">
        <f t="shared" ref="FZ23" si="11">FZ25+FZ33</f>
        <v>2105600</v>
      </c>
      <c r="GA23" s="208"/>
      <c r="GB23" s="208"/>
      <c r="GC23" s="208"/>
      <c r="GD23" s="208"/>
      <c r="GE23" s="208"/>
      <c r="GF23" s="208"/>
      <c r="GG23" s="208"/>
      <c r="GH23" s="208"/>
      <c r="GI23" s="354"/>
      <c r="GJ23" s="207">
        <f t="shared" ref="GJ23" si="12">GJ25+GJ33</f>
        <v>753570</v>
      </c>
      <c r="GK23" s="208"/>
      <c r="GL23" s="208"/>
      <c r="GM23" s="208"/>
      <c r="GN23" s="208"/>
      <c r="GO23" s="208"/>
      <c r="GP23" s="208"/>
      <c r="GQ23" s="208"/>
      <c r="GR23" s="208"/>
      <c r="GS23" s="354"/>
      <c r="GT23" s="207">
        <f t="shared" ref="GT23" si="13">GT25+GT33</f>
        <v>0</v>
      </c>
      <c r="GU23" s="208"/>
      <c r="GV23" s="208"/>
      <c r="GW23" s="208"/>
      <c r="GX23" s="208"/>
      <c r="GY23" s="208"/>
      <c r="GZ23" s="208"/>
      <c r="HA23" s="208"/>
      <c r="HB23" s="208"/>
      <c r="HC23" s="354"/>
      <c r="HD23" s="207">
        <f t="shared" ref="HD23" si="14">HD25+HD33</f>
        <v>0</v>
      </c>
      <c r="HE23" s="208"/>
      <c r="HF23" s="208"/>
      <c r="HG23" s="208"/>
      <c r="HH23" s="208"/>
      <c r="HI23" s="208"/>
      <c r="HJ23" s="208"/>
      <c r="HK23" s="208"/>
      <c r="HL23" s="208"/>
      <c r="HM23" s="354"/>
      <c r="HN23" s="207">
        <f t="shared" ref="HN23" si="15">HN25+HN33</f>
        <v>2289600</v>
      </c>
      <c r="HO23" s="208"/>
      <c r="HP23" s="208"/>
      <c r="HQ23" s="208"/>
      <c r="HR23" s="208"/>
      <c r="HS23" s="208"/>
      <c r="HT23" s="208"/>
      <c r="HU23" s="208"/>
      <c r="HV23" s="208"/>
      <c r="HW23" s="354"/>
      <c r="HX23" s="207">
        <f t="shared" ref="HX23" si="16">HX25+HX33</f>
        <v>0</v>
      </c>
      <c r="HY23" s="208"/>
      <c r="HZ23" s="208"/>
      <c r="IA23" s="208"/>
      <c r="IB23" s="208"/>
      <c r="IC23" s="208"/>
      <c r="ID23" s="208"/>
      <c r="IE23" s="208"/>
      <c r="IF23" s="208"/>
      <c r="IG23" s="354"/>
      <c r="IH23" s="207">
        <f t="shared" ref="IH23" si="17">IH25+IH33</f>
        <v>0</v>
      </c>
      <c r="II23" s="208"/>
      <c r="IJ23" s="208"/>
      <c r="IK23" s="208"/>
      <c r="IL23" s="208"/>
      <c r="IM23" s="208"/>
      <c r="IN23" s="208"/>
      <c r="IO23" s="208"/>
      <c r="IP23" s="208"/>
      <c r="IQ23" s="354"/>
      <c r="IR23" s="207">
        <f t="shared" ref="IR23" si="18">IR25+IR33</f>
        <v>900000</v>
      </c>
      <c r="IS23" s="208"/>
      <c r="IT23" s="208"/>
      <c r="IU23" s="208"/>
      <c r="IV23" s="208"/>
      <c r="IW23" s="208"/>
      <c r="IX23" s="208"/>
      <c r="IY23" s="208"/>
      <c r="IZ23" s="208"/>
      <c r="JA23" s="354"/>
      <c r="JB23" s="207">
        <f t="shared" ref="JB23" si="19">JB25+JB33</f>
        <v>0</v>
      </c>
      <c r="JC23" s="208"/>
      <c r="JD23" s="208"/>
      <c r="JE23" s="208"/>
      <c r="JF23" s="208"/>
      <c r="JG23" s="208"/>
      <c r="JH23" s="208"/>
      <c r="JI23" s="208"/>
      <c r="JJ23" s="208"/>
      <c r="JK23" s="354"/>
      <c r="JL23" s="207">
        <f t="shared" ref="JL23" si="20">JL25+JL33</f>
        <v>1492500</v>
      </c>
      <c r="JM23" s="208"/>
      <c r="JN23" s="208"/>
      <c r="JO23" s="208"/>
      <c r="JP23" s="208"/>
      <c r="JQ23" s="208"/>
      <c r="JR23" s="208"/>
      <c r="JS23" s="208"/>
      <c r="JT23" s="208"/>
      <c r="JU23" s="354"/>
      <c r="JV23" s="207">
        <f t="shared" ref="JV23" si="21">JV25+JV33</f>
        <v>1485000</v>
      </c>
      <c r="JW23" s="208"/>
      <c r="JX23" s="208"/>
      <c r="JY23" s="208"/>
      <c r="JZ23" s="208"/>
      <c r="KA23" s="208"/>
      <c r="KB23" s="208"/>
      <c r="KC23" s="208"/>
      <c r="KD23" s="208"/>
      <c r="KE23" s="354"/>
      <c r="KF23" s="207">
        <f t="shared" ref="KF23" si="22">KF25+KF33</f>
        <v>0</v>
      </c>
      <c r="KG23" s="208"/>
      <c r="KH23" s="208"/>
      <c r="KI23" s="208"/>
      <c r="KJ23" s="208"/>
      <c r="KK23" s="208"/>
      <c r="KL23" s="208"/>
      <c r="KM23" s="208"/>
      <c r="KN23" s="208"/>
      <c r="KO23" s="354"/>
      <c r="KP23" s="207">
        <f t="shared" ref="KP23" si="23">KP25+KP33</f>
        <v>995500</v>
      </c>
      <c r="KQ23" s="208"/>
      <c r="KR23" s="208"/>
      <c r="KS23" s="208"/>
      <c r="KT23" s="208"/>
      <c r="KU23" s="208"/>
      <c r="KV23" s="208"/>
      <c r="KW23" s="208"/>
      <c r="KX23" s="208"/>
      <c r="KY23" s="354"/>
      <c r="KZ23" s="207">
        <f t="shared" ref="KZ23" si="24">KZ25+KZ33</f>
        <v>1567600</v>
      </c>
      <c r="LA23" s="208"/>
      <c r="LB23" s="208"/>
      <c r="LC23" s="208"/>
      <c r="LD23" s="208"/>
      <c r="LE23" s="208"/>
      <c r="LF23" s="208"/>
      <c r="LG23" s="208"/>
      <c r="LH23" s="208"/>
      <c r="LI23" s="354"/>
      <c r="LJ23" s="207">
        <f t="shared" ref="LJ23" si="25">LJ25+LJ33</f>
        <v>800000</v>
      </c>
      <c r="LK23" s="208"/>
      <c r="LL23" s="208"/>
      <c r="LM23" s="208"/>
      <c r="LN23" s="208"/>
      <c r="LO23" s="208"/>
      <c r="LP23" s="208"/>
      <c r="LQ23" s="208"/>
      <c r="LR23" s="208"/>
      <c r="LS23" s="354"/>
      <c r="LT23" s="207">
        <f t="shared" ref="LT23" si="26">LT25+LT33</f>
        <v>86400</v>
      </c>
      <c r="LU23" s="208"/>
      <c r="LV23" s="208"/>
      <c r="LW23" s="208"/>
      <c r="LX23" s="208"/>
      <c r="LY23" s="208"/>
      <c r="LZ23" s="208"/>
      <c r="MA23" s="208"/>
      <c r="MB23" s="208"/>
      <c r="MC23" s="354"/>
    </row>
    <row r="24" spans="1:341" x14ac:dyDescent="0.2">
      <c r="A24" s="195" t="s">
        <v>77</v>
      </c>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203"/>
      <c r="AO24" s="149"/>
      <c r="AP24" s="149"/>
      <c r="AQ24" s="149"/>
      <c r="AR24" s="149"/>
      <c r="AS24" s="204"/>
      <c r="AT24" s="206"/>
      <c r="AU24" s="149"/>
      <c r="AV24" s="149"/>
      <c r="AW24" s="149"/>
      <c r="AX24" s="149"/>
      <c r="AY24" s="204"/>
      <c r="AZ24" s="210"/>
      <c r="BA24" s="211"/>
      <c r="BB24" s="211"/>
      <c r="BC24" s="211"/>
      <c r="BD24" s="211"/>
      <c r="BE24" s="211"/>
      <c r="BF24" s="211"/>
      <c r="BG24" s="211"/>
      <c r="BH24" s="211"/>
      <c r="BI24" s="212"/>
      <c r="BJ24" s="210"/>
      <c r="BK24" s="211"/>
      <c r="BL24" s="211"/>
      <c r="BM24" s="211"/>
      <c r="BN24" s="211"/>
      <c r="BO24" s="211"/>
      <c r="BP24" s="211"/>
      <c r="BQ24" s="211"/>
      <c r="BR24" s="211"/>
      <c r="BS24" s="212"/>
      <c r="BT24" s="210"/>
      <c r="BU24" s="211"/>
      <c r="BV24" s="211"/>
      <c r="BW24" s="211"/>
      <c r="BX24" s="211"/>
      <c r="BY24" s="211"/>
      <c r="BZ24" s="211"/>
      <c r="CA24" s="211"/>
      <c r="CB24" s="211"/>
      <c r="CC24" s="212"/>
      <c r="CD24" s="210"/>
      <c r="CE24" s="211"/>
      <c r="CF24" s="211"/>
      <c r="CG24" s="211"/>
      <c r="CH24" s="211"/>
      <c r="CI24" s="211"/>
      <c r="CJ24" s="211"/>
      <c r="CK24" s="211"/>
      <c r="CL24" s="211"/>
      <c r="CM24" s="212"/>
      <c r="CN24" s="210"/>
      <c r="CO24" s="211"/>
      <c r="CP24" s="211"/>
      <c r="CQ24" s="211"/>
      <c r="CR24" s="211"/>
      <c r="CS24" s="211"/>
      <c r="CT24" s="211"/>
      <c r="CU24" s="211"/>
      <c r="CV24" s="211"/>
      <c r="CW24" s="212"/>
      <c r="CX24" s="210"/>
      <c r="CY24" s="211"/>
      <c r="CZ24" s="211"/>
      <c r="DA24" s="211"/>
      <c r="DB24" s="211"/>
      <c r="DC24" s="211"/>
      <c r="DD24" s="211"/>
      <c r="DE24" s="211"/>
      <c r="DF24" s="211"/>
      <c r="DG24" s="212"/>
      <c r="DH24" s="210"/>
      <c r="DI24" s="211"/>
      <c r="DJ24" s="211"/>
      <c r="DK24" s="211"/>
      <c r="DL24" s="211"/>
      <c r="DM24" s="211"/>
      <c r="DN24" s="211"/>
      <c r="DO24" s="211"/>
      <c r="DP24" s="211"/>
      <c r="DQ24" s="212"/>
      <c r="DR24" s="210"/>
      <c r="DS24" s="211"/>
      <c r="DT24" s="211"/>
      <c r="DU24" s="211"/>
      <c r="DV24" s="211"/>
      <c r="DW24" s="211"/>
      <c r="DX24" s="211"/>
      <c r="DY24" s="211"/>
      <c r="DZ24" s="211"/>
      <c r="EA24" s="212"/>
      <c r="EB24" s="210"/>
      <c r="EC24" s="211"/>
      <c r="ED24" s="211"/>
      <c r="EE24" s="211"/>
      <c r="EF24" s="211"/>
      <c r="EG24" s="211"/>
      <c r="EH24" s="211"/>
      <c r="EI24" s="211"/>
      <c r="EJ24" s="211"/>
      <c r="EK24" s="212"/>
      <c r="EL24" s="210"/>
      <c r="EM24" s="211"/>
      <c r="EN24" s="211"/>
      <c r="EO24" s="211"/>
      <c r="EP24" s="211"/>
      <c r="EQ24" s="211"/>
      <c r="ER24" s="211"/>
      <c r="ES24" s="211"/>
      <c r="ET24" s="211"/>
      <c r="EU24" s="212"/>
      <c r="EV24" s="210"/>
      <c r="EW24" s="211"/>
      <c r="EX24" s="211"/>
      <c r="EY24" s="211"/>
      <c r="EZ24" s="211"/>
      <c r="FA24" s="211"/>
      <c r="FB24" s="211"/>
      <c r="FC24" s="211"/>
      <c r="FD24" s="211"/>
      <c r="FE24" s="212"/>
      <c r="FF24" s="210"/>
      <c r="FG24" s="211"/>
      <c r="FH24" s="211"/>
      <c r="FI24" s="211"/>
      <c r="FJ24" s="211"/>
      <c r="FK24" s="211"/>
      <c r="FL24" s="211"/>
      <c r="FM24" s="211"/>
      <c r="FN24" s="211"/>
      <c r="FO24" s="212"/>
      <c r="FP24" s="210"/>
      <c r="FQ24" s="211"/>
      <c r="FR24" s="211"/>
      <c r="FS24" s="211"/>
      <c r="FT24" s="211"/>
      <c r="FU24" s="211"/>
      <c r="FV24" s="211"/>
      <c r="FW24" s="211"/>
      <c r="FX24" s="211"/>
      <c r="FY24" s="212"/>
      <c r="FZ24" s="210"/>
      <c r="GA24" s="211"/>
      <c r="GB24" s="211"/>
      <c r="GC24" s="211"/>
      <c r="GD24" s="211"/>
      <c r="GE24" s="211"/>
      <c r="GF24" s="211"/>
      <c r="GG24" s="211"/>
      <c r="GH24" s="211"/>
      <c r="GI24" s="355"/>
      <c r="GJ24" s="210"/>
      <c r="GK24" s="211"/>
      <c r="GL24" s="211"/>
      <c r="GM24" s="211"/>
      <c r="GN24" s="211"/>
      <c r="GO24" s="211"/>
      <c r="GP24" s="211"/>
      <c r="GQ24" s="211"/>
      <c r="GR24" s="211"/>
      <c r="GS24" s="355"/>
      <c r="GT24" s="210"/>
      <c r="GU24" s="211"/>
      <c r="GV24" s="211"/>
      <c r="GW24" s="211"/>
      <c r="GX24" s="211"/>
      <c r="GY24" s="211"/>
      <c r="GZ24" s="211"/>
      <c r="HA24" s="211"/>
      <c r="HB24" s="211"/>
      <c r="HC24" s="355"/>
      <c r="HD24" s="210"/>
      <c r="HE24" s="211"/>
      <c r="HF24" s="211"/>
      <c r="HG24" s="211"/>
      <c r="HH24" s="211"/>
      <c r="HI24" s="211"/>
      <c r="HJ24" s="211"/>
      <c r="HK24" s="211"/>
      <c r="HL24" s="211"/>
      <c r="HM24" s="355"/>
      <c r="HN24" s="210"/>
      <c r="HO24" s="211"/>
      <c r="HP24" s="211"/>
      <c r="HQ24" s="211"/>
      <c r="HR24" s="211"/>
      <c r="HS24" s="211"/>
      <c r="HT24" s="211"/>
      <c r="HU24" s="211"/>
      <c r="HV24" s="211"/>
      <c r="HW24" s="355"/>
      <c r="HX24" s="210"/>
      <c r="HY24" s="211"/>
      <c r="HZ24" s="211"/>
      <c r="IA24" s="211"/>
      <c r="IB24" s="211"/>
      <c r="IC24" s="211"/>
      <c r="ID24" s="211"/>
      <c r="IE24" s="211"/>
      <c r="IF24" s="211"/>
      <c r="IG24" s="355"/>
      <c r="IH24" s="210"/>
      <c r="II24" s="211"/>
      <c r="IJ24" s="211"/>
      <c r="IK24" s="211"/>
      <c r="IL24" s="211"/>
      <c r="IM24" s="211"/>
      <c r="IN24" s="211"/>
      <c r="IO24" s="211"/>
      <c r="IP24" s="211"/>
      <c r="IQ24" s="355"/>
      <c r="IR24" s="210"/>
      <c r="IS24" s="211"/>
      <c r="IT24" s="211"/>
      <c r="IU24" s="211"/>
      <c r="IV24" s="211"/>
      <c r="IW24" s="211"/>
      <c r="IX24" s="211"/>
      <c r="IY24" s="211"/>
      <c r="IZ24" s="211"/>
      <c r="JA24" s="355"/>
      <c r="JB24" s="210"/>
      <c r="JC24" s="211"/>
      <c r="JD24" s="211"/>
      <c r="JE24" s="211"/>
      <c r="JF24" s="211"/>
      <c r="JG24" s="211"/>
      <c r="JH24" s="211"/>
      <c r="JI24" s="211"/>
      <c r="JJ24" s="211"/>
      <c r="JK24" s="355"/>
      <c r="JL24" s="210"/>
      <c r="JM24" s="211"/>
      <c r="JN24" s="211"/>
      <c r="JO24" s="211"/>
      <c r="JP24" s="211"/>
      <c r="JQ24" s="211"/>
      <c r="JR24" s="211"/>
      <c r="JS24" s="211"/>
      <c r="JT24" s="211"/>
      <c r="JU24" s="355"/>
      <c r="JV24" s="210"/>
      <c r="JW24" s="211"/>
      <c r="JX24" s="211"/>
      <c r="JY24" s="211"/>
      <c r="JZ24" s="211"/>
      <c r="KA24" s="211"/>
      <c r="KB24" s="211"/>
      <c r="KC24" s="211"/>
      <c r="KD24" s="211"/>
      <c r="KE24" s="355"/>
      <c r="KF24" s="210"/>
      <c r="KG24" s="211"/>
      <c r="KH24" s="211"/>
      <c r="KI24" s="211"/>
      <c r="KJ24" s="211"/>
      <c r="KK24" s="211"/>
      <c r="KL24" s="211"/>
      <c r="KM24" s="211"/>
      <c r="KN24" s="211"/>
      <c r="KO24" s="355"/>
      <c r="KP24" s="210"/>
      <c r="KQ24" s="211"/>
      <c r="KR24" s="211"/>
      <c r="KS24" s="211"/>
      <c r="KT24" s="211"/>
      <c r="KU24" s="211"/>
      <c r="KV24" s="211"/>
      <c r="KW24" s="211"/>
      <c r="KX24" s="211"/>
      <c r="KY24" s="355"/>
      <c r="KZ24" s="210"/>
      <c r="LA24" s="211"/>
      <c r="LB24" s="211"/>
      <c r="LC24" s="211"/>
      <c r="LD24" s="211"/>
      <c r="LE24" s="211"/>
      <c r="LF24" s="211"/>
      <c r="LG24" s="211"/>
      <c r="LH24" s="211"/>
      <c r="LI24" s="355"/>
      <c r="LJ24" s="210"/>
      <c r="LK24" s="211"/>
      <c r="LL24" s="211"/>
      <c r="LM24" s="211"/>
      <c r="LN24" s="211"/>
      <c r="LO24" s="211"/>
      <c r="LP24" s="211"/>
      <c r="LQ24" s="211"/>
      <c r="LR24" s="211"/>
      <c r="LS24" s="355"/>
      <c r="LT24" s="210"/>
      <c r="LU24" s="211"/>
      <c r="LV24" s="211"/>
      <c r="LW24" s="211"/>
      <c r="LX24" s="211"/>
      <c r="LY24" s="211"/>
      <c r="LZ24" s="211"/>
      <c r="MA24" s="211"/>
      <c r="MB24" s="211"/>
      <c r="MC24" s="355"/>
    </row>
    <row r="25" spans="1:341" ht="27.75" customHeight="1" x14ac:dyDescent="0.2">
      <c r="A25" s="227" t="s">
        <v>242</v>
      </c>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176" t="s">
        <v>84</v>
      </c>
      <c r="AO25" s="177"/>
      <c r="AP25" s="177"/>
      <c r="AQ25" s="177"/>
      <c r="AR25" s="177"/>
      <c r="AS25" s="177"/>
      <c r="AT25" s="177" t="s">
        <v>52</v>
      </c>
      <c r="AU25" s="177"/>
      <c r="AV25" s="177"/>
      <c r="AW25" s="177"/>
      <c r="AX25" s="177"/>
      <c r="AY25" s="177"/>
      <c r="AZ25" s="188">
        <f>SUM(AZ26:BI32)</f>
        <v>4184665.6</v>
      </c>
      <c r="BA25" s="188"/>
      <c r="BB25" s="188"/>
      <c r="BC25" s="188"/>
      <c r="BD25" s="188"/>
      <c r="BE25" s="188"/>
      <c r="BF25" s="188"/>
      <c r="BG25" s="188"/>
      <c r="BH25" s="188"/>
      <c r="BI25" s="188"/>
      <c r="BJ25" s="188">
        <f t="shared" ref="BJ25" si="27">SUM(BJ26:BS32)</f>
        <v>550000</v>
      </c>
      <c r="BK25" s="188"/>
      <c r="BL25" s="188"/>
      <c r="BM25" s="188"/>
      <c r="BN25" s="188"/>
      <c r="BO25" s="188"/>
      <c r="BP25" s="188"/>
      <c r="BQ25" s="188"/>
      <c r="BR25" s="188"/>
      <c r="BS25" s="188"/>
      <c r="BT25" s="188">
        <f t="shared" ref="BT25" si="28">SUM(BT26:CC32)</f>
        <v>0</v>
      </c>
      <c r="BU25" s="188"/>
      <c r="BV25" s="188"/>
      <c r="BW25" s="188"/>
      <c r="BX25" s="188"/>
      <c r="BY25" s="188"/>
      <c r="BZ25" s="188"/>
      <c r="CA25" s="188"/>
      <c r="CB25" s="188"/>
      <c r="CC25" s="188"/>
      <c r="CD25" s="188">
        <f t="shared" ref="CD25" si="29">SUM(CD26:CM32)</f>
        <v>44300</v>
      </c>
      <c r="CE25" s="188"/>
      <c r="CF25" s="188"/>
      <c r="CG25" s="188"/>
      <c r="CH25" s="188"/>
      <c r="CI25" s="188"/>
      <c r="CJ25" s="188"/>
      <c r="CK25" s="188"/>
      <c r="CL25" s="188"/>
      <c r="CM25" s="188"/>
      <c r="CN25" s="188">
        <f t="shared" ref="CN25" si="30">SUM(CN26:CW32)</f>
        <v>186200</v>
      </c>
      <c r="CO25" s="188"/>
      <c r="CP25" s="188"/>
      <c r="CQ25" s="188"/>
      <c r="CR25" s="188"/>
      <c r="CS25" s="188"/>
      <c r="CT25" s="188"/>
      <c r="CU25" s="188"/>
      <c r="CV25" s="188"/>
      <c r="CW25" s="188"/>
      <c r="CX25" s="188">
        <f t="shared" ref="CX25" si="31">SUM(CX26:DG32)</f>
        <v>399000</v>
      </c>
      <c r="CY25" s="188"/>
      <c r="CZ25" s="188"/>
      <c r="DA25" s="188"/>
      <c r="DB25" s="188"/>
      <c r="DC25" s="188"/>
      <c r="DD25" s="188"/>
      <c r="DE25" s="188"/>
      <c r="DF25" s="188"/>
      <c r="DG25" s="188"/>
      <c r="DH25" s="188">
        <f t="shared" ref="DH25" si="32">SUM(DH26:DQ32)</f>
        <v>223300</v>
      </c>
      <c r="DI25" s="188"/>
      <c r="DJ25" s="188"/>
      <c r="DK25" s="188"/>
      <c r="DL25" s="188"/>
      <c r="DM25" s="188"/>
      <c r="DN25" s="188"/>
      <c r="DO25" s="188"/>
      <c r="DP25" s="188"/>
      <c r="DQ25" s="188"/>
      <c r="DR25" s="188">
        <f t="shared" ref="DR25" si="33">SUM(DR26:EA32)</f>
        <v>200795.6</v>
      </c>
      <c r="DS25" s="188"/>
      <c r="DT25" s="188"/>
      <c r="DU25" s="188"/>
      <c r="DV25" s="188"/>
      <c r="DW25" s="188"/>
      <c r="DX25" s="188"/>
      <c r="DY25" s="188"/>
      <c r="DZ25" s="188"/>
      <c r="EA25" s="188"/>
      <c r="EB25" s="188">
        <f t="shared" ref="EB25" si="34">SUM(EB26:EK32)</f>
        <v>14800</v>
      </c>
      <c r="EC25" s="188"/>
      <c r="ED25" s="188"/>
      <c r="EE25" s="188"/>
      <c r="EF25" s="188"/>
      <c r="EG25" s="188"/>
      <c r="EH25" s="188"/>
      <c r="EI25" s="188"/>
      <c r="EJ25" s="188"/>
      <c r="EK25" s="188"/>
      <c r="EL25" s="188">
        <f t="shared" ref="EL25" si="35">SUM(EL26:EU32)</f>
        <v>238400</v>
      </c>
      <c r="EM25" s="188"/>
      <c r="EN25" s="188"/>
      <c r="EO25" s="188"/>
      <c r="EP25" s="188"/>
      <c r="EQ25" s="188"/>
      <c r="ER25" s="188"/>
      <c r="ES25" s="188"/>
      <c r="ET25" s="188"/>
      <c r="EU25" s="188"/>
      <c r="EV25" s="188">
        <f t="shared" ref="EV25" si="36">SUM(EV26:FE32)</f>
        <v>0</v>
      </c>
      <c r="EW25" s="188"/>
      <c r="EX25" s="188"/>
      <c r="EY25" s="188"/>
      <c r="EZ25" s="188"/>
      <c r="FA25" s="188"/>
      <c r="FB25" s="188"/>
      <c r="FC25" s="188"/>
      <c r="FD25" s="188"/>
      <c r="FE25" s="188"/>
      <c r="FF25" s="188">
        <f t="shared" ref="FF25" si="37">SUM(FF26:FO32)</f>
        <v>0</v>
      </c>
      <c r="FG25" s="188"/>
      <c r="FH25" s="188"/>
      <c r="FI25" s="188"/>
      <c r="FJ25" s="188"/>
      <c r="FK25" s="188"/>
      <c r="FL25" s="188"/>
      <c r="FM25" s="188"/>
      <c r="FN25" s="188"/>
      <c r="FO25" s="188"/>
      <c r="FP25" s="188">
        <f t="shared" ref="FP25" si="38">SUM(FP26:FY32)</f>
        <v>0</v>
      </c>
      <c r="FQ25" s="188"/>
      <c r="FR25" s="188"/>
      <c r="FS25" s="188"/>
      <c r="FT25" s="188"/>
      <c r="FU25" s="188"/>
      <c r="FV25" s="188"/>
      <c r="FW25" s="188"/>
      <c r="FX25" s="188"/>
      <c r="FY25" s="188"/>
      <c r="FZ25" s="188">
        <f t="shared" ref="FZ25" si="39">SUM(FZ26:GI32)</f>
        <v>231600</v>
      </c>
      <c r="GA25" s="188"/>
      <c r="GB25" s="188"/>
      <c r="GC25" s="188"/>
      <c r="GD25" s="188"/>
      <c r="GE25" s="188"/>
      <c r="GF25" s="188"/>
      <c r="GG25" s="188"/>
      <c r="GH25" s="188"/>
      <c r="GI25" s="352"/>
      <c r="GJ25" s="188">
        <f t="shared" ref="GJ25" si="40">SUM(GJ26:GS32)</f>
        <v>195070</v>
      </c>
      <c r="GK25" s="188"/>
      <c r="GL25" s="188"/>
      <c r="GM25" s="188"/>
      <c r="GN25" s="188"/>
      <c r="GO25" s="188"/>
      <c r="GP25" s="188"/>
      <c r="GQ25" s="188"/>
      <c r="GR25" s="188"/>
      <c r="GS25" s="352"/>
      <c r="GT25" s="188">
        <f t="shared" ref="GT25" si="41">SUM(GT26:HC32)</f>
        <v>0</v>
      </c>
      <c r="GU25" s="188"/>
      <c r="GV25" s="188"/>
      <c r="GW25" s="188"/>
      <c r="GX25" s="188"/>
      <c r="GY25" s="188"/>
      <c r="GZ25" s="188"/>
      <c r="HA25" s="188"/>
      <c r="HB25" s="188"/>
      <c r="HC25" s="352"/>
      <c r="HD25" s="188">
        <f t="shared" ref="HD25" si="42">SUM(HD26:HM32)</f>
        <v>0</v>
      </c>
      <c r="HE25" s="188"/>
      <c r="HF25" s="188"/>
      <c r="HG25" s="188"/>
      <c r="HH25" s="188"/>
      <c r="HI25" s="188"/>
      <c r="HJ25" s="188"/>
      <c r="HK25" s="188"/>
      <c r="HL25" s="188"/>
      <c r="HM25" s="352"/>
      <c r="HN25" s="188">
        <f t="shared" ref="HN25" si="43">SUM(HN26:HW32)</f>
        <v>82000</v>
      </c>
      <c r="HO25" s="188"/>
      <c r="HP25" s="188"/>
      <c r="HQ25" s="188"/>
      <c r="HR25" s="188"/>
      <c r="HS25" s="188"/>
      <c r="HT25" s="188"/>
      <c r="HU25" s="188"/>
      <c r="HV25" s="188"/>
      <c r="HW25" s="352"/>
      <c r="HX25" s="188">
        <f t="shared" ref="HX25" si="44">SUM(HX26:IG32)</f>
        <v>0</v>
      </c>
      <c r="HY25" s="188"/>
      <c r="HZ25" s="188"/>
      <c r="IA25" s="188"/>
      <c r="IB25" s="188"/>
      <c r="IC25" s="188"/>
      <c r="ID25" s="188"/>
      <c r="IE25" s="188"/>
      <c r="IF25" s="188"/>
      <c r="IG25" s="352"/>
      <c r="IH25" s="188">
        <f t="shared" ref="IH25" si="45">SUM(IH26:IQ32)</f>
        <v>0</v>
      </c>
      <c r="II25" s="188"/>
      <c r="IJ25" s="188"/>
      <c r="IK25" s="188"/>
      <c r="IL25" s="188"/>
      <c r="IM25" s="188"/>
      <c r="IN25" s="188"/>
      <c r="IO25" s="188"/>
      <c r="IP25" s="188"/>
      <c r="IQ25" s="352"/>
      <c r="IR25" s="188">
        <f t="shared" ref="IR25" si="46">SUM(IR26:JA32)</f>
        <v>489500</v>
      </c>
      <c r="IS25" s="188"/>
      <c r="IT25" s="188"/>
      <c r="IU25" s="188"/>
      <c r="IV25" s="188"/>
      <c r="IW25" s="188"/>
      <c r="IX25" s="188"/>
      <c r="IY25" s="188"/>
      <c r="IZ25" s="188"/>
      <c r="JA25" s="352"/>
      <c r="JB25" s="188">
        <f t="shared" ref="JB25" si="47">SUM(JB26:JK32)</f>
        <v>0</v>
      </c>
      <c r="JC25" s="188"/>
      <c r="JD25" s="188"/>
      <c r="JE25" s="188"/>
      <c r="JF25" s="188"/>
      <c r="JG25" s="188"/>
      <c r="JH25" s="188"/>
      <c r="JI25" s="188"/>
      <c r="JJ25" s="188"/>
      <c r="JK25" s="352"/>
      <c r="JL25" s="188">
        <f t="shared" ref="JL25" si="48">SUM(JL26:JU32)</f>
        <v>88500</v>
      </c>
      <c r="JM25" s="188"/>
      <c r="JN25" s="188"/>
      <c r="JO25" s="188"/>
      <c r="JP25" s="188"/>
      <c r="JQ25" s="188"/>
      <c r="JR25" s="188"/>
      <c r="JS25" s="188"/>
      <c r="JT25" s="188"/>
      <c r="JU25" s="352"/>
      <c r="JV25" s="188">
        <f t="shared" ref="JV25" si="49">SUM(JV26:KE32)</f>
        <v>135000</v>
      </c>
      <c r="JW25" s="188"/>
      <c r="JX25" s="188"/>
      <c r="JY25" s="188"/>
      <c r="JZ25" s="188"/>
      <c r="KA25" s="188"/>
      <c r="KB25" s="188"/>
      <c r="KC25" s="188"/>
      <c r="KD25" s="188"/>
      <c r="KE25" s="352"/>
      <c r="KF25" s="188">
        <f t="shared" ref="KF25" si="50">SUM(KF26:KO32)</f>
        <v>0</v>
      </c>
      <c r="KG25" s="188"/>
      <c r="KH25" s="188"/>
      <c r="KI25" s="188"/>
      <c r="KJ25" s="188"/>
      <c r="KK25" s="188"/>
      <c r="KL25" s="188"/>
      <c r="KM25" s="188"/>
      <c r="KN25" s="188"/>
      <c r="KO25" s="352"/>
      <c r="KP25" s="188">
        <f t="shared" ref="KP25" si="51">SUM(KP26:KY32)</f>
        <v>88000</v>
      </c>
      <c r="KQ25" s="188"/>
      <c r="KR25" s="188"/>
      <c r="KS25" s="188"/>
      <c r="KT25" s="188"/>
      <c r="KU25" s="188"/>
      <c r="KV25" s="188"/>
      <c r="KW25" s="188"/>
      <c r="KX25" s="188"/>
      <c r="KY25" s="352"/>
      <c r="KZ25" s="188">
        <f t="shared" ref="KZ25" si="52">SUM(KZ26:LI32)</f>
        <v>131800</v>
      </c>
      <c r="LA25" s="188"/>
      <c r="LB25" s="188"/>
      <c r="LC25" s="188"/>
      <c r="LD25" s="188"/>
      <c r="LE25" s="188"/>
      <c r="LF25" s="188"/>
      <c r="LG25" s="188"/>
      <c r="LH25" s="188"/>
      <c r="LI25" s="352"/>
      <c r="LJ25" s="188">
        <f t="shared" ref="LJ25" si="53">SUM(LJ26:LS32)</f>
        <v>800000</v>
      </c>
      <c r="LK25" s="188"/>
      <c r="LL25" s="188"/>
      <c r="LM25" s="188"/>
      <c r="LN25" s="188"/>
      <c r="LO25" s="188"/>
      <c r="LP25" s="188"/>
      <c r="LQ25" s="188"/>
      <c r="LR25" s="188"/>
      <c r="LS25" s="352"/>
      <c r="LT25" s="188">
        <f t="shared" ref="LT25" si="54">SUM(LT26:MC32)</f>
        <v>86400</v>
      </c>
      <c r="LU25" s="188"/>
      <c r="LV25" s="188"/>
      <c r="LW25" s="188"/>
      <c r="LX25" s="188"/>
      <c r="LY25" s="188"/>
      <c r="LZ25" s="188"/>
      <c r="MA25" s="188"/>
      <c r="MB25" s="188"/>
      <c r="MC25" s="352"/>
    </row>
    <row r="26" spans="1:341" ht="13.5" customHeight="1" x14ac:dyDescent="0.2">
      <c r="A26" s="262" t="s">
        <v>45</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00" t="s">
        <v>84</v>
      </c>
      <c r="AO26" s="201"/>
      <c r="AP26" s="201"/>
      <c r="AQ26" s="201"/>
      <c r="AR26" s="201"/>
      <c r="AS26" s="202"/>
      <c r="AT26" s="205" t="s">
        <v>276</v>
      </c>
      <c r="AU26" s="201"/>
      <c r="AV26" s="201"/>
      <c r="AW26" s="201"/>
      <c r="AX26" s="201"/>
      <c r="AY26" s="202"/>
      <c r="AZ26" s="207">
        <f>SUM(BJ26:MC27)</f>
        <v>86400</v>
      </c>
      <c r="BA26" s="208"/>
      <c r="BB26" s="208"/>
      <c r="BC26" s="208"/>
      <c r="BD26" s="208"/>
      <c r="BE26" s="208"/>
      <c r="BF26" s="208"/>
      <c r="BG26" s="208"/>
      <c r="BH26" s="208"/>
      <c r="BI26" s="209"/>
      <c r="BJ26" s="215"/>
      <c r="BK26" s="216"/>
      <c r="BL26" s="216"/>
      <c r="BM26" s="216"/>
      <c r="BN26" s="216"/>
      <c r="BO26" s="216"/>
      <c r="BP26" s="216"/>
      <c r="BQ26" s="216"/>
      <c r="BR26" s="216"/>
      <c r="BS26" s="217"/>
      <c r="BT26" s="215"/>
      <c r="BU26" s="216"/>
      <c r="BV26" s="216"/>
      <c r="BW26" s="216"/>
      <c r="BX26" s="216"/>
      <c r="BY26" s="216"/>
      <c r="BZ26" s="216"/>
      <c r="CA26" s="216"/>
      <c r="CB26" s="216"/>
      <c r="CC26" s="217"/>
      <c r="CD26" s="215"/>
      <c r="CE26" s="216"/>
      <c r="CF26" s="216"/>
      <c r="CG26" s="216"/>
      <c r="CH26" s="216"/>
      <c r="CI26" s="216"/>
      <c r="CJ26" s="216"/>
      <c r="CK26" s="216"/>
      <c r="CL26" s="216"/>
      <c r="CM26" s="217"/>
      <c r="CN26" s="215"/>
      <c r="CO26" s="216"/>
      <c r="CP26" s="216"/>
      <c r="CQ26" s="216"/>
      <c r="CR26" s="216"/>
      <c r="CS26" s="216"/>
      <c r="CT26" s="216"/>
      <c r="CU26" s="216"/>
      <c r="CV26" s="216"/>
      <c r="CW26" s="217"/>
      <c r="CX26" s="215"/>
      <c r="CY26" s="216"/>
      <c r="CZ26" s="216"/>
      <c r="DA26" s="216"/>
      <c r="DB26" s="216"/>
      <c r="DC26" s="216"/>
      <c r="DD26" s="216"/>
      <c r="DE26" s="216"/>
      <c r="DF26" s="216"/>
      <c r="DG26" s="217"/>
      <c r="DH26" s="215"/>
      <c r="DI26" s="216"/>
      <c r="DJ26" s="216"/>
      <c r="DK26" s="216"/>
      <c r="DL26" s="216"/>
      <c r="DM26" s="216"/>
      <c r="DN26" s="216"/>
      <c r="DO26" s="216"/>
      <c r="DP26" s="216"/>
      <c r="DQ26" s="217"/>
      <c r="DR26" s="215"/>
      <c r="DS26" s="216"/>
      <c r="DT26" s="216"/>
      <c r="DU26" s="216"/>
      <c r="DV26" s="216"/>
      <c r="DW26" s="216"/>
      <c r="DX26" s="216"/>
      <c r="DY26" s="216"/>
      <c r="DZ26" s="216"/>
      <c r="EA26" s="217"/>
      <c r="EB26" s="215"/>
      <c r="EC26" s="216"/>
      <c r="ED26" s="216"/>
      <c r="EE26" s="216"/>
      <c r="EF26" s="216"/>
      <c r="EG26" s="216"/>
      <c r="EH26" s="216"/>
      <c r="EI26" s="216"/>
      <c r="EJ26" s="216"/>
      <c r="EK26" s="217"/>
      <c r="EL26" s="215"/>
      <c r="EM26" s="216"/>
      <c r="EN26" s="216"/>
      <c r="EO26" s="216"/>
      <c r="EP26" s="216"/>
      <c r="EQ26" s="216"/>
      <c r="ER26" s="216"/>
      <c r="ES26" s="216"/>
      <c r="ET26" s="216"/>
      <c r="EU26" s="217"/>
      <c r="EV26" s="215"/>
      <c r="EW26" s="216"/>
      <c r="EX26" s="216"/>
      <c r="EY26" s="216"/>
      <c r="EZ26" s="216"/>
      <c r="FA26" s="216"/>
      <c r="FB26" s="216"/>
      <c r="FC26" s="216"/>
      <c r="FD26" s="216"/>
      <c r="FE26" s="217"/>
      <c r="FF26" s="215"/>
      <c r="FG26" s="216"/>
      <c r="FH26" s="216"/>
      <c r="FI26" s="216"/>
      <c r="FJ26" s="216"/>
      <c r="FK26" s="216"/>
      <c r="FL26" s="216"/>
      <c r="FM26" s="216"/>
      <c r="FN26" s="216"/>
      <c r="FO26" s="217"/>
      <c r="FP26" s="215"/>
      <c r="FQ26" s="216"/>
      <c r="FR26" s="216"/>
      <c r="FS26" s="216"/>
      <c r="FT26" s="216"/>
      <c r="FU26" s="216"/>
      <c r="FV26" s="216"/>
      <c r="FW26" s="216"/>
      <c r="FX26" s="216"/>
      <c r="FY26" s="217"/>
      <c r="FZ26" s="240"/>
      <c r="GA26" s="241"/>
      <c r="GB26" s="241"/>
      <c r="GC26" s="241"/>
      <c r="GD26" s="241"/>
      <c r="GE26" s="241"/>
      <c r="GF26" s="241"/>
      <c r="GG26" s="241"/>
      <c r="GH26" s="241"/>
      <c r="GI26" s="336"/>
      <c r="GJ26" s="240"/>
      <c r="GK26" s="241"/>
      <c r="GL26" s="241"/>
      <c r="GM26" s="241"/>
      <c r="GN26" s="241"/>
      <c r="GO26" s="241"/>
      <c r="GP26" s="241"/>
      <c r="GQ26" s="241"/>
      <c r="GR26" s="241"/>
      <c r="GS26" s="336"/>
      <c r="GT26" s="240"/>
      <c r="GU26" s="241"/>
      <c r="GV26" s="241"/>
      <c r="GW26" s="241"/>
      <c r="GX26" s="241"/>
      <c r="GY26" s="241"/>
      <c r="GZ26" s="241"/>
      <c r="HA26" s="241"/>
      <c r="HB26" s="241"/>
      <c r="HC26" s="336"/>
      <c r="HD26" s="240"/>
      <c r="HE26" s="241"/>
      <c r="HF26" s="241"/>
      <c r="HG26" s="241"/>
      <c r="HH26" s="241"/>
      <c r="HI26" s="241"/>
      <c r="HJ26" s="241"/>
      <c r="HK26" s="241"/>
      <c r="HL26" s="241"/>
      <c r="HM26" s="336"/>
      <c r="HN26" s="240"/>
      <c r="HO26" s="241"/>
      <c r="HP26" s="241"/>
      <c r="HQ26" s="241"/>
      <c r="HR26" s="241"/>
      <c r="HS26" s="241"/>
      <c r="HT26" s="241"/>
      <c r="HU26" s="241"/>
      <c r="HV26" s="241"/>
      <c r="HW26" s="336"/>
      <c r="HX26" s="240"/>
      <c r="HY26" s="241"/>
      <c r="HZ26" s="241"/>
      <c r="IA26" s="241"/>
      <c r="IB26" s="241"/>
      <c r="IC26" s="241"/>
      <c r="ID26" s="241"/>
      <c r="IE26" s="241"/>
      <c r="IF26" s="241"/>
      <c r="IG26" s="336"/>
      <c r="IH26" s="240"/>
      <c r="II26" s="241"/>
      <c r="IJ26" s="241"/>
      <c r="IK26" s="241"/>
      <c r="IL26" s="241"/>
      <c r="IM26" s="241"/>
      <c r="IN26" s="241"/>
      <c r="IO26" s="241"/>
      <c r="IP26" s="241"/>
      <c r="IQ26" s="336"/>
      <c r="IR26" s="240"/>
      <c r="IS26" s="241"/>
      <c r="IT26" s="241"/>
      <c r="IU26" s="241"/>
      <c r="IV26" s="241"/>
      <c r="IW26" s="241"/>
      <c r="IX26" s="241"/>
      <c r="IY26" s="241"/>
      <c r="IZ26" s="241"/>
      <c r="JA26" s="336"/>
      <c r="JB26" s="240"/>
      <c r="JC26" s="241"/>
      <c r="JD26" s="241"/>
      <c r="JE26" s="241"/>
      <c r="JF26" s="241"/>
      <c r="JG26" s="241"/>
      <c r="JH26" s="241"/>
      <c r="JI26" s="241"/>
      <c r="JJ26" s="241"/>
      <c r="JK26" s="336"/>
      <c r="JL26" s="240"/>
      <c r="JM26" s="241"/>
      <c r="JN26" s="241"/>
      <c r="JO26" s="241"/>
      <c r="JP26" s="241"/>
      <c r="JQ26" s="241"/>
      <c r="JR26" s="241"/>
      <c r="JS26" s="241"/>
      <c r="JT26" s="241"/>
      <c r="JU26" s="336"/>
      <c r="JV26" s="240"/>
      <c r="JW26" s="241"/>
      <c r="JX26" s="241"/>
      <c r="JY26" s="241"/>
      <c r="JZ26" s="241"/>
      <c r="KA26" s="241"/>
      <c r="KB26" s="241"/>
      <c r="KC26" s="241"/>
      <c r="KD26" s="241"/>
      <c r="KE26" s="336"/>
      <c r="KF26" s="240"/>
      <c r="KG26" s="241"/>
      <c r="KH26" s="241"/>
      <c r="KI26" s="241"/>
      <c r="KJ26" s="241"/>
      <c r="KK26" s="241"/>
      <c r="KL26" s="241"/>
      <c r="KM26" s="241"/>
      <c r="KN26" s="241"/>
      <c r="KO26" s="336"/>
      <c r="KP26" s="240"/>
      <c r="KQ26" s="241"/>
      <c r="KR26" s="241"/>
      <c r="KS26" s="241"/>
      <c r="KT26" s="241"/>
      <c r="KU26" s="241"/>
      <c r="KV26" s="241"/>
      <c r="KW26" s="241"/>
      <c r="KX26" s="241"/>
      <c r="KY26" s="336"/>
      <c r="KZ26" s="240"/>
      <c r="LA26" s="241"/>
      <c r="LB26" s="241"/>
      <c r="LC26" s="241"/>
      <c r="LD26" s="241"/>
      <c r="LE26" s="241"/>
      <c r="LF26" s="241"/>
      <c r="LG26" s="241"/>
      <c r="LH26" s="241"/>
      <c r="LI26" s="336"/>
      <c r="LJ26" s="240"/>
      <c r="LK26" s="241"/>
      <c r="LL26" s="241"/>
      <c r="LM26" s="241"/>
      <c r="LN26" s="241"/>
      <c r="LO26" s="241"/>
      <c r="LP26" s="241"/>
      <c r="LQ26" s="241"/>
      <c r="LR26" s="241"/>
      <c r="LS26" s="336"/>
      <c r="LT26" s="240">
        <v>86400</v>
      </c>
      <c r="LU26" s="241"/>
      <c r="LV26" s="241"/>
      <c r="LW26" s="241"/>
      <c r="LX26" s="241"/>
      <c r="LY26" s="241"/>
      <c r="LZ26" s="241"/>
      <c r="MA26" s="241"/>
      <c r="MB26" s="241"/>
      <c r="MC26" s="336"/>
    </row>
    <row r="27" spans="1:341" ht="13.5" customHeight="1" x14ac:dyDescent="0.2">
      <c r="A27" s="270" t="s">
        <v>278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271"/>
      <c r="AN27" s="203"/>
      <c r="AO27" s="149"/>
      <c r="AP27" s="149"/>
      <c r="AQ27" s="149"/>
      <c r="AR27" s="149"/>
      <c r="AS27" s="204"/>
      <c r="AT27" s="206"/>
      <c r="AU27" s="149"/>
      <c r="AV27" s="149"/>
      <c r="AW27" s="149"/>
      <c r="AX27" s="149"/>
      <c r="AY27" s="204"/>
      <c r="AZ27" s="210"/>
      <c r="BA27" s="211"/>
      <c r="BB27" s="211"/>
      <c r="BC27" s="211"/>
      <c r="BD27" s="211"/>
      <c r="BE27" s="211"/>
      <c r="BF27" s="211"/>
      <c r="BG27" s="211"/>
      <c r="BH27" s="211"/>
      <c r="BI27" s="212"/>
      <c r="BJ27" s="218"/>
      <c r="BK27" s="219"/>
      <c r="BL27" s="219"/>
      <c r="BM27" s="219"/>
      <c r="BN27" s="219"/>
      <c r="BO27" s="219"/>
      <c r="BP27" s="219"/>
      <c r="BQ27" s="219"/>
      <c r="BR27" s="219"/>
      <c r="BS27" s="220"/>
      <c r="BT27" s="218"/>
      <c r="BU27" s="219"/>
      <c r="BV27" s="219"/>
      <c r="BW27" s="219"/>
      <c r="BX27" s="219"/>
      <c r="BY27" s="219"/>
      <c r="BZ27" s="219"/>
      <c r="CA27" s="219"/>
      <c r="CB27" s="219"/>
      <c r="CC27" s="220"/>
      <c r="CD27" s="218"/>
      <c r="CE27" s="219"/>
      <c r="CF27" s="219"/>
      <c r="CG27" s="219"/>
      <c r="CH27" s="219"/>
      <c r="CI27" s="219"/>
      <c r="CJ27" s="219"/>
      <c r="CK27" s="219"/>
      <c r="CL27" s="219"/>
      <c r="CM27" s="220"/>
      <c r="CN27" s="218"/>
      <c r="CO27" s="219"/>
      <c r="CP27" s="219"/>
      <c r="CQ27" s="219"/>
      <c r="CR27" s="219"/>
      <c r="CS27" s="219"/>
      <c r="CT27" s="219"/>
      <c r="CU27" s="219"/>
      <c r="CV27" s="219"/>
      <c r="CW27" s="220"/>
      <c r="CX27" s="218"/>
      <c r="CY27" s="219"/>
      <c r="CZ27" s="219"/>
      <c r="DA27" s="219"/>
      <c r="DB27" s="219"/>
      <c r="DC27" s="219"/>
      <c r="DD27" s="219"/>
      <c r="DE27" s="219"/>
      <c r="DF27" s="219"/>
      <c r="DG27" s="220"/>
      <c r="DH27" s="218"/>
      <c r="DI27" s="219"/>
      <c r="DJ27" s="219"/>
      <c r="DK27" s="219"/>
      <c r="DL27" s="219"/>
      <c r="DM27" s="219"/>
      <c r="DN27" s="219"/>
      <c r="DO27" s="219"/>
      <c r="DP27" s="219"/>
      <c r="DQ27" s="220"/>
      <c r="DR27" s="218"/>
      <c r="DS27" s="219"/>
      <c r="DT27" s="219"/>
      <c r="DU27" s="219"/>
      <c r="DV27" s="219"/>
      <c r="DW27" s="219"/>
      <c r="DX27" s="219"/>
      <c r="DY27" s="219"/>
      <c r="DZ27" s="219"/>
      <c r="EA27" s="220"/>
      <c r="EB27" s="218"/>
      <c r="EC27" s="219"/>
      <c r="ED27" s="219"/>
      <c r="EE27" s="219"/>
      <c r="EF27" s="219"/>
      <c r="EG27" s="219"/>
      <c r="EH27" s="219"/>
      <c r="EI27" s="219"/>
      <c r="EJ27" s="219"/>
      <c r="EK27" s="220"/>
      <c r="EL27" s="218"/>
      <c r="EM27" s="219"/>
      <c r="EN27" s="219"/>
      <c r="EO27" s="219"/>
      <c r="EP27" s="219"/>
      <c r="EQ27" s="219"/>
      <c r="ER27" s="219"/>
      <c r="ES27" s="219"/>
      <c r="ET27" s="219"/>
      <c r="EU27" s="220"/>
      <c r="EV27" s="218"/>
      <c r="EW27" s="219"/>
      <c r="EX27" s="219"/>
      <c r="EY27" s="219"/>
      <c r="EZ27" s="219"/>
      <c r="FA27" s="219"/>
      <c r="FB27" s="219"/>
      <c r="FC27" s="219"/>
      <c r="FD27" s="219"/>
      <c r="FE27" s="220"/>
      <c r="FF27" s="218"/>
      <c r="FG27" s="219"/>
      <c r="FH27" s="219"/>
      <c r="FI27" s="219"/>
      <c r="FJ27" s="219"/>
      <c r="FK27" s="219"/>
      <c r="FL27" s="219"/>
      <c r="FM27" s="219"/>
      <c r="FN27" s="219"/>
      <c r="FO27" s="220"/>
      <c r="FP27" s="218"/>
      <c r="FQ27" s="219"/>
      <c r="FR27" s="219"/>
      <c r="FS27" s="219"/>
      <c r="FT27" s="219"/>
      <c r="FU27" s="219"/>
      <c r="FV27" s="219"/>
      <c r="FW27" s="219"/>
      <c r="FX27" s="219"/>
      <c r="FY27" s="220"/>
      <c r="FZ27" s="243"/>
      <c r="GA27" s="244"/>
      <c r="GB27" s="244"/>
      <c r="GC27" s="244"/>
      <c r="GD27" s="244"/>
      <c r="GE27" s="244"/>
      <c r="GF27" s="244"/>
      <c r="GG27" s="244"/>
      <c r="GH27" s="244"/>
      <c r="GI27" s="353"/>
      <c r="GJ27" s="243"/>
      <c r="GK27" s="244"/>
      <c r="GL27" s="244"/>
      <c r="GM27" s="244"/>
      <c r="GN27" s="244"/>
      <c r="GO27" s="244"/>
      <c r="GP27" s="244"/>
      <c r="GQ27" s="244"/>
      <c r="GR27" s="244"/>
      <c r="GS27" s="353"/>
      <c r="GT27" s="243"/>
      <c r="GU27" s="244"/>
      <c r="GV27" s="244"/>
      <c r="GW27" s="244"/>
      <c r="GX27" s="244"/>
      <c r="GY27" s="244"/>
      <c r="GZ27" s="244"/>
      <c r="HA27" s="244"/>
      <c r="HB27" s="244"/>
      <c r="HC27" s="353"/>
      <c r="HD27" s="243"/>
      <c r="HE27" s="244"/>
      <c r="HF27" s="244"/>
      <c r="HG27" s="244"/>
      <c r="HH27" s="244"/>
      <c r="HI27" s="244"/>
      <c r="HJ27" s="244"/>
      <c r="HK27" s="244"/>
      <c r="HL27" s="244"/>
      <c r="HM27" s="353"/>
      <c r="HN27" s="243"/>
      <c r="HO27" s="244"/>
      <c r="HP27" s="244"/>
      <c r="HQ27" s="244"/>
      <c r="HR27" s="244"/>
      <c r="HS27" s="244"/>
      <c r="HT27" s="244"/>
      <c r="HU27" s="244"/>
      <c r="HV27" s="244"/>
      <c r="HW27" s="353"/>
      <c r="HX27" s="243"/>
      <c r="HY27" s="244"/>
      <c r="HZ27" s="244"/>
      <c r="IA27" s="244"/>
      <c r="IB27" s="244"/>
      <c r="IC27" s="244"/>
      <c r="ID27" s="244"/>
      <c r="IE27" s="244"/>
      <c r="IF27" s="244"/>
      <c r="IG27" s="353"/>
      <c r="IH27" s="243"/>
      <c r="II27" s="244"/>
      <c r="IJ27" s="244"/>
      <c r="IK27" s="244"/>
      <c r="IL27" s="244"/>
      <c r="IM27" s="244"/>
      <c r="IN27" s="244"/>
      <c r="IO27" s="244"/>
      <c r="IP27" s="244"/>
      <c r="IQ27" s="353"/>
      <c r="IR27" s="243"/>
      <c r="IS27" s="244"/>
      <c r="IT27" s="244"/>
      <c r="IU27" s="244"/>
      <c r="IV27" s="244"/>
      <c r="IW27" s="244"/>
      <c r="IX27" s="244"/>
      <c r="IY27" s="244"/>
      <c r="IZ27" s="244"/>
      <c r="JA27" s="353"/>
      <c r="JB27" s="243"/>
      <c r="JC27" s="244"/>
      <c r="JD27" s="244"/>
      <c r="JE27" s="244"/>
      <c r="JF27" s="244"/>
      <c r="JG27" s="244"/>
      <c r="JH27" s="244"/>
      <c r="JI27" s="244"/>
      <c r="JJ27" s="244"/>
      <c r="JK27" s="353"/>
      <c r="JL27" s="243"/>
      <c r="JM27" s="244"/>
      <c r="JN27" s="244"/>
      <c r="JO27" s="244"/>
      <c r="JP27" s="244"/>
      <c r="JQ27" s="244"/>
      <c r="JR27" s="244"/>
      <c r="JS27" s="244"/>
      <c r="JT27" s="244"/>
      <c r="JU27" s="353"/>
      <c r="JV27" s="243"/>
      <c r="JW27" s="244"/>
      <c r="JX27" s="244"/>
      <c r="JY27" s="244"/>
      <c r="JZ27" s="244"/>
      <c r="KA27" s="244"/>
      <c r="KB27" s="244"/>
      <c r="KC27" s="244"/>
      <c r="KD27" s="244"/>
      <c r="KE27" s="353"/>
      <c r="KF27" s="243"/>
      <c r="KG27" s="244"/>
      <c r="KH27" s="244"/>
      <c r="KI27" s="244"/>
      <c r="KJ27" s="244"/>
      <c r="KK27" s="244"/>
      <c r="KL27" s="244"/>
      <c r="KM27" s="244"/>
      <c r="KN27" s="244"/>
      <c r="KO27" s="353"/>
      <c r="KP27" s="243"/>
      <c r="KQ27" s="244"/>
      <c r="KR27" s="244"/>
      <c r="KS27" s="244"/>
      <c r="KT27" s="244"/>
      <c r="KU27" s="244"/>
      <c r="KV27" s="244"/>
      <c r="KW27" s="244"/>
      <c r="KX27" s="244"/>
      <c r="KY27" s="353"/>
      <c r="KZ27" s="243"/>
      <c r="LA27" s="244"/>
      <c r="LB27" s="244"/>
      <c r="LC27" s="244"/>
      <c r="LD27" s="244"/>
      <c r="LE27" s="244"/>
      <c r="LF27" s="244"/>
      <c r="LG27" s="244"/>
      <c r="LH27" s="244"/>
      <c r="LI27" s="353"/>
      <c r="LJ27" s="243"/>
      <c r="LK27" s="244"/>
      <c r="LL27" s="244"/>
      <c r="LM27" s="244"/>
      <c r="LN27" s="244"/>
      <c r="LO27" s="244"/>
      <c r="LP27" s="244"/>
      <c r="LQ27" s="244"/>
      <c r="LR27" s="244"/>
      <c r="LS27" s="353"/>
      <c r="LT27" s="243"/>
      <c r="LU27" s="244"/>
      <c r="LV27" s="244"/>
      <c r="LW27" s="244"/>
      <c r="LX27" s="244"/>
      <c r="LY27" s="244"/>
      <c r="LZ27" s="244"/>
      <c r="MA27" s="244"/>
      <c r="MB27" s="244"/>
      <c r="MC27" s="353"/>
    </row>
    <row r="28" spans="1:341" ht="13.5" customHeight="1" x14ac:dyDescent="0.2">
      <c r="A28" s="289" t="s">
        <v>279</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176" t="s">
        <v>84</v>
      </c>
      <c r="AO28" s="177"/>
      <c r="AP28" s="177"/>
      <c r="AQ28" s="177"/>
      <c r="AR28" s="177"/>
      <c r="AS28" s="177"/>
      <c r="AT28" s="177" t="s">
        <v>277</v>
      </c>
      <c r="AU28" s="177"/>
      <c r="AV28" s="177"/>
      <c r="AW28" s="177"/>
      <c r="AX28" s="177"/>
      <c r="AY28" s="177"/>
      <c r="AZ28" s="188">
        <f>SUM(BJ28:MC28)</f>
        <v>1350000</v>
      </c>
      <c r="BA28" s="188"/>
      <c r="BB28" s="188"/>
      <c r="BC28" s="188"/>
      <c r="BD28" s="188"/>
      <c r="BE28" s="188"/>
      <c r="BF28" s="188"/>
      <c r="BG28" s="188"/>
      <c r="BH28" s="188"/>
      <c r="BI28" s="188"/>
      <c r="BJ28" s="189">
        <v>550000</v>
      </c>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c r="EL28" s="189"/>
      <c r="EM28" s="189"/>
      <c r="EN28" s="189"/>
      <c r="EO28" s="189"/>
      <c r="EP28" s="189"/>
      <c r="EQ28" s="189"/>
      <c r="ER28" s="189"/>
      <c r="ES28" s="189"/>
      <c r="ET28" s="189"/>
      <c r="EU28" s="189"/>
      <c r="EV28" s="189"/>
      <c r="EW28" s="189"/>
      <c r="EX28" s="189"/>
      <c r="EY28" s="189"/>
      <c r="EZ28" s="189"/>
      <c r="FA28" s="189"/>
      <c r="FB28" s="189"/>
      <c r="FC28" s="189"/>
      <c r="FD28" s="189"/>
      <c r="FE28" s="189"/>
      <c r="FF28" s="189"/>
      <c r="FG28" s="189"/>
      <c r="FH28" s="189"/>
      <c r="FI28" s="189"/>
      <c r="FJ28" s="189"/>
      <c r="FK28" s="189"/>
      <c r="FL28" s="189"/>
      <c r="FM28" s="189"/>
      <c r="FN28" s="189"/>
      <c r="FO28" s="189"/>
      <c r="FP28" s="189"/>
      <c r="FQ28" s="189"/>
      <c r="FR28" s="189"/>
      <c r="FS28" s="189"/>
      <c r="FT28" s="189"/>
      <c r="FU28" s="189"/>
      <c r="FV28" s="189"/>
      <c r="FW28" s="189"/>
      <c r="FX28" s="189"/>
      <c r="FY28" s="189"/>
      <c r="FZ28" s="323"/>
      <c r="GA28" s="324"/>
      <c r="GB28" s="324"/>
      <c r="GC28" s="324"/>
      <c r="GD28" s="324"/>
      <c r="GE28" s="324"/>
      <c r="GF28" s="324"/>
      <c r="GG28" s="324"/>
      <c r="GH28" s="324"/>
      <c r="GI28" s="325"/>
      <c r="GJ28" s="323"/>
      <c r="GK28" s="324"/>
      <c r="GL28" s="324"/>
      <c r="GM28" s="324"/>
      <c r="GN28" s="324"/>
      <c r="GO28" s="324"/>
      <c r="GP28" s="324"/>
      <c r="GQ28" s="324"/>
      <c r="GR28" s="324"/>
      <c r="GS28" s="325"/>
      <c r="GT28" s="323"/>
      <c r="GU28" s="324"/>
      <c r="GV28" s="324"/>
      <c r="GW28" s="324"/>
      <c r="GX28" s="324"/>
      <c r="GY28" s="324"/>
      <c r="GZ28" s="324"/>
      <c r="HA28" s="324"/>
      <c r="HB28" s="324"/>
      <c r="HC28" s="325"/>
      <c r="HD28" s="323"/>
      <c r="HE28" s="324"/>
      <c r="HF28" s="324"/>
      <c r="HG28" s="324"/>
      <c r="HH28" s="324"/>
      <c r="HI28" s="324"/>
      <c r="HJ28" s="324"/>
      <c r="HK28" s="324"/>
      <c r="HL28" s="324"/>
      <c r="HM28" s="325"/>
      <c r="HN28" s="323"/>
      <c r="HO28" s="324"/>
      <c r="HP28" s="324"/>
      <c r="HQ28" s="324"/>
      <c r="HR28" s="324"/>
      <c r="HS28" s="324"/>
      <c r="HT28" s="324"/>
      <c r="HU28" s="324"/>
      <c r="HV28" s="324"/>
      <c r="HW28" s="325"/>
      <c r="HX28" s="323"/>
      <c r="HY28" s="324"/>
      <c r="HZ28" s="324"/>
      <c r="IA28" s="324"/>
      <c r="IB28" s="324"/>
      <c r="IC28" s="324"/>
      <c r="ID28" s="324"/>
      <c r="IE28" s="324"/>
      <c r="IF28" s="324"/>
      <c r="IG28" s="325"/>
      <c r="IH28" s="323"/>
      <c r="II28" s="324"/>
      <c r="IJ28" s="324"/>
      <c r="IK28" s="324"/>
      <c r="IL28" s="324"/>
      <c r="IM28" s="324"/>
      <c r="IN28" s="324"/>
      <c r="IO28" s="324"/>
      <c r="IP28" s="324"/>
      <c r="IQ28" s="325"/>
      <c r="IR28" s="323"/>
      <c r="IS28" s="324"/>
      <c r="IT28" s="324"/>
      <c r="IU28" s="324"/>
      <c r="IV28" s="324"/>
      <c r="IW28" s="324"/>
      <c r="IX28" s="324"/>
      <c r="IY28" s="324"/>
      <c r="IZ28" s="324"/>
      <c r="JA28" s="325"/>
      <c r="JB28" s="323"/>
      <c r="JC28" s="324"/>
      <c r="JD28" s="324"/>
      <c r="JE28" s="324"/>
      <c r="JF28" s="324"/>
      <c r="JG28" s="324"/>
      <c r="JH28" s="324"/>
      <c r="JI28" s="324"/>
      <c r="JJ28" s="324"/>
      <c r="JK28" s="325"/>
      <c r="JL28" s="323"/>
      <c r="JM28" s="324"/>
      <c r="JN28" s="324"/>
      <c r="JO28" s="324"/>
      <c r="JP28" s="324"/>
      <c r="JQ28" s="324"/>
      <c r="JR28" s="324"/>
      <c r="JS28" s="324"/>
      <c r="JT28" s="324"/>
      <c r="JU28" s="325"/>
      <c r="JV28" s="323"/>
      <c r="JW28" s="324"/>
      <c r="JX28" s="324"/>
      <c r="JY28" s="324"/>
      <c r="JZ28" s="324"/>
      <c r="KA28" s="324"/>
      <c r="KB28" s="324"/>
      <c r="KC28" s="324"/>
      <c r="KD28" s="324"/>
      <c r="KE28" s="325"/>
      <c r="KF28" s="323"/>
      <c r="KG28" s="324"/>
      <c r="KH28" s="324"/>
      <c r="KI28" s="324"/>
      <c r="KJ28" s="324"/>
      <c r="KK28" s="324"/>
      <c r="KL28" s="324"/>
      <c r="KM28" s="324"/>
      <c r="KN28" s="324"/>
      <c r="KO28" s="325"/>
      <c r="KP28" s="323"/>
      <c r="KQ28" s="324"/>
      <c r="KR28" s="324"/>
      <c r="KS28" s="324"/>
      <c r="KT28" s="324"/>
      <c r="KU28" s="324"/>
      <c r="KV28" s="324"/>
      <c r="KW28" s="324"/>
      <c r="KX28" s="324"/>
      <c r="KY28" s="325"/>
      <c r="KZ28" s="323"/>
      <c r="LA28" s="324"/>
      <c r="LB28" s="324"/>
      <c r="LC28" s="324"/>
      <c r="LD28" s="324"/>
      <c r="LE28" s="324"/>
      <c r="LF28" s="324"/>
      <c r="LG28" s="324"/>
      <c r="LH28" s="324"/>
      <c r="LI28" s="325"/>
      <c r="LJ28" s="323">
        <v>800000</v>
      </c>
      <c r="LK28" s="324"/>
      <c r="LL28" s="324"/>
      <c r="LM28" s="324"/>
      <c r="LN28" s="324"/>
      <c r="LO28" s="324"/>
      <c r="LP28" s="324"/>
      <c r="LQ28" s="324"/>
      <c r="LR28" s="324"/>
      <c r="LS28" s="325"/>
      <c r="LT28" s="323"/>
      <c r="LU28" s="324"/>
      <c r="LV28" s="324"/>
      <c r="LW28" s="324"/>
      <c r="LX28" s="324"/>
      <c r="LY28" s="324"/>
      <c r="LZ28" s="324"/>
      <c r="MA28" s="324"/>
      <c r="MB28" s="324"/>
      <c r="MC28" s="325"/>
    </row>
    <row r="29" spans="1:341" ht="13.5" customHeight="1" x14ac:dyDescent="0.2">
      <c r="A29" s="289" t="s">
        <v>283</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176" t="s">
        <v>84</v>
      </c>
      <c r="AO29" s="177"/>
      <c r="AP29" s="177"/>
      <c r="AQ29" s="177"/>
      <c r="AR29" s="177"/>
      <c r="AS29" s="177"/>
      <c r="AT29" s="177" t="s">
        <v>280</v>
      </c>
      <c r="AU29" s="177"/>
      <c r="AV29" s="177"/>
      <c r="AW29" s="177"/>
      <c r="AX29" s="177"/>
      <c r="AY29" s="177"/>
      <c r="AZ29" s="188"/>
      <c r="BA29" s="188"/>
      <c r="BB29" s="188"/>
      <c r="BC29" s="188"/>
      <c r="BD29" s="188"/>
      <c r="BE29" s="188"/>
      <c r="BF29" s="188"/>
      <c r="BG29" s="188"/>
      <c r="BH29" s="188"/>
      <c r="BI29" s="188"/>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c r="EL29" s="189"/>
      <c r="EM29" s="189"/>
      <c r="EN29" s="189"/>
      <c r="EO29" s="189"/>
      <c r="EP29" s="189"/>
      <c r="EQ29" s="189"/>
      <c r="ER29" s="189"/>
      <c r="ES29" s="189"/>
      <c r="ET29" s="189"/>
      <c r="EU29" s="189"/>
      <c r="EV29" s="189"/>
      <c r="EW29" s="189"/>
      <c r="EX29" s="189"/>
      <c r="EY29" s="189"/>
      <c r="EZ29" s="189"/>
      <c r="FA29" s="189"/>
      <c r="FB29" s="189"/>
      <c r="FC29" s="189"/>
      <c r="FD29" s="189"/>
      <c r="FE29" s="189"/>
      <c r="FF29" s="189"/>
      <c r="FG29" s="189"/>
      <c r="FH29" s="189"/>
      <c r="FI29" s="189"/>
      <c r="FJ29" s="189"/>
      <c r="FK29" s="189"/>
      <c r="FL29" s="189"/>
      <c r="FM29" s="189"/>
      <c r="FN29" s="189"/>
      <c r="FO29" s="189"/>
      <c r="FP29" s="189"/>
      <c r="FQ29" s="189"/>
      <c r="FR29" s="189"/>
      <c r="FS29" s="189"/>
      <c r="FT29" s="189"/>
      <c r="FU29" s="189"/>
      <c r="FV29" s="189"/>
      <c r="FW29" s="189"/>
      <c r="FX29" s="189"/>
      <c r="FY29" s="189"/>
      <c r="FZ29" s="323"/>
      <c r="GA29" s="324"/>
      <c r="GB29" s="324"/>
      <c r="GC29" s="324"/>
      <c r="GD29" s="324"/>
      <c r="GE29" s="324"/>
      <c r="GF29" s="324"/>
      <c r="GG29" s="324"/>
      <c r="GH29" s="324"/>
      <c r="GI29" s="325"/>
      <c r="GJ29" s="323"/>
      <c r="GK29" s="324"/>
      <c r="GL29" s="324"/>
      <c r="GM29" s="324"/>
      <c r="GN29" s="324"/>
      <c r="GO29" s="324"/>
      <c r="GP29" s="324"/>
      <c r="GQ29" s="324"/>
      <c r="GR29" s="324"/>
      <c r="GS29" s="325"/>
      <c r="GT29" s="323"/>
      <c r="GU29" s="324"/>
      <c r="GV29" s="324"/>
      <c r="GW29" s="324"/>
      <c r="GX29" s="324"/>
      <c r="GY29" s="324"/>
      <c r="GZ29" s="324"/>
      <c r="HA29" s="324"/>
      <c r="HB29" s="324"/>
      <c r="HC29" s="325"/>
      <c r="HD29" s="323"/>
      <c r="HE29" s="324"/>
      <c r="HF29" s="324"/>
      <c r="HG29" s="324"/>
      <c r="HH29" s="324"/>
      <c r="HI29" s="324"/>
      <c r="HJ29" s="324"/>
      <c r="HK29" s="324"/>
      <c r="HL29" s="324"/>
      <c r="HM29" s="325"/>
      <c r="HN29" s="323"/>
      <c r="HO29" s="324"/>
      <c r="HP29" s="324"/>
      <c r="HQ29" s="324"/>
      <c r="HR29" s="324"/>
      <c r="HS29" s="324"/>
      <c r="HT29" s="324"/>
      <c r="HU29" s="324"/>
      <c r="HV29" s="324"/>
      <c r="HW29" s="325"/>
      <c r="HX29" s="323"/>
      <c r="HY29" s="324"/>
      <c r="HZ29" s="324"/>
      <c r="IA29" s="324"/>
      <c r="IB29" s="324"/>
      <c r="IC29" s="324"/>
      <c r="ID29" s="324"/>
      <c r="IE29" s="324"/>
      <c r="IF29" s="324"/>
      <c r="IG29" s="325"/>
      <c r="IH29" s="323"/>
      <c r="II29" s="324"/>
      <c r="IJ29" s="324"/>
      <c r="IK29" s="324"/>
      <c r="IL29" s="324"/>
      <c r="IM29" s="324"/>
      <c r="IN29" s="324"/>
      <c r="IO29" s="324"/>
      <c r="IP29" s="324"/>
      <c r="IQ29" s="325"/>
      <c r="IR29" s="323"/>
      <c r="IS29" s="324"/>
      <c r="IT29" s="324"/>
      <c r="IU29" s="324"/>
      <c r="IV29" s="324"/>
      <c r="IW29" s="324"/>
      <c r="IX29" s="324"/>
      <c r="IY29" s="324"/>
      <c r="IZ29" s="324"/>
      <c r="JA29" s="325"/>
      <c r="JB29" s="323"/>
      <c r="JC29" s="324"/>
      <c r="JD29" s="324"/>
      <c r="JE29" s="324"/>
      <c r="JF29" s="324"/>
      <c r="JG29" s="324"/>
      <c r="JH29" s="324"/>
      <c r="JI29" s="324"/>
      <c r="JJ29" s="324"/>
      <c r="JK29" s="325"/>
      <c r="JL29" s="323"/>
      <c r="JM29" s="324"/>
      <c r="JN29" s="324"/>
      <c r="JO29" s="324"/>
      <c r="JP29" s="324"/>
      <c r="JQ29" s="324"/>
      <c r="JR29" s="324"/>
      <c r="JS29" s="324"/>
      <c r="JT29" s="324"/>
      <c r="JU29" s="325"/>
      <c r="JV29" s="323"/>
      <c r="JW29" s="324"/>
      <c r="JX29" s="324"/>
      <c r="JY29" s="324"/>
      <c r="JZ29" s="324"/>
      <c r="KA29" s="324"/>
      <c r="KB29" s="324"/>
      <c r="KC29" s="324"/>
      <c r="KD29" s="324"/>
      <c r="KE29" s="325"/>
      <c r="KF29" s="323"/>
      <c r="KG29" s="324"/>
      <c r="KH29" s="324"/>
      <c r="KI29" s="324"/>
      <c r="KJ29" s="324"/>
      <c r="KK29" s="324"/>
      <c r="KL29" s="324"/>
      <c r="KM29" s="324"/>
      <c r="KN29" s="324"/>
      <c r="KO29" s="325"/>
      <c r="KP29" s="323"/>
      <c r="KQ29" s="324"/>
      <c r="KR29" s="324"/>
      <c r="KS29" s="324"/>
      <c r="KT29" s="324"/>
      <c r="KU29" s="324"/>
      <c r="KV29" s="324"/>
      <c r="KW29" s="324"/>
      <c r="KX29" s="324"/>
      <c r="KY29" s="325"/>
      <c r="KZ29" s="323"/>
      <c r="LA29" s="324"/>
      <c r="LB29" s="324"/>
      <c r="LC29" s="324"/>
      <c r="LD29" s="324"/>
      <c r="LE29" s="324"/>
      <c r="LF29" s="324"/>
      <c r="LG29" s="324"/>
      <c r="LH29" s="324"/>
      <c r="LI29" s="325"/>
      <c r="LJ29" s="323"/>
      <c r="LK29" s="324"/>
      <c r="LL29" s="324"/>
      <c r="LM29" s="324"/>
      <c r="LN29" s="324"/>
      <c r="LO29" s="324"/>
      <c r="LP29" s="324"/>
      <c r="LQ29" s="324"/>
      <c r="LR29" s="324"/>
      <c r="LS29" s="325"/>
      <c r="LT29" s="323"/>
      <c r="LU29" s="324"/>
      <c r="LV29" s="324"/>
      <c r="LW29" s="324"/>
      <c r="LX29" s="324"/>
      <c r="LY29" s="324"/>
      <c r="LZ29" s="324"/>
      <c r="MA29" s="324"/>
      <c r="MB29" s="324"/>
      <c r="MC29" s="325"/>
    </row>
    <row r="30" spans="1:341" ht="13.5" customHeight="1" x14ac:dyDescent="0.2">
      <c r="A30" s="289" t="s">
        <v>284</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176" t="s">
        <v>84</v>
      </c>
      <c r="AO30" s="177"/>
      <c r="AP30" s="177"/>
      <c r="AQ30" s="177"/>
      <c r="AR30" s="177"/>
      <c r="AS30" s="177"/>
      <c r="AT30" s="177" t="s">
        <v>281</v>
      </c>
      <c r="AU30" s="177"/>
      <c r="AV30" s="177"/>
      <c r="AW30" s="177"/>
      <c r="AX30" s="177"/>
      <c r="AY30" s="177"/>
      <c r="AZ30" s="188">
        <f>SUM(BJ30:MC30)</f>
        <v>2748265.6</v>
      </c>
      <c r="BA30" s="188"/>
      <c r="BB30" s="188"/>
      <c r="BC30" s="188"/>
      <c r="BD30" s="188"/>
      <c r="BE30" s="188"/>
      <c r="BF30" s="188"/>
      <c r="BG30" s="188"/>
      <c r="BH30" s="188"/>
      <c r="BI30" s="188"/>
      <c r="BJ30" s="189"/>
      <c r="BK30" s="189"/>
      <c r="BL30" s="189"/>
      <c r="BM30" s="189"/>
      <c r="BN30" s="189"/>
      <c r="BO30" s="189"/>
      <c r="BP30" s="189"/>
      <c r="BQ30" s="189"/>
      <c r="BR30" s="189"/>
      <c r="BS30" s="189"/>
      <c r="BT30" s="189"/>
      <c r="BU30" s="189"/>
      <c r="BV30" s="189"/>
      <c r="BW30" s="189"/>
      <c r="BX30" s="189"/>
      <c r="BY30" s="189"/>
      <c r="BZ30" s="189"/>
      <c r="CA30" s="189"/>
      <c r="CB30" s="189"/>
      <c r="CC30" s="189"/>
      <c r="CD30" s="189">
        <v>44300</v>
      </c>
      <c r="CE30" s="189"/>
      <c r="CF30" s="189"/>
      <c r="CG30" s="189"/>
      <c r="CH30" s="189"/>
      <c r="CI30" s="189"/>
      <c r="CJ30" s="189"/>
      <c r="CK30" s="189"/>
      <c r="CL30" s="189"/>
      <c r="CM30" s="189"/>
      <c r="CN30" s="189">
        <v>186200</v>
      </c>
      <c r="CO30" s="189"/>
      <c r="CP30" s="189"/>
      <c r="CQ30" s="189"/>
      <c r="CR30" s="189"/>
      <c r="CS30" s="189"/>
      <c r="CT30" s="189"/>
      <c r="CU30" s="189"/>
      <c r="CV30" s="189"/>
      <c r="CW30" s="189"/>
      <c r="CX30" s="189">
        <v>399000</v>
      </c>
      <c r="CY30" s="189"/>
      <c r="CZ30" s="189"/>
      <c r="DA30" s="189"/>
      <c r="DB30" s="189"/>
      <c r="DC30" s="189"/>
      <c r="DD30" s="189"/>
      <c r="DE30" s="189"/>
      <c r="DF30" s="189"/>
      <c r="DG30" s="189"/>
      <c r="DH30" s="189">
        <v>223300</v>
      </c>
      <c r="DI30" s="189"/>
      <c r="DJ30" s="189"/>
      <c r="DK30" s="189"/>
      <c r="DL30" s="189"/>
      <c r="DM30" s="189"/>
      <c r="DN30" s="189"/>
      <c r="DO30" s="189"/>
      <c r="DP30" s="189"/>
      <c r="DQ30" s="189"/>
      <c r="DR30" s="189">
        <f>173795.6+27000</f>
        <v>200795.6</v>
      </c>
      <c r="DS30" s="189"/>
      <c r="DT30" s="189"/>
      <c r="DU30" s="189"/>
      <c r="DV30" s="189"/>
      <c r="DW30" s="189"/>
      <c r="DX30" s="189"/>
      <c r="DY30" s="189"/>
      <c r="DZ30" s="189"/>
      <c r="EA30" s="189"/>
      <c r="EB30" s="189">
        <v>14800</v>
      </c>
      <c r="EC30" s="189"/>
      <c r="ED30" s="189"/>
      <c r="EE30" s="189"/>
      <c r="EF30" s="189"/>
      <c r="EG30" s="189"/>
      <c r="EH30" s="189"/>
      <c r="EI30" s="189"/>
      <c r="EJ30" s="189"/>
      <c r="EK30" s="189"/>
      <c r="EL30" s="189">
        <v>238400</v>
      </c>
      <c r="EM30" s="189"/>
      <c r="EN30" s="189"/>
      <c r="EO30" s="189"/>
      <c r="EP30" s="189"/>
      <c r="EQ30" s="189"/>
      <c r="ER30" s="189"/>
      <c r="ES30" s="189"/>
      <c r="ET30" s="189"/>
      <c r="EU30" s="189"/>
      <c r="EV30" s="189"/>
      <c r="EW30" s="189"/>
      <c r="EX30" s="189"/>
      <c r="EY30" s="189"/>
      <c r="EZ30" s="189"/>
      <c r="FA30" s="189"/>
      <c r="FB30" s="189"/>
      <c r="FC30" s="189"/>
      <c r="FD30" s="189"/>
      <c r="FE30" s="189"/>
      <c r="FF30" s="189"/>
      <c r="FG30" s="189"/>
      <c r="FH30" s="189"/>
      <c r="FI30" s="189"/>
      <c r="FJ30" s="189"/>
      <c r="FK30" s="189"/>
      <c r="FL30" s="189"/>
      <c r="FM30" s="189"/>
      <c r="FN30" s="189"/>
      <c r="FO30" s="189"/>
      <c r="FP30" s="189"/>
      <c r="FQ30" s="189"/>
      <c r="FR30" s="189"/>
      <c r="FS30" s="189"/>
      <c r="FT30" s="189"/>
      <c r="FU30" s="189"/>
      <c r="FV30" s="189"/>
      <c r="FW30" s="189"/>
      <c r="FX30" s="189"/>
      <c r="FY30" s="189"/>
      <c r="FZ30" s="323">
        <v>231600</v>
      </c>
      <c r="GA30" s="324"/>
      <c r="GB30" s="324"/>
      <c r="GC30" s="324"/>
      <c r="GD30" s="324"/>
      <c r="GE30" s="324"/>
      <c r="GF30" s="324"/>
      <c r="GG30" s="324"/>
      <c r="GH30" s="324"/>
      <c r="GI30" s="325"/>
      <c r="GJ30" s="323">
        <v>195070</v>
      </c>
      <c r="GK30" s="324"/>
      <c r="GL30" s="324"/>
      <c r="GM30" s="324"/>
      <c r="GN30" s="324"/>
      <c r="GO30" s="324"/>
      <c r="GP30" s="324"/>
      <c r="GQ30" s="324"/>
      <c r="GR30" s="324"/>
      <c r="GS30" s="325"/>
      <c r="GT30" s="323"/>
      <c r="GU30" s="324"/>
      <c r="GV30" s="324"/>
      <c r="GW30" s="324"/>
      <c r="GX30" s="324"/>
      <c r="GY30" s="324"/>
      <c r="GZ30" s="324"/>
      <c r="HA30" s="324"/>
      <c r="HB30" s="324"/>
      <c r="HC30" s="325"/>
      <c r="HD30" s="323"/>
      <c r="HE30" s="324"/>
      <c r="HF30" s="324"/>
      <c r="HG30" s="324"/>
      <c r="HH30" s="324"/>
      <c r="HI30" s="324"/>
      <c r="HJ30" s="324"/>
      <c r="HK30" s="324"/>
      <c r="HL30" s="324"/>
      <c r="HM30" s="325"/>
      <c r="HN30" s="323">
        <v>82000</v>
      </c>
      <c r="HO30" s="324"/>
      <c r="HP30" s="324"/>
      <c r="HQ30" s="324"/>
      <c r="HR30" s="324"/>
      <c r="HS30" s="324"/>
      <c r="HT30" s="324"/>
      <c r="HU30" s="324"/>
      <c r="HV30" s="324"/>
      <c r="HW30" s="325"/>
      <c r="HX30" s="323"/>
      <c r="HY30" s="324"/>
      <c r="HZ30" s="324"/>
      <c r="IA30" s="324"/>
      <c r="IB30" s="324"/>
      <c r="IC30" s="324"/>
      <c r="ID30" s="324"/>
      <c r="IE30" s="324"/>
      <c r="IF30" s="324"/>
      <c r="IG30" s="325"/>
      <c r="IH30" s="323"/>
      <c r="II30" s="324"/>
      <c r="IJ30" s="324"/>
      <c r="IK30" s="324"/>
      <c r="IL30" s="324"/>
      <c r="IM30" s="324"/>
      <c r="IN30" s="324"/>
      <c r="IO30" s="324"/>
      <c r="IP30" s="324"/>
      <c r="IQ30" s="325"/>
      <c r="IR30" s="323">
        <v>489500</v>
      </c>
      <c r="IS30" s="324"/>
      <c r="IT30" s="324"/>
      <c r="IU30" s="324"/>
      <c r="IV30" s="324"/>
      <c r="IW30" s="324"/>
      <c r="IX30" s="324"/>
      <c r="IY30" s="324"/>
      <c r="IZ30" s="324"/>
      <c r="JA30" s="325"/>
      <c r="JB30" s="323"/>
      <c r="JC30" s="324"/>
      <c r="JD30" s="324"/>
      <c r="JE30" s="324"/>
      <c r="JF30" s="324"/>
      <c r="JG30" s="324"/>
      <c r="JH30" s="324"/>
      <c r="JI30" s="324"/>
      <c r="JJ30" s="324"/>
      <c r="JK30" s="325"/>
      <c r="JL30" s="323">
        <v>88500</v>
      </c>
      <c r="JM30" s="324"/>
      <c r="JN30" s="324"/>
      <c r="JO30" s="324"/>
      <c r="JP30" s="324"/>
      <c r="JQ30" s="324"/>
      <c r="JR30" s="324"/>
      <c r="JS30" s="324"/>
      <c r="JT30" s="324"/>
      <c r="JU30" s="325"/>
      <c r="JV30" s="323">
        <v>135000</v>
      </c>
      <c r="JW30" s="324"/>
      <c r="JX30" s="324"/>
      <c r="JY30" s="324"/>
      <c r="JZ30" s="324"/>
      <c r="KA30" s="324"/>
      <c r="KB30" s="324"/>
      <c r="KC30" s="324"/>
      <c r="KD30" s="324"/>
      <c r="KE30" s="325"/>
      <c r="KF30" s="323"/>
      <c r="KG30" s="324"/>
      <c r="KH30" s="324"/>
      <c r="KI30" s="324"/>
      <c r="KJ30" s="324"/>
      <c r="KK30" s="324"/>
      <c r="KL30" s="324"/>
      <c r="KM30" s="324"/>
      <c r="KN30" s="324"/>
      <c r="KO30" s="325"/>
      <c r="KP30" s="323">
        <v>88000</v>
      </c>
      <c r="KQ30" s="324"/>
      <c r="KR30" s="324"/>
      <c r="KS30" s="324"/>
      <c r="KT30" s="324"/>
      <c r="KU30" s="324"/>
      <c r="KV30" s="324"/>
      <c r="KW30" s="324"/>
      <c r="KX30" s="324"/>
      <c r="KY30" s="325"/>
      <c r="KZ30" s="323">
        <v>131800</v>
      </c>
      <c r="LA30" s="324"/>
      <c r="LB30" s="324"/>
      <c r="LC30" s="324"/>
      <c r="LD30" s="324"/>
      <c r="LE30" s="324"/>
      <c r="LF30" s="324"/>
      <c r="LG30" s="324"/>
      <c r="LH30" s="324"/>
      <c r="LI30" s="325"/>
      <c r="LJ30" s="323"/>
      <c r="LK30" s="324"/>
      <c r="LL30" s="324"/>
      <c r="LM30" s="324"/>
      <c r="LN30" s="324"/>
      <c r="LO30" s="324"/>
      <c r="LP30" s="324"/>
      <c r="LQ30" s="324"/>
      <c r="LR30" s="324"/>
      <c r="LS30" s="325"/>
      <c r="LT30" s="323"/>
      <c r="LU30" s="324"/>
      <c r="LV30" s="324"/>
      <c r="LW30" s="324"/>
      <c r="LX30" s="324"/>
      <c r="LY30" s="324"/>
      <c r="LZ30" s="324"/>
      <c r="MA30" s="324"/>
      <c r="MB30" s="324"/>
      <c r="MC30" s="325"/>
    </row>
    <row r="31" spans="1:341" ht="13.5" customHeight="1" x14ac:dyDescent="0.2">
      <c r="A31" s="289" t="s">
        <v>266</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176" t="s">
        <v>84</v>
      </c>
      <c r="AO31" s="177"/>
      <c r="AP31" s="177"/>
      <c r="AQ31" s="177"/>
      <c r="AR31" s="177"/>
      <c r="AS31" s="177"/>
      <c r="AT31" s="177" t="s">
        <v>269</v>
      </c>
      <c r="AU31" s="177"/>
      <c r="AV31" s="177"/>
      <c r="AW31" s="177"/>
      <c r="AX31" s="177"/>
      <c r="AY31" s="177"/>
      <c r="AZ31" s="188">
        <f t="shared" ref="AZ31:AZ32" si="55">SUM(BJ31:MC31)</f>
        <v>0</v>
      </c>
      <c r="BA31" s="188"/>
      <c r="BB31" s="188"/>
      <c r="BC31" s="188"/>
      <c r="BD31" s="188"/>
      <c r="BE31" s="188"/>
      <c r="BF31" s="188"/>
      <c r="BG31" s="188"/>
      <c r="BH31" s="188"/>
      <c r="BI31" s="188"/>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c r="FP31" s="189"/>
      <c r="FQ31" s="189"/>
      <c r="FR31" s="189"/>
      <c r="FS31" s="189"/>
      <c r="FT31" s="189"/>
      <c r="FU31" s="189"/>
      <c r="FV31" s="189"/>
      <c r="FW31" s="189"/>
      <c r="FX31" s="189"/>
      <c r="FY31" s="189"/>
      <c r="FZ31" s="323"/>
      <c r="GA31" s="324"/>
      <c r="GB31" s="324"/>
      <c r="GC31" s="324"/>
      <c r="GD31" s="324"/>
      <c r="GE31" s="324"/>
      <c r="GF31" s="324"/>
      <c r="GG31" s="324"/>
      <c r="GH31" s="324"/>
      <c r="GI31" s="325"/>
      <c r="GJ31" s="323"/>
      <c r="GK31" s="324"/>
      <c r="GL31" s="324"/>
      <c r="GM31" s="324"/>
      <c r="GN31" s="324"/>
      <c r="GO31" s="324"/>
      <c r="GP31" s="324"/>
      <c r="GQ31" s="324"/>
      <c r="GR31" s="324"/>
      <c r="GS31" s="325"/>
      <c r="GT31" s="323"/>
      <c r="GU31" s="324"/>
      <c r="GV31" s="324"/>
      <c r="GW31" s="324"/>
      <c r="GX31" s="324"/>
      <c r="GY31" s="324"/>
      <c r="GZ31" s="324"/>
      <c r="HA31" s="324"/>
      <c r="HB31" s="324"/>
      <c r="HC31" s="325"/>
      <c r="HD31" s="323"/>
      <c r="HE31" s="324"/>
      <c r="HF31" s="324"/>
      <c r="HG31" s="324"/>
      <c r="HH31" s="324"/>
      <c r="HI31" s="324"/>
      <c r="HJ31" s="324"/>
      <c r="HK31" s="324"/>
      <c r="HL31" s="324"/>
      <c r="HM31" s="325"/>
      <c r="HN31" s="323"/>
      <c r="HO31" s="324"/>
      <c r="HP31" s="324"/>
      <c r="HQ31" s="324"/>
      <c r="HR31" s="324"/>
      <c r="HS31" s="324"/>
      <c r="HT31" s="324"/>
      <c r="HU31" s="324"/>
      <c r="HV31" s="324"/>
      <c r="HW31" s="325"/>
      <c r="HX31" s="323"/>
      <c r="HY31" s="324"/>
      <c r="HZ31" s="324"/>
      <c r="IA31" s="324"/>
      <c r="IB31" s="324"/>
      <c r="IC31" s="324"/>
      <c r="ID31" s="324"/>
      <c r="IE31" s="324"/>
      <c r="IF31" s="324"/>
      <c r="IG31" s="325"/>
      <c r="IH31" s="323"/>
      <c r="II31" s="324"/>
      <c r="IJ31" s="324"/>
      <c r="IK31" s="324"/>
      <c r="IL31" s="324"/>
      <c r="IM31" s="324"/>
      <c r="IN31" s="324"/>
      <c r="IO31" s="324"/>
      <c r="IP31" s="324"/>
      <c r="IQ31" s="325"/>
      <c r="IR31" s="323"/>
      <c r="IS31" s="324"/>
      <c r="IT31" s="324"/>
      <c r="IU31" s="324"/>
      <c r="IV31" s="324"/>
      <c r="IW31" s="324"/>
      <c r="IX31" s="324"/>
      <c r="IY31" s="324"/>
      <c r="IZ31" s="324"/>
      <c r="JA31" s="325"/>
      <c r="JB31" s="323"/>
      <c r="JC31" s="324"/>
      <c r="JD31" s="324"/>
      <c r="JE31" s="324"/>
      <c r="JF31" s="324"/>
      <c r="JG31" s="324"/>
      <c r="JH31" s="324"/>
      <c r="JI31" s="324"/>
      <c r="JJ31" s="324"/>
      <c r="JK31" s="325"/>
      <c r="JL31" s="323"/>
      <c r="JM31" s="324"/>
      <c r="JN31" s="324"/>
      <c r="JO31" s="324"/>
      <c r="JP31" s="324"/>
      <c r="JQ31" s="324"/>
      <c r="JR31" s="324"/>
      <c r="JS31" s="324"/>
      <c r="JT31" s="324"/>
      <c r="JU31" s="325"/>
      <c r="JV31" s="323"/>
      <c r="JW31" s="324"/>
      <c r="JX31" s="324"/>
      <c r="JY31" s="324"/>
      <c r="JZ31" s="324"/>
      <c r="KA31" s="324"/>
      <c r="KB31" s="324"/>
      <c r="KC31" s="324"/>
      <c r="KD31" s="324"/>
      <c r="KE31" s="325"/>
      <c r="KF31" s="323"/>
      <c r="KG31" s="324"/>
      <c r="KH31" s="324"/>
      <c r="KI31" s="324"/>
      <c r="KJ31" s="324"/>
      <c r="KK31" s="324"/>
      <c r="KL31" s="324"/>
      <c r="KM31" s="324"/>
      <c r="KN31" s="324"/>
      <c r="KO31" s="325"/>
      <c r="KP31" s="323"/>
      <c r="KQ31" s="324"/>
      <c r="KR31" s="324"/>
      <c r="KS31" s="324"/>
      <c r="KT31" s="324"/>
      <c r="KU31" s="324"/>
      <c r="KV31" s="324"/>
      <c r="KW31" s="324"/>
      <c r="KX31" s="324"/>
      <c r="KY31" s="325"/>
      <c r="KZ31" s="323"/>
      <c r="LA31" s="324"/>
      <c r="LB31" s="324"/>
      <c r="LC31" s="324"/>
      <c r="LD31" s="324"/>
      <c r="LE31" s="324"/>
      <c r="LF31" s="324"/>
      <c r="LG31" s="324"/>
      <c r="LH31" s="324"/>
      <c r="LI31" s="325"/>
      <c r="LJ31" s="323"/>
      <c r="LK31" s="324"/>
      <c r="LL31" s="324"/>
      <c r="LM31" s="324"/>
      <c r="LN31" s="324"/>
      <c r="LO31" s="324"/>
      <c r="LP31" s="324"/>
      <c r="LQ31" s="324"/>
      <c r="LR31" s="324"/>
      <c r="LS31" s="325"/>
      <c r="LT31" s="323"/>
      <c r="LU31" s="324"/>
      <c r="LV31" s="324"/>
      <c r="LW31" s="324"/>
      <c r="LX31" s="324"/>
      <c r="LY31" s="324"/>
      <c r="LZ31" s="324"/>
      <c r="MA31" s="324"/>
      <c r="MB31" s="324"/>
      <c r="MC31" s="325"/>
    </row>
    <row r="32" spans="1:341" ht="13.5" customHeight="1" x14ac:dyDescent="0.2">
      <c r="A32" s="289" t="s">
        <v>285</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176" t="s">
        <v>84</v>
      </c>
      <c r="AO32" s="177"/>
      <c r="AP32" s="177"/>
      <c r="AQ32" s="177"/>
      <c r="AR32" s="177"/>
      <c r="AS32" s="177"/>
      <c r="AT32" s="177" t="s">
        <v>282</v>
      </c>
      <c r="AU32" s="177"/>
      <c r="AV32" s="177"/>
      <c r="AW32" s="177"/>
      <c r="AX32" s="177"/>
      <c r="AY32" s="177"/>
      <c r="AZ32" s="188">
        <f t="shared" si="55"/>
        <v>0</v>
      </c>
      <c r="BA32" s="188"/>
      <c r="BB32" s="188"/>
      <c r="BC32" s="188"/>
      <c r="BD32" s="188"/>
      <c r="BE32" s="188"/>
      <c r="BF32" s="188"/>
      <c r="BG32" s="188"/>
      <c r="BH32" s="188"/>
      <c r="BI32" s="188"/>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323"/>
      <c r="GA32" s="324"/>
      <c r="GB32" s="324"/>
      <c r="GC32" s="324"/>
      <c r="GD32" s="324"/>
      <c r="GE32" s="324"/>
      <c r="GF32" s="324"/>
      <c r="GG32" s="324"/>
      <c r="GH32" s="324"/>
      <c r="GI32" s="325"/>
      <c r="GJ32" s="323"/>
      <c r="GK32" s="324"/>
      <c r="GL32" s="324"/>
      <c r="GM32" s="324"/>
      <c r="GN32" s="324"/>
      <c r="GO32" s="324"/>
      <c r="GP32" s="324"/>
      <c r="GQ32" s="324"/>
      <c r="GR32" s="324"/>
      <c r="GS32" s="325"/>
      <c r="GT32" s="323"/>
      <c r="GU32" s="324"/>
      <c r="GV32" s="324"/>
      <c r="GW32" s="324"/>
      <c r="GX32" s="324"/>
      <c r="GY32" s="324"/>
      <c r="GZ32" s="324"/>
      <c r="HA32" s="324"/>
      <c r="HB32" s="324"/>
      <c r="HC32" s="325"/>
      <c r="HD32" s="323"/>
      <c r="HE32" s="324"/>
      <c r="HF32" s="324"/>
      <c r="HG32" s="324"/>
      <c r="HH32" s="324"/>
      <c r="HI32" s="324"/>
      <c r="HJ32" s="324"/>
      <c r="HK32" s="324"/>
      <c r="HL32" s="324"/>
      <c r="HM32" s="325"/>
      <c r="HN32" s="323"/>
      <c r="HO32" s="324"/>
      <c r="HP32" s="324"/>
      <c r="HQ32" s="324"/>
      <c r="HR32" s="324"/>
      <c r="HS32" s="324"/>
      <c r="HT32" s="324"/>
      <c r="HU32" s="324"/>
      <c r="HV32" s="324"/>
      <c r="HW32" s="325"/>
      <c r="HX32" s="323"/>
      <c r="HY32" s="324"/>
      <c r="HZ32" s="324"/>
      <c r="IA32" s="324"/>
      <c r="IB32" s="324"/>
      <c r="IC32" s="324"/>
      <c r="ID32" s="324"/>
      <c r="IE32" s="324"/>
      <c r="IF32" s="324"/>
      <c r="IG32" s="325"/>
      <c r="IH32" s="323"/>
      <c r="II32" s="324"/>
      <c r="IJ32" s="324"/>
      <c r="IK32" s="324"/>
      <c r="IL32" s="324"/>
      <c r="IM32" s="324"/>
      <c r="IN32" s="324"/>
      <c r="IO32" s="324"/>
      <c r="IP32" s="324"/>
      <c r="IQ32" s="325"/>
      <c r="IR32" s="323"/>
      <c r="IS32" s="324"/>
      <c r="IT32" s="324"/>
      <c r="IU32" s="324"/>
      <c r="IV32" s="324"/>
      <c r="IW32" s="324"/>
      <c r="IX32" s="324"/>
      <c r="IY32" s="324"/>
      <c r="IZ32" s="324"/>
      <c r="JA32" s="325"/>
      <c r="JB32" s="323"/>
      <c r="JC32" s="324"/>
      <c r="JD32" s="324"/>
      <c r="JE32" s="324"/>
      <c r="JF32" s="324"/>
      <c r="JG32" s="324"/>
      <c r="JH32" s="324"/>
      <c r="JI32" s="324"/>
      <c r="JJ32" s="324"/>
      <c r="JK32" s="325"/>
      <c r="JL32" s="323"/>
      <c r="JM32" s="324"/>
      <c r="JN32" s="324"/>
      <c r="JO32" s="324"/>
      <c r="JP32" s="324"/>
      <c r="JQ32" s="324"/>
      <c r="JR32" s="324"/>
      <c r="JS32" s="324"/>
      <c r="JT32" s="324"/>
      <c r="JU32" s="325"/>
      <c r="JV32" s="323"/>
      <c r="JW32" s="324"/>
      <c r="JX32" s="324"/>
      <c r="JY32" s="324"/>
      <c r="JZ32" s="324"/>
      <c r="KA32" s="324"/>
      <c r="KB32" s="324"/>
      <c r="KC32" s="324"/>
      <c r="KD32" s="324"/>
      <c r="KE32" s="325"/>
      <c r="KF32" s="323"/>
      <c r="KG32" s="324"/>
      <c r="KH32" s="324"/>
      <c r="KI32" s="324"/>
      <c r="KJ32" s="324"/>
      <c r="KK32" s="324"/>
      <c r="KL32" s="324"/>
      <c r="KM32" s="324"/>
      <c r="KN32" s="324"/>
      <c r="KO32" s="325"/>
      <c r="KP32" s="323"/>
      <c r="KQ32" s="324"/>
      <c r="KR32" s="324"/>
      <c r="KS32" s="324"/>
      <c r="KT32" s="324"/>
      <c r="KU32" s="324"/>
      <c r="KV32" s="324"/>
      <c r="KW32" s="324"/>
      <c r="KX32" s="324"/>
      <c r="KY32" s="325"/>
      <c r="KZ32" s="323"/>
      <c r="LA32" s="324"/>
      <c r="LB32" s="324"/>
      <c r="LC32" s="324"/>
      <c r="LD32" s="324"/>
      <c r="LE32" s="324"/>
      <c r="LF32" s="324"/>
      <c r="LG32" s="324"/>
      <c r="LH32" s="324"/>
      <c r="LI32" s="325"/>
      <c r="LJ32" s="323"/>
      <c r="LK32" s="324"/>
      <c r="LL32" s="324"/>
      <c r="LM32" s="324"/>
      <c r="LN32" s="324"/>
      <c r="LO32" s="324"/>
      <c r="LP32" s="324"/>
      <c r="LQ32" s="324"/>
      <c r="LR32" s="324"/>
      <c r="LS32" s="325"/>
      <c r="LT32" s="323"/>
      <c r="LU32" s="324"/>
      <c r="LV32" s="324"/>
      <c r="LW32" s="324"/>
      <c r="LX32" s="324"/>
      <c r="LY32" s="324"/>
      <c r="LZ32" s="324"/>
      <c r="MA32" s="324"/>
      <c r="MB32" s="324"/>
      <c r="MC32" s="325"/>
    </row>
    <row r="33" spans="1:341" ht="39.75" customHeight="1" x14ac:dyDescent="0.2">
      <c r="A33" s="227" t="s">
        <v>244</v>
      </c>
      <c r="B33" s="228"/>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00" t="s">
        <v>85</v>
      </c>
      <c r="AO33" s="201"/>
      <c r="AP33" s="201"/>
      <c r="AQ33" s="201"/>
      <c r="AR33" s="201"/>
      <c r="AS33" s="202"/>
      <c r="AT33" s="205" t="s">
        <v>52</v>
      </c>
      <c r="AU33" s="201"/>
      <c r="AV33" s="201"/>
      <c r="AW33" s="201"/>
      <c r="AX33" s="201"/>
      <c r="AY33" s="202"/>
      <c r="AZ33" s="207">
        <f>SUM(AZ34:BI38)</f>
        <v>13493004.4</v>
      </c>
      <c r="BA33" s="208"/>
      <c r="BB33" s="208"/>
      <c r="BC33" s="208"/>
      <c r="BD33" s="208"/>
      <c r="BE33" s="208"/>
      <c r="BF33" s="208"/>
      <c r="BG33" s="208"/>
      <c r="BH33" s="208"/>
      <c r="BI33" s="209"/>
      <c r="BJ33" s="207">
        <f t="shared" ref="BJ33" si="56">SUM(BJ34:BS38)</f>
        <v>0</v>
      </c>
      <c r="BK33" s="208"/>
      <c r="BL33" s="208"/>
      <c r="BM33" s="208"/>
      <c r="BN33" s="208"/>
      <c r="BO33" s="208"/>
      <c r="BP33" s="208"/>
      <c r="BQ33" s="208"/>
      <c r="BR33" s="208"/>
      <c r="BS33" s="209"/>
      <c r="BT33" s="207">
        <f t="shared" ref="BT33" si="57">SUM(BT34:CC38)</f>
        <v>0</v>
      </c>
      <c r="BU33" s="208"/>
      <c r="BV33" s="208"/>
      <c r="BW33" s="208"/>
      <c r="BX33" s="208"/>
      <c r="BY33" s="208"/>
      <c r="BZ33" s="208"/>
      <c r="CA33" s="208"/>
      <c r="CB33" s="208"/>
      <c r="CC33" s="209"/>
      <c r="CD33" s="207">
        <f t="shared" ref="CD33" si="58">SUM(CD34:CM38)</f>
        <v>12000</v>
      </c>
      <c r="CE33" s="208"/>
      <c r="CF33" s="208"/>
      <c r="CG33" s="208"/>
      <c r="CH33" s="208"/>
      <c r="CI33" s="208"/>
      <c r="CJ33" s="208"/>
      <c r="CK33" s="208"/>
      <c r="CL33" s="208"/>
      <c r="CM33" s="209"/>
      <c r="CN33" s="207">
        <f t="shared" ref="CN33" si="59">SUM(CN34:CW38)</f>
        <v>803200</v>
      </c>
      <c r="CO33" s="208"/>
      <c r="CP33" s="208"/>
      <c r="CQ33" s="208"/>
      <c r="CR33" s="208"/>
      <c r="CS33" s="208"/>
      <c r="CT33" s="208"/>
      <c r="CU33" s="208"/>
      <c r="CV33" s="208"/>
      <c r="CW33" s="209"/>
      <c r="CX33" s="207">
        <f t="shared" ref="CX33" si="60">SUM(CX34:DG38)</f>
        <v>577000</v>
      </c>
      <c r="CY33" s="208"/>
      <c r="CZ33" s="208"/>
      <c r="DA33" s="208"/>
      <c r="DB33" s="208"/>
      <c r="DC33" s="208"/>
      <c r="DD33" s="208"/>
      <c r="DE33" s="208"/>
      <c r="DF33" s="208"/>
      <c r="DG33" s="209"/>
      <c r="DH33" s="207">
        <f t="shared" ref="DH33" si="61">SUM(DH34:DQ38)</f>
        <v>770200</v>
      </c>
      <c r="DI33" s="208"/>
      <c r="DJ33" s="208"/>
      <c r="DK33" s="208"/>
      <c r="DL33" s="208"/>
      <c r="DM33" s="208"/>
      <c r="DN33" s="208"/>
      <c r="DO33" s="208"/>
      <c r="DP33" s="208"/>
      <c r="DQ33" s="209"/>
      <c r="DR33" s="207">
        <f t="shared" ref="DR33" si="62">SUM(DR34:EA38)</f>
        <v>397204.4</v>
      </c>
      <c r="DS33" s="208"/>
      <c r="DT33" s="208"/>
      <c r="DU33" s="208"/>
      <c r="DV33" s="208"/>
      <c r="DW33" s="208"/>
      <c r="DX33" s="208"/>
      <c r="DY33" s="208"/>
      <c r="DZ33" s="208"/>
      <c r="EA33" s="209"/>
      <c r="EB33" s="207">
        <f t="shared" ref="EB33" si="63">SUM(EB34:EK38)</f>
        <v>213900</v>
      </c>
      <c r="EC33" s="208"/>
      <c r="ED33" s="208"/>
      <c r="EE33" s="208"/>
      <c r="EF33" s="208"/>
      <c r="EG33" s="208"/>
      <c r="EH33" s="208"/>
      <c r="EI33" s="208"/>
      <c r="EJ33" s="208"/>
      <c r="EK33" s="209"/>
      <c r="EL33" s="207">
        <f t="shared" ref="EL33" si="64">SUM(EL34:EU38)</f>
        <v>457600</v>
      </c>
      <c r="EM33" s="208"/>
      <c r="EN33" s="208"/>
      <c r="EO33" s="208"/>
      <c r="EP33" s="208"/>
      <c r="EQ33" s="208"/>
      <c r="ER33" s="208"/>
      <c r="ES33" s="208"/>
      <c r="ET33" s="208"/>
      <c r="EU33" s="209"/>
      <c r="EV33" s="207">
        <f t="shared" ref="EV33" si="65">SUM(EV34:FE38)</f>
        <v>0</v>
      </c>
      <c r="EW33" s="208"/>
      <c r="EX33" s="208"/>
      <c r="EY33" s="208"/>
      <c r="EZ33" s="208"/>
      <c r="FA33" s="208"/>
      <c r="FB33" s="208"/>
      <c r="FC33" s="208"/>
      <c r="FD33" s="208"/>
      <c r="FE33" s="209"/>
      <c r="FF33" s="207">
        <f t="shared" ref="FF33" si="66">SUM(FF34:FO38)</f>
        <v>114000</v>
      </c>
      <c r="FG33" s="208"/>
      <c r="FH33" s="208"/>
      <c r="FI33" s="208"/>
      <c r="FJ33" s="208"/>
      <c r="FK33" s="208"/>
      <c r="FL33" s="208"/>
      <c r="FM33" s="208"/>
      <c r="FN33" s="208"/>
      <c r="FO33" s="209"/>
      <c r="FP33" s="207">
        <f t="shared" ref="FP33" si="67">SUM(FP34:FY38)</f>
        <v>0</v>
      </c>
      <c r="FQ33" s="208"/>
      <c r="FR33" s="208"/>
      <c r="FS33" s="208"/>
      <c r="FT33" s="208"/>
      <c r="FU33" s="208"/>
      <c r="FV33" s="208"/>
      <c r="FW33" s="208"/>
      <c r="FX33" s="208"/>
      <c r="FY33" s="209"/>
      <c r="FZ33" s="207">
        <f t="shared" ref="FZ33" si="68">SUM(FZ34:GI38)</f>
        <v>1874000</v>
      </c>
      <c r="GA33" s="208"/>
      <c r="GB33" s="208"/>
      <c r="GC33" s="208"/>
      <c r="GD33" s="208"/>
      <c r="GE33" s="208"/>
      <c r="GF33" s="208"/>
      <c r="GG33" s="208"/>
      <c r="GH33" s="208"/>
      <c r="GI33" s="354"/>
      <c r="GJ33" s="207">
        <f t="shared" ref="GJ33" si="69">SUM(GJ34:GS38)</f>
        <v>558500</v>
      </c>
      <c r="GK33" s="208"/>
      <c r="GL33" s="208"/>
      <c r="GM33" s="208"/>
      <c r="GN33" s="208"/>
      <c r="GO33" s="208"/>
      <c r="GP33" s="208"/>
      <c r="GQ33" s="208"/>
      <c r="GR33" s="208"/>
      <c r="GS33" s="354"/>
      <c r="GT33" s="207">
        <f t="shared" ref="GT33" si="70">SUM(GT34:HC38)</f>
        <v>0</v>
      </c>
      <c r="GU33" s="208"/>
      <c r="GV33" s="208"/>
      <c r="GW33" s="208"/>
      <c r="GX33" s="208"/>
      <c r="GY33" s="208"/>
      <c r="GZ33" s="208"/>
      <c r="HA33" s="208"/>
      <c r="HB33" s="208"/>
      <c r="HC33" s="354"/>
      <c r="HD33" s="207">
        <f t="shared" ref="HD33" si="71">SUM(HD34:HM38)</f>
        <v>0</v>
      </c>
      <c r="HE33" s="208"/>
      <c r="HF33" s="208"/>
      <c r="HG33" s="208"/>
      <c r="HH33" s="208"/>
      <c r="HI33" s="208"/>
      <c r="HJ33" s="208"/>
      <c r="HK33" s="208"/>
      <c r="HL33" s="208"/>
      <c r="HM33" s="354"/>
      <c r="HN33" s="207">
        <f t="shared" ref="HN33" si="72">SUM(HN34:HW38)</f>
        <v>2207600</v>
      </c>
      <c r="HO33" s="208"/>
      <c r="HP33" s="208"/>
      <c r="HQ33" s="208"/>
      <c r="HR33" s="208"/>
      <c r="HS33" s="208"/>
      <c r="HT33" s="208"/>
      <c r="HU33" s="208"/>
      <c r="HV33" s="208"/>
      <c r="HW33" s="354"/>
      <c r="HX33" s="207">
        <f t="shared" ref="HX33" si="73">SUM(HX34:IG38)</f>
        <v>0</v>
      </c>
      <c r="HY33" s="208"/>
      <c r="HZ33" s="208"/>
      <c r="IA33" s="208"/>
      <c r="IB33" s="208"/>
      <c r="IC33" s="208"/>
      <c r="ID33" s="208"/>
      <c r="IE33" s="208"/>
      <c r="IF33" s="208"/>
      <c r="IG33" s="354"/>
      <c r="IH33" s="207">
        <f t="shared" ref="IH33" si="74">SUM(IH34:IQ38)</f>
        <v>0</v>
      </c>
      <c r="II33" s="208"/>
      <c r="IJ33" s="208"/>
      <c r="IK33" s="208"/>
      <c r="IL33" s="208"/>
      <c r="IM33" s="208"/>
      <c r="IN33" s="208"/>
      <c r="IO33" s="208"/>
      <c r="IP33" s="208"/>
      <c r="IQ33" s="354"/>
      <c r="IR33" s="207">
        <f t="shared" ref="IR33" si="75">SUM(IR34:JA38)</f>
        <v>410500</v>
      </c>
      <c r="IS33" s="208"/>
      <c r="IT33" s="208"/>
      <c r="IU33" s="208"/>
      <c r="IV33" s="208"/>
      <c r="IW33" s="208"/>
      <c r="IX33" s="208"/>
      <c r="IY33" s="208"/>
      <c r="IZ33" s="208"/>
      <c r="JA33" s="354"/>
      <c r="JB33" s="207">
        <f t="shared" ref="JB33" si="76">SUM(JB34:JK38)</f>
        <v>0</v>
      </c>
      <c r="JC33" s="208"/>
      <c r="JD33" s="208"/>
      <c r="JE33" s="208"/>
      <c r="JF33" s="208"/>
      <c r="JG33" s="208"/>
      <c r="JH33" s="208"/>
      <c r="JI33" s="208"/>
      <c r="JJ33" s="208"/>
      <c r="JK33" s="354"/>
      <c r="JL33" s="207">
        <f t="shared" ref="JL33" si="77">SUM(JL34:JU38)</f>
        <v>1404000</v>
      </c>
      <c r="JM33" s="208"/>
      <c r="JN33" s="208"/>
      <c r="JO33" s="208"/>
      <c r="JP33" s="208"/>
      <c r="JQ33" s="208"/>
      <c r="JR33" s="208"/>
      <c r="JS33" s="208"/>
      <c r="JT33" s="208"/>
      <c r="JU33" s="354"/>
      <c r="JV33" s="207">
        <f t="shared" ref="JV33" si="78">SUM(JV34:KE38)</f>
        <v>1350000</v>
      </c>
      <c r="JW33" s="208"/>
      <c r="JX33" s="208"/>
      <c r="JY33" s="208"/>
      <c r="JZ33" s="208"/>
      <c r="KA33" s="208"/>
      <c r="KB33" s="208"/>
      <c r="KC33" s="208"/>
      <c r="KD33" s="208"/>
      <c r="KE33" s="354"/>
      <c r="KF33" s="207">
        <f t="shared" ref="KF33" si="79">SUM(KF34:KO38)</f>
        <v>0</v>
      </c>
      <c r="KG33" s="208"/>
      <c r="KH33" s="208"/>
      <c r="KI33" s="208"/>
      <c r="KJ33" s="208"/>
      <c r="KK33" s="208"/>
      <c r="KL33" s="208"/>
      <c r="KM33" s="208"/>
      <c r="KN33" s="208"/>
      <c r="KO33" s="354"/>
      <c r="KP33" s="207">
        <f t="shared" ref="KP33" si="80">SUM(KP34:KY38)</f>
        <v>907500</v>
      </c>
      <c r="KQ33" s="208"/>
      <c r="KR33" s="208"/>
      <c r="KS33" s="208"/>
      <c r="KT33" s="208"/>
      <c r="KU33" s="208"/>
      <c r="KV33" s="208"/>
      <c r="KW33" s="208"/>
      <c r="KX33" s="208"/>
      <c r="KY33" s="354"/>
      <c r="KZ33" s="207">
        <f t="shared" ref="KZ33" si="81">SUM(KZ34:LI38)</f>
        <v>1435800</v>
      </c>
      <c r="LA33" s="208"/>
      <c r="LB33" s="208"/>
      <c r="LC33" s="208"/>
      <c r="LD33" s="208"/>
      <c r="LE33" s="208"/>
      <c r="LF33" s="208"/>
      <c r="LG33" s="208"/>
      <c r="LH33" s="208"/>
      <c r="LI33" s="354"/>
      <c r="LJ33" s="207">
        <f t="shared" ref="LJ33" si="82">SUM(LJ34:LS38)</f>
        <v>0</v>
      </c>
      <c r="LK33" s="208"/>
      <c r="LL33" s="208"/>
      <c r="LM33" s="208"/>
      <c r="LN33" s="208"/>
      <c r="LO33" s="208"/>
      <c r="LP33" s="208"/>
      <c r="LQ33" s="208"/>
      <c r="LR33" s="208"/>
      <c r="LS33" s="354"/>
      <c r="LT33" s="207">
        <f t="shared" ref="LT33" si="83">SUM(LT34:MC38)</f>
        <v>0</v>
      </c>
      <c r="LU33" s="208"/>
      <c r="LV33" s="208"/>
      <c r="LW33" s="208"/>
      <c r="LX33" s="208"/>
      <c r="LY33" s="208"/>
      <c r="LZ33" s="208"/>
      <c r="MA33" s="208"/>
      <c r="MB33" s="208"/>
      <c r="MC33" s="354"/>
    </row>
    <row r="34" spans="1:341" ht="13.5" customHeight="1" x14ac:dyDescent="0.2">
      <c r="A34" s="262" t="s">
        <v>45</v>
      </c>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00" t="s">
        <v>85</v>
      </c>
      <c r="AO34" s="201"/>
      <c r="AP34" s="201"/>
      <c r="AQ34" s="201"/>
      <c r="AR34" s="201"/>
      <c r="AS34" s="202"/>
      <c r="AT34" s="205" t="s">
        <v>280</v>
      </c>
      <c r="AU34" s="201"/>
      <c r="AV34" s="201"/>
      <c r="AW34" s="201"/>
      <c r="AX34" s="201"/>
      <c r="AY34" s="202"/>
      <c r="AZ34" s="207"/>
      <c r="BA34" s="208"/>
      <c r="BB34" s="208"/>
      <c r="BC34" s="208"/>
      <c r="BD34" s="208"/>
      <c r="BE34" s="208"/>
      <c r="BF34" s="208"/>
      <c r="BG34" s="208"/>
      <c r="BH34" s="208"/>
      <c r="BI34" s="209"/>
      <c r="BJ34" s="215"/>
      <c r="BK34" s="216"/>
      <c r="BL34" s="216"/>
      <c r="BM34" s="216"/>
      <c r="BN34" s="216"/>
      <c r="BO34" s="216"/>
      <c r="BP34" s="216"/>
      <c r="BQ34" s="216"/>
      <c r="BR34" s="216"/>
      <c r="BS34" s="217"/>
      <c r="BT34" s="215"/>
      <c r="BU34" s="216"/>
      <c r="BV34" s="216"/>
      <c r="BW34" s="216"/>
      <c r="BX34" s="216"/>
      <c r="BY34" s="216"/>
      <c r="BZ34" s="216"/>
      <c r="CA34" s="216"/>
      <c r="CB34" s="216"/>
      <c r="CC34" s="217"/>
      <c r="CD34" s="215"/>
      <c r="CE34" s="216"/>
      <c r="CF34" s="216"/>
      <c r="CG34" s="216"/>
      <c r="CH34" s="216"/>
      <c r="CI34" s="216"/>
      <c r="CJ34" s="216"/>
      <c r="CK34" s="216"/>
      <c r="CL34" s="216"/>
      <c r="CM34" s="217"/>
      <c r="CN34" s="215"/>
      <c r="CO34" s="216"/>
      <c r="CP34" s="216"/>
      <c r="CQ34" s="216"/>
      <c r="CR34" s="216"/>
      <c r="CS34" s="216"/>
      <c r="CT34" s="216"/>
      <c r="CU34" s="216"/>
      <c r="CV34" s="216"/>
      <c r="CW34" s="217"/>
      <c r="CX34" s="215"/>
      <c r="CY34" s="216"/>
      <c r="CZ34" s="216"/>
      <c r="DA34" s="216"/>
      <c r="DB34" s="216"/>
      <c r="DC34" s="216"/>
      <c r="DD34" s="216"/>
      <c r="DE34" s="216"/>
      <c r="DF34" s="216"/>
      <c r="DG34" s="217"/>
      <c r="DH34" s="215"/>
      <c r="DI34" s="216"/>
      <c r="DJ34" s="216"/>
      <c r="DK34" s="216"/>
      <c r="DL34" s="216"/>
      <c r="DM34" s="216"/>
      <c r="DN34" s="216"/>
      <c r="DO34" s="216"/>
      <c r="DP34" s="216"/>
      <c r="DQ34" s="217"/>
      <c r="DR34" s="215"/>
      <c r="DS34" s="216"/>
      <c r="DT34" s="216"/>
      <c r="DU34" s="216"/>
      <c r="DV34" s="216"/>
      <c r="DW34" s="216"/>
      <c r="DX34" s="216"/>
      <c r="DY34" s="216"/>
      <c r="DZ34" s="216"/>
      <c r="EA34" s="217"/>
      <c r="EB34" s="215"/>
      <c r="EC34" s="216"/>
      <c r="ED34" s="216"/>
      <c r="EE34" s="216"/>
      <c r="EF34" s="216"/>
      <c r="EG34" s="216"/>
      <c r="EH34" s="216"/>
      <c r="EI34" s="216"/>
      <c r="EJ34" s="216"/>
      <c r="EK34" s="217"/>
      <c r="EL34" s="215"/>
      <c r="EM34" s="216"/>
      <c r="EN34" s="216"/>
      <c r="EO34" s="216"/>
      <c r="EP34" s="216"/>
      <c r="EQ34" s="216"/>
      <c r="ER34" s="216"/>
      <c r="ES34" s="216"/>
      <c r="ET34" s="216"/>
      <c r="EU34" s="217"/>
      <c r="EV34" s="215"/>
      <c r="EW34" s="216"/>
      <c r="EX34" s="216"/>
      <c r="EY34" s="216"/>
      <c r="EZ34" s="216"/>
      <c r="FA34" s="216"/>
      <c r="FB34" s="216"/>
      <c r="FC34" s="216"/>
      <c r="FD34" s="216"/>
      <c r="FE34" s="217"/>
      <c r="FF34" s="215"/>
      <c r="FG34" s="216"/>
      <c r="FH34" s="216"/>
      <c r="FI34" s="216"/>
      <c r="FJ34" s="216"/>
      <c r="FK34" s="216"/>
      <c r="FL34" s="216"/>
      <c r="FM34" s="216"/>
      <c r="FN34" s="216"/>
      <c r="FO34" s="217"/>
      <c r="FP34" s="215"/>
      <c r="FQ34" s="216"/>
      <c r="FR34" s="216"/>
      <c r="FS34" s="216"/>
      <c r="FT34" s="216"/>
      <c r="FU34" s="216"/>
      <c r="FV34" s="216"/>
      <c r="FW34" s="216"/>
      <c r="FX34" s="216"/>
      <c r="FY34" s="217"/>
      <c r="FZ34" s="240"/>
      <c r="GA34" s="241"/>
      <c r="GB34" s="241"/>
      <c r="GC34" s="241"/>
      <c r="GD34" s="241"/>
      <c r="GE34" s="241"/>
      <c r="GF34" s="241"/>
      <c r="GG34" s="241"/>
      <c r="GH34" s="241"/>
      <c r="GI34" s="336"/>
      <c r="GJ34" s="240"/>
      <c r="GK34" s="241"/>
      <c r="GL34" s="241"/>
      <c r="GM34" s="241"/>
      <c r="GN34" s="241"/>
      <c r="GO34" s="241"/>
      <c r="GP34" s="241"/>
      <c r="GQ34" s="241"/>
      <c r="GR34" s="241"/>
      <c r="GS34" s="336"/>
      <c r="GT34" s="240"/>
      <c r="GU34" s="241"/>
      <c r="GV34" s="241"/>
      <c r="GW34" s="241"/>
      <c r="GX34" s="241"/>
      <c r="GY34" s="241"/>
      <c r="GZ34" s="241"/>
      <c r="HA34" s="241"/>
      <c r="HB34" s="241"/>
      <c r="HC34" s="336"/>
      <c r="HD34" s="240"/>
      <c r="HE34" s="241"/>
      <c r="HF34" s="241"/>
      <c r="HG34" s="241"/>
      <c r="HH34" s="241"/>
      <c r="HI34" s="241"/>
      <c r="HJ34" s="241"/>
      <c r="HK34" s="241"/>
      <c r="HL34" s="241"/>
      <c r="HM34" s="336"/>
      <c r="HN34" s="240"/>
      <c r="HO34" s="241"/>
      <c r="HP34" s="241"/>
      <c r="HQ34" s="241"/>
      <c r="HR34" s="241"/>
      <c r="HS34" s="241"/>
      <c r="HT34" s="241"/>
      <c r="HU34" s="241"/>
      <c r="HV34" s="241"/>
      <c r="HW34" s="336"/>
      <c r="HX34" s="240"/>
      <c r="HY34" s="241"/>
      <c r="HZ34" s="241"/>
      <c r="IA34" s="241"/>
      <c r="IB34" s="241"/>
      <c r="IC34" s="241"/>
      <c r="ID34" s="241"/>
      <c r="IE34" s="241"/>
      <c r="IF34" s="241"/>
      <c r="IG34" s="336"/>
      <c r="IH34" s="240"/>
      <c r="II34" s="241"/>
      <c r="IJ34" s="241"/>
      <c r="IK34" s="241"/>
      <c r="IL34" s="241"/>
      <c r="IM34" s="241"/>
      <c r="IN34" s="241"/>
      <c r="IO34" s="241"/>
      <c r="IP34" s="241"/>
      <c r="IQ34" s="336"/>
      <c r="IR34" s="240"/>
      <c r="IS34" s="241"/>
      <c r="IT34" s="241"/>
      <c r="IU34" s="241"/>
      <c r="IV34" s="241"/>
      <c r="IW34" s="241"/>
      <c r="IX34" s="241"/>
      <c r="IY34" s="241"/>
      <c r="IZ34" s="241"/>
      <c r="JA34" s="336"/>
      <c r="JB34" s="240"/>
      <c r="JC34" s="241"/>
      <c r="JD34" s="241"/>
      <c r="JE34" s="241"/>
      <c r="JF34" s="241"/>
      <c r="JG34" s="241"/>
      <c r="JH34" s="241"/>
      <c r="JI34" s="241"/>
      <c r="JJ34" s="241"/>
      <c r="JK34" s="336"/>
      <c r="JL34" s="240"/>
      <c r="JM34" s="241"/>
      <c r="JN34" s="241"/>
      <c r="JO34" s="241"/>
      <c r="JP34" s="241"/>
      <c r="JQ34" s="241"/>
      <c r="JR34" s="241"/>
      <c r="JS34" s="241"/>
      <c r="JT34" s="241"/>
      <c r="JU34" s="336"/>
      <c r="JV34" s="240"/>
      <c r="JW34" s="241"/>
      <c r="JX34" s="241"/>
      <c r="JY34" s="241"/>
      <c r="JZ34" s="241"/>
      <c r="KA34" s="241"/>
      <c r="KB34" s="241"/>
      <c r="KC34" s="241"/>
      <c r="KD34" s="241"/>
      <c r="KE34" s="336"/>
      <c r="KF34" s="240"/>
      <c r="KG34" s="241"/>
      <c r="KH34" s="241"/>
      <c r="KI34" s="241"/>
      <c r="KJ34" s="241"/>
      <c r="KK34" s="241"/>
      <c r="KL34" s="241"/>
      <c r="KM34" s="241"/>
      <c r="KN34" s="241"/>
      <c r="KO34" s="336"/>
      <c r="KP34" s="240"/>
      <c r="KQ34" s="241"/>
      <c r="KR34" s="241"/>
      <c r="KS34" s="241"/>
      <c r="KT34" s="241"/>
      <c r="KU34" s="241"/>
      <c r="KV34" s="241"/>
      <c r="KW34" s="241"/>
      <c r="KX34" s="241"/>
      <c r="KY34" s="336"/>
      <c r="KZ34" s="240"/>
      <c r="LA34" s="241"/>
      <c r="LB34" s="241"/>
      <c r="LC34" s="241"/>
      <c r="LD34" s="241"/>
      <c r="LE34" s="241"/>
      <c r="LF34" s="241"/>
      <c r="LG34" s="241"/>
      <c r="LH34" s="241"/>
      <c r="LI34" s="336"/>
      <c r="LJ34" s="240"/>
      <c r="LK34" s="241"/>
      <c r="LL34" s="241"/>
      <c r="LM34" s="241"/>
      <c r="LN34" s="241"/>
      <c r="LO34" s="241"/>
      <c r="LP34" s="241"/>
      <c r="LQ34" s="241"/>
      <c r="LR34" s="241"/>
      <c r="LS34" s="336"/>
      <c r="LT34" s="240"/>
      <c r="LU34" s="241"/>
      <c r="LV34" s="241"/>
      <c r="LW34" s="241"/>
      <c r="LX34" s="241"/>
      <c r="LY34" s="241"/>
      <c r="LZ34" s="241"/>
      <c r="MA34" s="241"/>
      <c r="MB34" s="241"/>
      <c r="MC34" s="336"/>
    </row>
    <row r="35" spans="1:341" ht="13.5" customHeight="1" x14ac:dyDescent="0.2">
      <c r="A35" s="270" t="s">
        <v>283</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271"/>
      <c r="AN35" s="203"/>
      <c r="AO35" s="149"/>
      <c r="AP35" s="149"/>
      <c r="AQ35" s="149"/>
      <c r="AR35" s="149"/>
      <c r="AS35" s="204"/>
      <c r="AT35" s="206"/>
      <c r="AU35" s="149"/>
      <c r="AV35" s="149"/>
      <c r="AW35" s="149"/>
      <c r="AX35" s="149"/>
      <c r="AY35" s="204"/>
      <c r="AZ35" s="210"/>
      <c r="BA35" s="211"/>
      <c r="BB35" s="211"/>
      <c r="BC35" s="211"/>
      <c r="BD35" s="211"/>
      <c r="BE35" s="211"/>
      <c r="BF35" s="211"/>
      <c r="BG35" s="211"/>
      <c r="BH35" s="211"/>
      <c r="BI35" s="212"/>
      <c r="BJ35" s="218"/>
      <c r="BK35" s="219"/>
      <c r="BL35" s="219"/>
      <c r="BM35" s="219"/>
      <c r="BN35" s="219"/>
      <c r="BO35" s="219"/>
      <c r="BP35" s="219"/>
      <c r="BQ35" s="219"/>
      <c r="BR35" s="219"/>
      <c r="BS35" s="220"/>
      <c r="BT35" s="218"/>
      <c r="BU35" s="219"/>
      <c r="BV35" s="219"/>
      <c r="BW35" s="219"/>
      <c r="BX35" s="219"/>
      <c r="BY35" s="219"/>
      <c r="BZ35" s="219"/>
      <c r="CA35" s="219"/>
      <c r="CB35" s="219"/>
      <c r="CC35" s="220"/>
      <c r="CD35" s="218"/>
      <c r="CE35" s="219"/>
      <c r="CF35" s="219"/>
      <c r="CG35" s="219"/>
      <c r="CH35" s="219"/>
      <c r="CI35" s="219"/>
      <c r="CJ35" s="219"/>
      <c r="CK35" s="219"/>
      <c r="CL35" s="219"/>
      <c r="CM35" s="220"/>
      <c r="CN35" s="218"/>
      <c r="CO35" s="219"/>
      <c r="CP35" s="219"/>
      <c r="CQ35" s="219"/>
      <c r="CR35" s="219"/>
      <c r="CS35" s="219"/>
      <c r="CT35" s="219"/>
      <c r="CU35" s="219"/>
      <c r="CV35" s="219"/>
      <c r="CW35" s="220"/>
      <c r="CX35" s="218"/>
      <c r="CY35" s="219"/>
      <c r="CZ35" s="219"/>
      <c r="DA35" s="219"/>
      <c r="DB35" s="219"/>
      <c r="DC35" s="219"/>
      <c r="DD35" s="219"/>
      <c r="DE35" s="219"/>
      <c r="DF35" s="219"/>
      <c r="DG35" s="220"/>
      <c r="DH35" s="218"/>
      <c r="DI35" s="219"/>
      <c r="DJ35" s="219"/>
      <c r="DK35" s="219"/>
      <c r="DL35" s="219"/>
      <c r="DM35" s="219"/>
      <c r="DN35" s="219"/>
      <c r="DO35" s="219"/>
      <c r="DP35" s="219"/>
      <c r="DQ35" s="220"/>
      <c r="DR35" s="218"/>
      <c r="DS35" s="219"/>
      <c r="DT35" s="219"/>
      <c r="DU35" s="219"/>
      <c r="DV35" s="219"/>
      <c r="DW35" s="219"/>
      <c r="DX35" s="219"/>
      <c r="DY35" s="219"/>
      <c r="DZ35" s="219"/>
      <c r="EA35" s="220"/>
      <c r="EB35" s="218"/>
      <c r="EC35" s="219"/>
      <c r="ED35" s="219"/>
      <c r="EE35" s="219"/>
      <c r="EF35" s="219"/>
      <c r="EG35" s="219"/>
      <c r="EH35" s="219"/>
      <c r="EI35" s="219"/>
      <c r="EJ35" s="219"/>
      <c r="EK35" s="220"/>
      <c r="EL35" s="218"/>
      <c r="EM35" s="219"/>
      <c r="EN35" s="219"/>
      <c r="EO35" s="219"/>
      <c r="EP35" s="219"/>
      <c r="EQ35" s="219"/>
      <c r="ER35" s="219"/>
      <c r="ES35" s="219"/>
      <c r="ET35" s="219"/>
      <c r="EU35" s="220"/>
      <c r="EV35" s="218"/>
      <c r="EW35" s="219"/>
      <c r="EX35" s="219"/>
      <c r="EY35" s="219"/>
      <c r="EZ35" s="219"/>
      <c r="FA35" s="219"/>
      <c r="FB35" s="219"/>
      <c r="FC35" s="219"/>
      <c r="FD35" s="219"/>
      <c r="FE35" s="220"/>
      <c r="FF35" s="218"/>
      <c r="FG35" s="219"/>
      <c r="FH35" s="219"/>
      <c r="FI35" s="219"/>
      <c r="FJ35" s="219"/>
      <c r="FK35" s="219"/>
      <c r="FL35" s="219"/>
      <c r="FM35" s="219"/>
      <c r="FN35" s="219"/>
      <c r="FO35" s="220"/>
      <c r="FP35" s="218"/>
      <c r="FQ35" s="219"/>
      <c r="FR35" s="219"/>
      <c r="FS35" s="219"/>
      <c r="FT35" s="219"/>
      <c r="FU35" s="219"/>
      <c r="FV35" s="219"/>
      <c r="FW35" s="219"/>
      <c r="FX35" s="219"/>
      <c r="FY35" s="220"/>
      <c r="FZ35" s="243"/>
      <c r="GA35" s="244"/>
      <c r="GB35" s="244"/>
      <c r="GC35" s="244"/>
      <c r="GD35" s="244"/>
      <c r="GE35" s="244"/>
      <c r="GF35" s="244"/>
      <c r="GG35" s="244"/>
      <c r="GH35" s="244"/>
      <c r="GI35" s="353"/>
      <c r="GJ35" s="243"/>
      <c r="GK35" s="244"/>
      <c r="GL35" s="244"/>
      <c r="GM35" s="244"/>
      <c r="GN35" s="244"/>
      <c r="GO35" s="244"/>
      <c r="GP35" s="244"/>
      <c r="GQ35" s="244"/>
      <c r="GR35" s="244"/>
      <c r="GS35" s="353"/>
      <c r="GT35" s="243"/>
      <c r="GU35" s="244"/>
      <c r="GV35" s="244"/>
      <c r="GW35" s="244"/>
      <c r="GX35" s="244"/>
      <c r="GY35" s="244"/>
      <c r="GZ35" s="244"/>
      <c r="HA35" s="244"/>
      <c r="HB35" s="244"/>
      <c r="HC35" s="353"/>
      <c r="HD35" s="243"/>
      <c r="HE35" s="244"/>
      <c r="HF35" s="244"/>
      <c r="HG35" s="244"/>
      <c r="HH35" s="244"/>
      <c r="HI35" s="244"/>
      <c r="HJ35" s="244"/>
      <c r="HK35" s="244"/>
      <c r="HL35" s="244"/>
      <c r="HM35" s="353"/>
      <c r="HN35" s="243"/>
      <c r="HO35" s="244"/>
      <c r="HP35" s="244"/>
      <c r="HQ35" s="244"/>
      <c r="HR35" s="244"/>
      <c r="HS35" s="244"/>
      <c r="HT35" s="244"/>
      <c r="HU35" s="244"/>
      <c r="HV35" s="244"/>
      <c r="HW35" s="353"/>
      <c r="HX35" s="243"/>
      <c r="HY35" s="244"/>
      <c r="HZ35" s="244"/>
      <c r="IA35" s="244"/>
      <c r="IB35" s="244"/>
      <c r="IC35" s="244"/>
      <c r="ID35" s="244"/>
      <c r="IE35" s="244"/>
      <c r="IF35" s="244"/>
      <c r="IG35" s="353"/>
      <c r="IH35" s="243"/>
      <c r="II35" s="244"/>
      <c r="IJ35" s="244"/>
      <c r="IK35" s="244"/>
      <c r="IL35" s="244"/>
      <c r="IM35" s="244"/>
      <c r="IN35" s="244"/>
      <c r="IO35" s="244"/>
      <c r="IP35" s="244"/>
      <c r="IQ35" s="353"/>
      <c r="IR35" s="243"/>
      <c r="IS35" s="244"/>
      <c r="IT35" s="244"/>
      <c r="IU35" s="244"/>
      <c r="IV35" s="244"/>
      <c r="IW35" s="244"/>
      <c r="IX35" s="244"/>
      <c r="IY35" s="244"/>
      <c r="IZ35" s="244"/>
      <c r="JA35" s="353"/>
      <c r="JB35" s="243"/>
      <c r="JC35" s="244"/>
      <c r="JD35" s="244"/>
      <c r="JE35" s="244"/>
      <c r="JF35" s="244"/>
      <c r="JG35" s="244"/>
      <c r="JH35" s="244"/>
      <c r="JI35" s="244"/>
      <c r="JJ35" s="244"/>
      <c r="JK35" s="353"/>
      <c r="JL35" s="243"/>
      <c r="JM35" s="244"/>
      <c r="JN35" s="244"/>
      <c r="JO35" s="244"/>
      <c r="JP35" s="244"/>
      <c r="JQ35" s="244"/>
      <c r="JR35" s="244"/>
      <c r="JS35" s="244"/>
      <c r="JT35" s="244"/>
      <c r="JU35" s="353"/>
      <c r="JV35" s="243"/>
      <c r="JW35" s="244"/>
      <c r="JX35" s="244"/>
      <c r="JY35" s="244"/>
      <c r="JZ35" s="244"/>
      <c r="KA35" s="244"/>
      <c r="KB35" s="244"/>
      <c r="KC35" s="244"/>
      <c r="KD35" s="244"/>
      <c r="KE35" s="353"/>
      <c r="KF35" s="243"/>
      <c r="KG35" s="244"/>
      <c r="KH35" s="244"/>
      <c r="KI35" s="244"/>
      <c r="KJ35" s="244"/>
      <c r="KK35" s="244"/>
      <c r="KL35" s="244"/>
      <c r="KM35" s="244"/>
      <c r="KN35" s="244"/>
      <c r="KO35" s="353"/>
      <c r="KP35" s="243"/>
      <c r="KQ35" s="244"/>
      <c r="KR35" s="244"/>
      <c r="KS35" s="244"/>
      <c r="KT35" s="244"/>
      <c r="KU35" s="244"/>
      <c r="KV35" s="244"/>
      <c r="KW35" s="244"/>
      <c r="KX35" s="244"/>
      <c r="KY35" s="353"/>
      <c r="KZ35" s="243"/>
      <c r="LA35" s="244"/>
      <c r="LB35" s="244"/>
      <c r="LC35" s="244"/>
      <c r="LD35" s="244"/>
      <c r="LE35" s="244"/>
      <c r="LF35" s="244"/>
      <c r="LG35" s="244"/>
      <c r="LH35" s="244"/>
      <c r="LI35" s="353"/>
      <c r="LJ35" s="243"/>
      <c r="LK35" s="244"/>
      <c r="LL35" s="244"/>
      <c r="LM35" s="244"/>
      <c r="LN35" s="244"/>
      <c r="LO35" s="244"/>
      <c r="LP35" s="244"/>
      <c r="LQ35" s="244"/>
      <c r="LR35" s="244"/>
      <c r="LS35" s="353"/>
      <c r="LT35" s="243"/>
      <c r="LU35" s="244"/>
      <c r="LV35" s="244"/>
      <c r="LW35" s="244"/>
      <c r="LX35" s="244"/>
      <c r="LY35" s="244"/>
      <c r="LZ35" s="244"/>
      <c r="MA35" s="244"/>
      <c r="MB35" s="244"/>
      <c r="MC35" s="353"/>
    </row>
    <row r="36" spans="1:341" ht="13.5" customHeight="1" x14ac:dyDescent="0.2">
      <c r="A36" s="289" t="s">
        <v>284</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176" t="s">
        <v>85</v>
      </c>
      <c r="AO36" s="177"/>
      <c r="AP36" s="177"/>
      <c r="AQ36" s="177"/>
      <c r="AR36" s="177"/>
      <c r="AS36" s="177"/>
      <c r="AT36" s="177" t="s">
        <v>281</v>
      </c>
      <c r="AU36" s="177"/>
      <c r="AV36" s="177"/>
      <c r="AW36" s="177"/>
      <c r="AX36" s="177"/>
      <c r="AY36" s="177"/>
      <c r="AZ36" s="188">
        <f>SUM(BJ36:MC36)</f>
        <v>13493004.4</v>
      </c>
      <c r="BA36" s="188"/>
      <c r="BB36" s="188"/>
      <c r="BC36" s="188"/>
      <c r="BD36" s="188"/>
      <c r="BE36" s="188"/>
      <c r="BF36" s="188"/>
      <c r="BG36" s="188"/>
      <c r="BH36" s="188"/>
      <c r="BI36" s="188"/>
      <c r="BJ36" s="189"/>
      <c r="BK36" s="189"/>
      <c r="BL36" s="189"/>
      <c r="BM36" s="189"/>
      <c r="BN36" s="189"/>
      <c r="BO36" s="189"/>
      <c r="BP36" s="189"/>
      <c r="BQ36" s="189"/>
      <c r="BR36" s="189"/>
      <c r="BS36" s="189"/>
      <c r="BT36" s="189"/>
      <c r="BU36" s="189"/>
      <c r="BV36" s="189"/>
      <c r="BW36" s="189"/>
      <c r="BX36" s="189"/>
      <c r="BY36" s="189"/>
      <c r="BZ36" s="189"/>
      <c r="CA36" s="189"/>
      <c r="CB36" s="189"/>
      <c r="CC36" s="189"/>
      <c r="CD36" s="189">
        <v>12000</v>
      </c>
      <c r="CE36" s="189"/>
      <c r="CF36" s="189"/>
      <c r="CG36" s="189"/>
      <c r="CH36" s="189"/>
      <c r="CI36" s="189"/>
      <c r="CJ36" s="189"/>
      <c r="CK36" s="189"/>
      <c r="CL36" s="189"/>
      <c r="CM36" s="189"/>
      <c r="CN36" s="189">
        <v>803200</v>
      </c>
      <c r="CO36" s="189"/>
      <c r="CP36" s="189"/>
      <c r="CQ36" s="189"/>
      <c r="CR36" s="189"/>
      <c r="CS36" s="189"/>
      <c r="CT36" s="189"/>
      <c r="CU36" s="189"/>
      <c r="CV36" s="189"/>
      <c r="CW36" s="189"/>
      <c r="CX36" s="189">
        <v>577000</v>
      </c>
      <c r="CY36" s="189"/>
      <c r="CZ36" s="189"/>
      <c r="DA36" s="189"/>
      <c r="DB36" s="189"/>
      <c r="DC36" s="189"/>
      <c r="DD36" s="189"/>
      <c r="DE36" s="189"/>
      <c r="DF36" s="189"/>
      <c r="DG36" s="189"/>
      <c r="DH36" s="189">
        <v>770200</v>
      </c>
      <c r="DI36" s="189"/>
      <c r="DJ36" s="189"/>
      <c r="DK36" s="189"/>
      <c r="DL36" s="189"/>
      <c r="DM36" s="189"/>
      <c r="DN36" s="189"/>
      <c r="DO36" s="189"/>
      <c r="DP36" s="189"/>
      <c r="DQ36" s="189"/>
      <c r="DR36" s="189">
        <v>397204.4</v>
      </c>
      <c r="DS36" s="189"/>
      <c r="DT36" s="189"/>
      <c r="DU36" s="189"/>
      <c r="DV36" s="189"/>
      <c r="DW36" s="189"/>
      <c r="DX36" s="189"/>
      <c r="DY36" s="189"/>
      <c r="DZ36" s="189"/>
      <c r="EA36" s="189"/>
      <c r="EB36" s="189">
        <v>213900</v>
      </c>
      <c r="EC36" s="189"/>
      <c r="ED36" s="189"/>
      <c r="EE36" s="189"/>
      <c r="EF36" s="189"/>
      <c r="EG36" s="189"/>
      <c r="EH36" s="189"/>
      <c r="EI36" s="189"/>
      <c r="EJ36" s="189"/>
      <c r="EK36" s="189"/>
      <c r="EL36" s="189">
        <v>457600</v>
      </c>
      <c r="EM36" s="189"/>
      <c r="EN36" s="189"/>
      <c r="EO36" s="189"/>
      <c r="EP36" s="189"/>
      <c r="EQ36" s="189"/>
      <c r="ER36" s="189"/>
      <c r="ES36" s="189"/>
      <c r="ET36" s="189"/>
      <c r="EU36" s="189"/>
      <c r="EV36" s="189"/>
      <c r="EW36" s="189"/>
      <c r="EX36" s="189"/>
      <c r="EY36" s="189"/>
      <c r="EZ36" s="189"/>
      <c r="FA36" s="189"/>
      <c r="FB36" s="189"/>
      <c r="FC36" s="189"/>
      <c r="FD36" s="189"/>
      <c r="FE36" s="189"/>
      <c r="FF36" s="189">
        <v>114000</v>
      </c>
      <c r="FG36" s="189"/>
      <c r="FH36" s="189"/>
      <c r="FI36" s="189"/>
      <c r="FJ36" s="189"/>
      <c r="FK36" s="189"/>
      <c r="FL36" s="189"/>
      <c r="FM36" s="189"/>
      <c r="FN36" s="189"/>
      <c r="FO36" s="189"/>
      <c r="FP36" s="189"/>
      <c r="FQ36" s="189"/>
      <c r="FR36" s="189"/>
      <c r="FS36" s="189"/>
      <c r="FT36" s="189"/>
      <c r="FU36" s="189"/>
      <c r="FV36" s="189"/>
      <c r="FW36" s="189"/>
      <c r="FX36" s="189"/>
      <c r="FY36" s="189"/>
      <c r="FZ36" s="323">
        <v>1874000</v>
      </c>
      <c r="GA36" s="324"/>
      <c r="GB36" s="324"/>
      <c r="GC36" s="324"/>
      <c r="GD36" s="324"/>
      <c r="GE36" s="324"/>
      <c r="GF36" s="324"/>
      <c r="GG36" s="324"/>
      <c r="GH36" s="324"/>
      <c r="GI36" s="325"/>
      <c r="GJ36" s="323">
        <v>558500</v>
      </c>
      <c r="GK36" s="324"/>
      <c r="GL36" s="324"/>
      <c r="GM36" s="324"/>
      <c r="GN36" s="324"/>
      <c r="GO36" s="324"/>
      <c r="GP36" s="324"/>
      <c r="GQ36" s="324"/>
      <c r="GR36" s="324"/>
      <c r="GS36" s="325"/>
      <c r="GT36" s="323"/>
      <c r="GU36" s="324"/>
      <c r="GV36" s="324"/>
      <c r="GW36" s="324"/>
      <c r="GX36" s="324"/>
      <c r="GY36" s="324"/>
      <c r="GZ36" s="324"/>
      <c r="HA36" s="324"/>
      <c r="HB36" s="324"/>
      <c r="HC36" s="325"/>
      <c r="HD36" s="323"/>
      <c r="HE36" s="324"/>
      <c r="HF36" s="324"/>
      <c r="HG36" s="324"/>
      <c r="HH36" s="324"/>
      <c r="HI36" s="324"/>
      <c r="HJ36" s="324"/>
      <c r="HK36" s="324"/>
      <c r="HL36" s="324"/>
      <c r="HM36" s="325"/>
      <c r="HN36" s="323">
        <v>2207600</v>
      </c>
      <c r="HO36" s="324"/>
      <c r="HP36" s="324"/>
      <c r="HQ36" s="324"/>
      <c r="HR36" s="324"/>
      <c r="HS36" s="324"/>
      <c r="HT36" s="324"/>
      <c r="HU36" s="324"/>
      <c r="HV36" s="324"/>
      <c r="HW36" s="325"/>
      <c r="HX36" s="323"/>
      <c r="HY36" s="324"/>
      <c r="HZ36" s="324"/>
      <c r="IA36" s="324"/>
      <c r="IB36" s="324"/>
      <c r="IC36" s="324"/>
      <c r="ID36" s="324"/>
      <c r="IE36" s="324"/>
      <c r="IF36" s="324"/>
      <c r="IG36" s="325"/>
      <c r="IH36" s="323"/>
      <c r="II36" s="324"/>
      <c r="IJ36" s="324"/>
      <c r="IK36" s="324"/>
      <c r="IL36" s="324"/>
      <c r="IM36" s="324"/>
      <c r="IN36" s="324"/>
      <c r="IO36" s="324"/>
      <c r="IP36" s="324"/>
      <c r="IQ36" s="325"/>
      <c r="IR36" s="323">
        <v>410500</v>
      </c>
      <c r="IS36" s="324"/>
      <c r="IT36" s="324"/>
      <c r="IU36" s="324"/>
      <c r="IV36" s="324"/>
      <c r="IW36" s="324"/>
      <c r="IX36" s="324"/>
      <c r="IY36" s="324"/>
      <c r="IZ36" s="324"/>
      <c r="JA36" s="325"/>
      <c r="JB36" s="323"/>
      <c r="JC36" s="324"/>
      <c r="JD36" s="324"/>
      <c r="JE36" s="324"/>
      <c r="JF36" s="324"/>
      <c r="JG36" s="324"/>
      <c r="JH36" s="324"/>
      <c r="JI36" s="324"/>
      <c r="JJ36" s="324"/>
      <c r="JK36" s="325"/>
      <c r="JL36" s="323">
        <v>1404000</v>
      </c>
      <c r="JM36" s="324"/>
      <c r="JN36" s="324"/>
      <c r="JO36" s="324"/>
      <c r="JP36" s="324"/>
      <c r="JQ36" s="324"/>
      <c r="JR36" s="324"/>
      <c r="JS36" s="324"/>
      <c r="JT36" s="324"/>
      <c r="JU36" s="325"/>
      <c r="JV36" s="323">
        <v>1350000</v>
      </c>
      <c r="JW36" s="324"/>
      <c r="JX36" s="324"/>
      <c r="JY36" s="324"/>
      <c r="JZ36" s="324"/>
      <c r="KA36" s="324"/>
      <c r="KB36" s="324"/>
      <c r="KC36" s="324"/>
      <c r="KD36" s="324"/>
      <c r="KE36" s="325"/>
      <c r="KF36" s="323"/>
      <c r="KG36" s="324"/>
      <c r="KH36" s="324"/>
      <c r="KI36" s="324"/>
      <c r="KJ36" s="324"/>
      <c r="KK36" s="324"/>
      <c r="KL36" s="324"/>
      <c r="KM36" s="324"/>
      <c r="KN36" s="324"/>
      <c r="KO36" s="325"/>
      <c r="KP36" s="323">
        <v>907500</v>
      </c>
      <c r="KQ36" s="324"/>
      <c r="KR36" s="324"/>
      <c r="KS36" s="324"/>
      <c r="KT36" s="324"/>
      <c r="KU36" s="324"/>
      <c r="KV36" s="324"/>
      <c r="KW36" s="324"/>
      <c r="KX36" s="324"/>
      <c r="KY36" s="325"/>
      <c r="KZ36" s="323">
        <v>1435800</v>
      </c>
      <c r="LA36" s="324"/>
      <c r="LB36" s="324"/>
      <c r="LC36" s="324"/>
      <c r="LD36" s="324"/>
      <c r="LE36" s="324"/>
      <c r="LF36" s="324"/>
      <c r="LG36" s="324"/>
      <c r="LH36" s="324"/>
      <c r="LI36" s="325"/>
      <c r="LJ36" s="323"/>
      <c r="LK36" s="324"/>
      <c r="LL36" s="324"/>
      <c r="LM36" s="324"/>
      <c r="LN36" s="324"/>
      <c r="LO36" s="324"/>
      <c r="LP36" s="324"/>
      <c r="LQ36" s="324"/>
      <c r="LR36" s="324"/>
      <c r="LS36" s="325"/>
      <c r="LT36" s="323"/>
      <c r="LU36" s="324"/>
      <c r="LV36" s="324"/>
      <c r="LW36" s="324"/>
      <c r="LX36" s="324"/>
      <c r="LY36" s="324"/>
      <c r="LZ36" s="324"/>
      <c r="MA36" s="324"/>
      <c r="MB36" s="324"/>
      <c r="MC36" s="325"/>
    </row>
    <row r="37" spans="1:341" ht="13.5" customHeight="1" x14ac:dyDescent="0.2">
      <c r="A37" s="289" t="s">
        <v>266</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176" t="s">
        <v>85</v>
      </c>
      <c r="AO37" s="177"/>
      <c r="AP37" s="177"/>
      <c r="AQ37" s="177"/>
      <c r="AR37" s="177"/>
      <c r="AS37" s="177"/>
      <c r="AT37" s="177" t="s">
        <v>269</v>
      </c>
      <c r="AU37" s="177"/>
      <c r="AV37" s="177"/>
      <c r="AW37" s="177"/>
      <c r="AX37" s="177"/>
      <c r="AY37" s="177"/>
      <c r="AZ37" s="188">
        <f t="shared" ref="AZ37:AZ38" si="84">SUM(BJ37:MC37)</f>
        <v>0</v>
      </c>
      <c r="BA37" s="188"/>
      <c r="BB37" s="188"/>
      <c r="BC37" s="188"/>
      <c r="BD37" s="188"/>
      <c r="BE37" s="188"/>
      <c r="BF37" s="188"/>
      <c r="BG37" s="188"/>
      <c r="BH37" s="188"/>
      <c r="BI37" s="188"/>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323"/>
      <c r="GA37" s="324"/>
      <c r="GB37" s="324"/>
      <c r="GC37" s="324"/>
      <c r="GD37" s="324"/>
      <c r="GE37" s="324"/>
      <c r="GF37" s="324"/>
      <c r="GG37" s="324"/>
      <c r="GH37" s="324"/>
      <c r="GI37" s="325"/>
      <c r="GJ37" s="323"/>
      <c r="GK37" s="324"/>
      <c r="GL37" s="324"/>
      <c r="GM37" s="324"/>
      <c r="GN37" s="324"/>
      <c r="GO37" s="324"/>
      <c r="GP37" s="324"/>
      <c r="GQ37" s="324"/>
      <c r="GR37" s="324"/>
      <c r="GS37" s="325"/>
      <c r="GT37" s="323"/>
      <c r="GU37" s="324"/>
      <c r="GV37" s="324"/>
      <c r="GW37" s="324"/>
      <c r="GX37" s="324"/>
      <c r="GY37" s="324"/>
      <c r="GZ37" s="324"/>
      <c r="HA37" s="324"/>
      <c r="HB37" s="324"/>
      <c r="HC37" s="325"/>
      <c r="HD37" s="323"/>
      <c r="HE37" s="324"/>
      <c r="HF37" s="324"/>
      <c r="HG37" s="324"/>
      <c r="HH37" s="324"/>
      <c r="HI37" s="324"/>
      <c r="HJ37" s="324"/>
      <c r="HK37" s="324"/>
      <c r="HL37" s="324"/>
      <c r="HM37" s="325"/>
      <c r="HN37" s="323"/>
      <c r="HO37" s="324"/>
      <c r="HP37" s="324"/>
      <c r="HQ37" s="324"/>
      <c r="HR37" s="324"/>
      <c r="HS37" s="324"/>
      <c r="HT37" s="324"/>
      <c r="HU37" s="324"/>
      <c r="HV37" s="324"/>
      <c r="HW37" s="325"/>
      <c r="HX37" s="323"/>
      <c r="HY37" s="324"/>
      <c r="HZ37" s="324"/>
      <c r="IA37" s="324"/>
      <c r="IB37" s="324"/>
      <c r="IC37" s="324"/>
      <c r="ID37" s="324"/>
      <c r="IE37" s="324"/>
      <c r="IF37" s="324"/>
      <c r="IG37" s="325"/>
      <c r="IH37" s="323"/>
      <c r="II37" s="324"/>
      <c r="IJ37" s="324"/>
      <c r="IK37" s="324"/>
      <c r="IL37" s="324"/>
      <c r="IM37" s="324"/>
      <c r="IN37" s="324"/>
      <c r="IO37" s="324"/>
      <c r="IP37" s="324"/>
      <c r="IQ37" s="325"/>
      <c r="IR37" s="323"/>
      <c r="IS37" s="324"/>
      <c r="IT37" s="324"/>
      <c r="IU37" s="324"/>
      <c r="IV37" s="324"/>
      <c r="IW37" s="324"/>
      <c r="IX37" s="324"/>
      <c r="IY37" s="324"/>
      <c r="IZ37" s="324"/>
      <c r="JA37" s="325"/>
      <c r="JB37" s="323"/>
      <c r="JC37" s="324"/>
      <c r="JD37" s="324"/>
      <c r="JE37" s="324"/>
      <c r="JF37" s="324"/>
      <c r="JG37" s="324"/>
      <c r="JH37" s="324"/>
      <c r="JI37" s="324"/>
      <c r="JJ37" s="324"/>
      <c r="JK37" s="325"/>
      <c r="JL37" s="323"/>
      <c r="JM37" s="324"/>
      <c r="JN37" s="324"/>
      <c r="JO37" s="324"/>
      <c r="JP37" s="324"/>
      <c r="JQ37" s="324"/>
      <c r="JR37" s="324"/>
      <c r="JS37" s="324"/>
      <c r="JT37" s="324"/>
      <c r="JU37" s="325"/>
      <c r="JV37" s="323"/>
      <c r="JW37" s="324"/>
      <c r="JX37" s="324"/>
      <c r="JY37" s="324"/>
      <c r="JZ37" s="324"/>
      <c r="KA37" s="324"/>
      <c r="KB37" s="324"/>
      <c r="KC37" s="324"/>
      <c r="KD37" s="324"/>
      <c r="KE37" s="325"/>
      <c r="KF37" s="323"/>
      <c r="KG37" s="324"/>
      <c r="KH37" s="324"/>
      <c r="KI37" s="324"/>
      <c r="KJ37" s="324"/>
      <c r="KK37" s="324"/>
      <c r="KL37" s="324"/>
      <c r="KM37" s="324"/>
      <c r="KN37" s="324"/>
      <c r="KO37" s="325"/>
      <c r="KP37" s="323"/>
      <c r="KQ37" s="324"/>
      <c r="KR37" s="324"/>
      <c r="KS37" s="324"/>
      <c r="KT37" s="324"/>
      <c r="KU37" s="324"/>
      <c r="KV37" s="324"/>
      <c r="KW37" s="324"/>
      <c r="KX37" s="324"/>
      <c r="KY37" s="325"/>
      <c r="KZ37" s="323"/>
      <c r="LA37" s="324"/>
      <c r="LB37" s="324"/>
      <c r="LC37" s="324"/>
      <c r="LD37" s="324"/>
      <c r="LE37" s="324"/>
      <c r="LF37" s="324"/>
      <c r="LG37" s="324"/>
      <c r="LH37" s="324"/>
      <c r="LI37" s="325"/>
      <c r="LJ37" s="323"/>
      <c r="LK37" s="324"/>
      <c r="LL37" s="324"/>
      <c r="LM37" s="324"/>
      <c r="LN37" s="324"/>
      <c r="LO37" s="324"/>
      <c r="LP37" s="324"/>
      <c r="LQ37" s="324"/>
      <c r="LR37" s="324"/>
      <c r="LS37" s="325"/>
      <c r="LT37" s="323"/>
      <c r="LU37" s="324"/>
      <c r="LV37" s="324"/>
      <c r="LW37" s="324"/>
      <c r="LX37" s="324"/>
      <c r="LY37" s="324"/>
      <c r="LZ37" s="324"/>
      <c r="MA37" s="324"/>
      <c r="MB37" s="324"/>
      <c r="MC37" s="325"/>
    </row>
    <row r="38" spans="1:341" ht="13.5" customHeight="1" x14ac:dyDescent="0.2">
      <c r="A38" s="289" t="s">
        <v>291</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176" t="s">
        <v>85</v>
      </c>
      <c r="AO38" s="177"/>
      <c r="AP38" s="177"/>
      <c r="AQ38" s="177"/>
      <c r="AR38" s="177"/>
      <c r="AS38" s="177"/>
      <c r="AT38" s="177" t="s">
        <v>290</v>
      </c>
      <c r="AU38" s="177"/>
      <c r="AV38" s="177"/>
      <c r="AW38" s="177"/>
      <c r="AX38" s="177"/>
      <c r="AY38" s="177"/>
      <c r="AZ38" s="188">
        <f t="shared" si="84"/>
        <v>0</v>
      </c>
      <c r="BA38" s="188"/>
      <c r="BB38" s="188"/>
      <c r="BC38" s="188"/>
      <c r="BD38" s="188"/>
      <c r="BE38" s="188"/>
      <c r="BF38" s="188"/>
      <c r="BG38" s="188"/>
      <c r="BH38" s="188"/>
      <c r="BI38" s="188"/>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323"/>
      <c r="GA38" s="324"/>
      <c r="GB38" s="324"/>
      <c r="GC38" s="324"/>
      <c r="GD38" s="324"/>
      <c r="GE38" s="324"/>
      <c r="GF38" s="324"/>
      <c r="GG38" s="324"/>
      <c r="GH38" s="324"/>
      <c r="GI38" s="325"/>
      <c r="GJ38" s="323"/>
      <c r="GK38" s="324"/>
      <c r="GL38" s="324"/>
      <c r="GM38" s="324"/>
      <c r="GN38" s="324"/>
      <c r="GO38" s="324"/>
      <c r="GP38" s="324"/>
      <c r="GQ38" s="324"/>
      <c r="GR38" s="324"/>
      <c r="GS38" s="325"/>
      <c r="GT38" s="323"/>
      <c r="GU38" s="324"/>
      <c r="GV38" s="324"/>
      <c r="GW38" s="324"/>
      <c r="GX38" s="324"/>
      <c r="GY38" s="324"/>
      <c r="GZ38" s="324"/>
      <c r="HA38" s="324"/>
      <c r="HB38" s="324"/>
      <c r="HC38" s="325"/>
      <c r="HD38" s="323"/>
      <c r="HE38" s="324"/>
      <c r="HF38" s="324"/>
      <c r="HG38" s="324"/>
      <c r="HH38" s="324"/>
      <c r="HI38" s="324"/>
      <c r="HJ38" s="324"/>
      <c r="HK38" s="324"/>
      <c r="HL38" s="324"/>
      <c r="HM38" s="325"/>
      <c r="HN38" s="323"/>
      <c r="HO38" s="324"/>
      <c r="HP38" s="324"/>
      <c r="HQ38" s="324"/>
      <c r="HR38" s="324"/>
      <c r="HS38" s="324"/>
      <c r="HT38" s="324"/>
      <c r="HU38" s="324"/>
      <c r="HV38" s="324"/>
      <c r="HW38" s="325"/>
      <c r="HX38" s="323"/>
      <c r="HY38" s="324"/>
      <c r="HZ38" s="324"/>
      <c r="IA38" s="324"/>
      <c r="IB38" s="324"/>
      <c r="IC38" s="324"/>
      <c r="ID38" s="324"/>
      <c r="IE38" s="324"/>
      <c r="IF38" s="324"/>
      <c r="IG38" s="325"/>
      <c r="IH38" s="323"/>
      <c r="II38" s="324"/>
      <c r="IJ38" s="324"/>
      <c r="IK38" s="324"/>
      <c r="IL38" s="324"/>
      <c r="IM38" s="324"/>
      <c r="IN38" s="324"/>
      <c r="IO38" s="324"/>
      <c r="IP38" s="324"/>
      <c r="IQ38" s="325"/>
      <c r="IR38" s="323"/>
      <c r="IS38" s="324"/>
      <c r="IT38" s="324"/>
      <c r="IU38" s="324"/>
      <c r="IV38" s="324"/>
      <c r="IW38" s="324"/>
      <c r="IX38" s="324"/>
      <c r="IY38" s="324"/>
      <c r="IZ38" s="324"/>
      <c r="JA38" s="325"/>
      <c r="JB38" s="323"/>
      <c r="JC38" s="324"/>
      <c r="JD38" s="324"/>
      <c r="JE38" s="324"/>
      <c r="JF38" s="324"/>
      <c r="JG38" s="324"/>
      <c r="JH38" s="324"/>
      <c r="JI38" s="324"/>
      <c r="JJ38" s="324"/>
      <c r="JK38" s="325"/>
      <c r="JL38" s="323"/>
      <c r="JM38" s="324"/>
      <c r="JN38" s="324"/>
      <c r="JO38" s="324"/>
      <c r="JP38" s="324"/>
      <c r="JQ38" s="324"/>
      <c r="JR38" s="324"/>
      <c r="JS38" s="324"/>
      <c r="JT38" s="324"/>
      <c r="JU38" s="325"/>
      <c r="JV38" s="323"/>
      <c r="JW38" s="324"/>
      <c r="JX38" s="324"/>
      <c r="JY38" s="324"/>
      <c r="JZ38" s="324"/>
      <c r="KA38" s="324"/>
      <c r="KB38" s="324"/>
      <c r="KC38" s="324"/>
      <c r="KD38" s="324"/>
      <c r="KE38" s="325"/>
      <c r="KF38" s="323"/>
      <c r="KG38" s="324"/>
      <c r="KH38" s="324"/>
      <c r="KI38" s="324"/>
      <c r="KJ38" s="324"/>
      <c r="KK38" s="324"/>
      <c r="KL38" s="324"/>
      <c r="KM38" s="324"/>
      <c r="KN38" s="324"/>
      <c r="KO38" s="325"/>
      <c r="KP38" s="323"/>
      <c r="KQ38" s="324"/>
      <c r="KR38" s="324"/>
      <c r="KS38" s="324"/>
      <c r="KT38" s="324"/>
      <c r="KU38" s="324"/>
      <c r="KV38" s="324"/>
      <c r="KW38" s="324"/>
      <c r="KX38" s="324"/>
      <c r="KY38" s="325"/>
      <c r="KZ38" s="323"/>
      <c r="LA38" s="324"/>
      <c r="LB38" s="324"/>
      <c r="LC38" s="324"/>
      <c r="LD38" s="324"/>
      <c r="LE38" s="324"/>
      <c r="LF38" s="324"/>
      <c r="LG38" s="324"/>
      <c r="LH38" s="324"/>
      <c r="LI38" s="325"/>
      <c r="LJ38" s="323"/>
      <c r="LK38" s="324"/>
      <c r="LL38" s="324"/>
      <c r="LM38" s="324"/>
      <c r="LN38" s="324"/>
      <c r="LO38" s="324"/>
      <c r="LP38" s="324"/>
      <c r="LQ38" s="324"/>
      <c r="LR38" s="324"/>
      <c r="LS38" s="325"/>
      <c r="LT38" s="323"/>
      <c r="LU38" s="324"/>
      <c r="LV38" s="324"/>
      <c r="LW38" s="324"/>
      <c r="LX38" s="324"/>
      <c r="LY38" s="324"/>
      <c r="LZ38" s="324"/>
      <c r="MA38" s="324"/>
      <c r="MB38" s="324"/>
      <c r="MC38" s="325"/>
    </row>
    <row r="39" spans="1:341" ht="15" hidden="1" customHeight="1" x14ac:dyDescent="0.2">
      <c r="A39" s="227"/>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176"/>
      <c r="AO39" s="177"/>
      <c r="AP39" s="177"/>
      <c r="AQ39" s="177"/>
      <c r="AR39" s="177"/>
      <c r="AS39" s="177"/>
      <c r="AT39" s="177"/>
      <c r="AU39" s="177"/>
      <c r="AV39" s="177"/>
      <c r="AW39" s="177"/>
      <c r="AX39" s="177"/>
      <c r="AY39" s="177"/>
      <c r="AZ39" s="188"/>
      <c r="BA39" s="188"/>
      <c r="BB39" s="188"/>
      <c r="BC39" s="188"/>
      <c r="BD39" s="188"/>
      <c r="BE39" s="188"/>
      <c r="BF39" s="188"/>
      <c r="BG39" s="188"/>
      <c r="BH39" s="188"/>
      <c r="BI39" s="188"/>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356" t="s">
        <v>52</v>
      </c>
      <c r="GA39" s="356"/>
      <c r="GB39" s="356"/>
      <c r="GC39" s="356"/>
      <c r="GD39" s="356"/>
      <c r="GE39" s="356"/>
      <c r="GF39" s="356"/>
      <c r="GG39" s="356"/>
      <c r="GH39" s="356"/>
      <c r="GI39" s="357"/>
      <c r="GJ39" s="356" t="s">
        <v>52</v>
      </c>
      <c r="GK39" s="356"/>
      <c r="GL39" s="356"/>
      <c r="GM39" s="356"/>
      <c r="GN39" s="356"/>
      <c r="GO39" s="356"/>
      <c r="GP39" s="356"/>
      <c r="GQ39" s="356"/>
      <c r="GR39" s="356"/>
      <c r="GS39" s="357"/>
      <c r="GT39" s="356" t="s">
        <v>52</v>
      </c>
      <c r="GU39" s="356"/>
      <c r="GV39" s="356"/>
      <c r="GW39" s="356"/>
      <c r="GX39" s="356"/>
      <c r="GY39" s="356"/>
      <c r="GZ39" s="356"/>
      <c r="HA39" s="356"/>
      <c r="HB39" s="356"/>
      <c r="HC39" s="357"/>
      <c r="HD39" s="356" t="s">
        <v>52</v>
      </c>
      <c r="HE39" s="356"/>
      <c r="HF39" s="356"/>
      <c r="HG39" s="356"/>
      <c r="HH39" s="356"/>
      <c r="HI39" s="356"/>
      <c r="HJ39" s="356"/>
      <c r="HK39" s="356"/>
      <c r="HL39" s="356"/>
      <c r="HM39" s="357"/>
      <c r="HN39" s="356" t="s">
        <v>52</v>
      </c>
      <c r="HO39" s="356"/>
      <c r="HP39" s="356"/>
      <c r="HQ39" s="356"/>
      <c r="HR39" s="356"/>
      <c r="HS39" s="356"/>
      <c r="HT39" s="356"/>
      <c r="HU39" s="356"/>
      <c r="HV39" s="356"/>
      <c r="HW39" s="357"/>
      <c r="HX39" s="356" t="s">
        <v>52</v>
      </c>
      <c r="HY39" s="356"/>
      <c r="HZ39" s="356"/>
      <c r="IA39" s="356"/>
      <c r="IB39" s="356"/>
      <c r="IC39" s="356"/>
      <c r="ID39" s="356"/>
      <c r="IE39" s="356"/>
      <c r="IF39" s="356"/>
      <c r="IG39" s="357"/>
      <c r="IH39" s="356" t="s">
        <v>52</v>
      </c>
      <c r="II39" s="356"/>
      <c r="IJ39" s="356"/>
      <c r="IK39" s="356"/>
      <c r="IL39" s="356"/>
      <c r="IM39" s="356"/>
      <c r="IN39" s="356"/>
      <c r="IO39" s="356"/>
      <c r="IP39" s="356"/>
      <c r="IQ39" s="357"/>
      <c r="IR39" s="356" t="s">
        <v>52</v>
      </c>
      <c r="IS39" s="356"/>
      <c r="IT39" s="356"/>
      <c r="IU39" s="356"/>
      <c r="IV39" s="356"/>
      <c r="IW39" s="356"/>
      <c r="IX39" s="356"/>
      <c r="IY39" s="356"/>
      <c r="IZ39" s="356"/>
      <c r="JA39" s="357"/>
      <c r="JB39" s="356" t="s">
        <v>52</v>
      </c>
      <c r="JC39" s="356"/>
      <c r="JD39" s="356"/>
      <c r="JE39" s="356"/>
      <c r="JF39" s="356"/>
      <c r="JG39" s="356"/>
      <c r="JH39" s="356"/>
      <c r="JI39" s="356"/>
      <c r="JJ39" s="356"/>
      <c r="JK39" s="357"/>
      <c r="JL39" s="356" t="s">
        <v>52</v>
      </c>
      <c r="JM39" s="356"/>
      <c r="JN39" s="356"/>
      <c r="JO39" s="356"/>
      <c r="JP39" s="356"/>
      <c r="JQ39" s="356"/>
      <c r="JR39" s="356"/>
      <c r="JS39" s="356"/>
      <c r="JT39" s="356"/>
      <c r="JU39" s="357"/>
      <c r="JV39" s="356" t="s">
        <v>52</v>
      </c>
      <c r="JW39" s="356"/>
      <c r="JX39" s="356"/>
      <c r="JY39" s="356"/>
      <c r="JZ39" s="356"/>
      <c r="KA39" s="356"/>
      <c r="KB39" s="356"/>
      <c r="KC39" s="356"/>
      <c r="KD39" s="356"/>
      <c r="KE39" s="357"/>
      <c r="KF39" s="356" t="s">
        <v>52</v>
      </c>
      <c r="KG39" s="356"/>
      <c r="KH39" s="356"/>
      <c r="KI39" s="356"/>
      <c r="KJ39" s="356"/>
      <c r="KK39" s="356"/>
      <c r="KL39" s="356"/>
      <c r="KM39" s="356"/>
      <c r="KN39" s="356"/>
      <c r="KO39" s="357"/>
      <c r="KP39" s="356" t="s">
        <v>52</v>
      </c>
      <c r="KQ39" s="356"/>
      <c r="KR39" s="356"/>
      <c r="KS39" s="356"/>
      <c r="KT39" s="356"/>
      <c r="KU39" s="356"/>
      <c r="KV39" s="356"/>
      <c r="KW39" s="356"/>
      <c r="KX39" s="356"/>
      <c r="KY39" s="357"/>
      <c r="KZ39" s="356" t="s">
        <v>52</v>
      </c>
      <c r="LA39" s="356"/>
      <c r="LB39" s="356"/>
      <c r="LC39" s="356"/>
      <c r="LD39" s="356"/>
      <c r="LE39" s="356"/>
      <c r="LF39" s="356"/>
      <c r="LG39" s="356"/>
      <c r="LH39" s="356"/>
      <c r="LI39" s="357"/>
      <c r="LJ39" s="356" t="s">
        <v>52</v>
      </c>
      <c r="LK39" s="356"/>
      <c r="LL39" s="356"/>
      <c r="LM39" s="356"/>
      <c r="LN39" s="356"/>
      <c r="LO39" s="356"/>
      <c r="LP39" s="356"/>
      <c r="LQ39" s="356"/>
      <c r="LR39" s="356"/>
      <c r="LS39" s="357"/>
      <c r="LT39" s="356" t="s">
        <v>52</v>
      </c>
      <c r="LU39" s="356"/>
      <c r="LV39" s="356"/>
      <c r="LW39" s="356"/>
      <c r="LX39" s="356"/>
      <c r="LY39" s="356"/>
      <c r="LZ39" s="356"/>
      <c r="MA39" s="356"/>
      <c r="MB39" s="356"/>
      <c r="MC39" s="357"/>
    </row>
    <row r="40" spans="1:341" ht="13.5" customHeight="1" x14ac:dyDescent="0.2">
      <c r="A40" s="227" t="s">
        <v>89</v>
      </c>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176" t="s">
        <v>88</v>
      </c>
      <c r="AO40" s="177"/>
      <c r="AP40" s="177"/>
      <c r="AQ40" s="177"/>
      <c r="AR40" s="177"/>
      <c r="AS40" s="177"/>
      <c r="AT40" s="177" t="s">
        <v>52</v>
      </c>
      <c r="AU40" s="177"/>
      <c r="AV40" s="177"/>
      <c r="AW40" s="177"/>
      <c r="AX40" s="177"/>
      <c r="AY40" s="177"/>
      <c r="AZ40" s="188">
        <f>AZ41+AZ50+AZ54+AZ55</f>
        <v>5282500</v>
      </c>
      <c r="BA40" s="188"/>
      <c r="BB40" s="188"/>
      <c r="BC40" s="188"/>
      <c r="BD40" s="188"/>
      <c r="BE40" s="188"/>
      <c r="BF40" s="188"/>
      <c r="BG40" s="188"/>
      <c r="BH40" s="188"/>
      <c r="BI40" s="188"/>
      <c r="BJ40" s="188">
        <f t="shared" ref="BJ40" si="85">BJ41+BJ50+BJ54+BJ55</f>
        <v>0</v>
      </c>
      <c r="BK40" s="188"/>
      <c r="BL40" s="188"/>
      <c r="BM40" s="188"/>
      <c r="BN40" s="188"/>
      <c r="BO40" s="188"/>
      <c r="BP40" s="188"/>
      <c r="BQ40" s="188"/>
      <c r="BR40" s="188"/>
      <c r="BS40" s="188"/>
      <c r="BT40" s="188">
        <f t="shared" ref="BT40" si="86">BT41+BT50+BT54+BT55</f>
        <v>0</v>
      </c>
      <c r="BU40" s="188"/>
      <c r="BV40" s="188"/>
      <c r="BW40" s="188"/>
      <c r="BX40" s="188"/>
      <c r="BY40" s="188"/>
      <c r="BZ40" s="188"/>
      <c r="CA40" s="188"/>
      <c r="CB40" s="188"/>
      <c r="CC40" s="188"/>
      <c r="CD40" s="188">
        <f t="shared" ref="CD40" si="87">CD41+CD50+CD54+CD55</f>
        <v>0</v>
      </c>
      <c r="CE40" s="188"/>
      <c r="CF40" s="188"/>
      <c r="CG40" s="188"/>
      <c r="CH40" s="188"/>
      <c r="CI40" s="188"/>
      <c r="CJ40" s="188"/>
      <c r="CK40" s="188"/>
      <c r="CL40" s="188"/>
      <c r="CM40" s="188"/>
      <c r="CN40" s="188">
        <f t="shared" ref="CN40" si="88">CN41+CN50+CN54+CN55</f>
        <v>0</v>
      </c>
      <c r="CO40" s="188"/>
      <c r="CP40" s="188"/>
      <c r="CQ40" s="188"/>
      <c r="CR40" s="188"/>
      <c r="CS40" s="188"/>
      <c r="CT40" s="188"/>
      <c r="CU40" s="188"/>
      <c r="CV40" s="188"/>
      <c r="CW40" s="188"/>
      <c r="CX40" s="188">
        <f t="shared" ref="CX40" si="89">CX41+CX50+CX54+CX55</f>
        <v>0</v>
      </c>
      <c r="CY40" s="188"/>
      <c r="CZ40" s="188"/>
      <c r="DA40" s="188"/>
      <c r="DB40" s="188"/>
      <c r="DC40" s="188"/>
      <c r="DD40" s="188"/>
      <c r="DE40" s="188"/>
      <c r="DF40" s="188"/>
      <c r="DG40" s="188"/>
      <c r="DH40" s="188">
        <f t="shared" ref="DH40" si="90">DH41+DH50+DH54+DH55</f>
        <v>0</v>
      </c>
      <c r="DI40" s="188"/>
      <c r="DJ40" s="188"/>
      <c r="DK40" s="188"/>
      <c r="DL40" s="188"/>
      <c r="DM40" s="188"/>
      <c r="DN40" s="188"/>
      <c r="DO40" s="188"/>
      <c r="DP40" s="188"/>
      <c r="DQ40" s="188"/>
      <c r="DR40" s="188">
        <f t="shared" ref="DR40" si="91">DR41+DR50+DR54+DR55</f>
        <v>0</v>
      </c>
      <c r="DS40" s="188"/>
      <c r="DT40" s="188"/>
      <c r="DU40" s="188"/>
      <c r="DV40" s="188"/>
      <c r="DW40" s="188"/>
      <c r="DX40" s="188"/>
      <c r="DY40" s="188"/>
      <c r="DZ40" s="188"/>
      <c r="EA40" s="188"/>
      <c r="EB40" s="188">
        <f t="shared" ref="EB40" si="92">EB41+EB50+EB54+EB55</f>
        <v>0</v>
      </c>
      <c r="EC40" s="188"/>
      <c r="ED40" s="188"/>
      <c r="EE40" s="188"/>
      <c r="EF40" s="188"/>
      <c r="EG40" s="188"/>
      <c r="EH40" s="188"/>
      <c r="EI40" s="188"/>
      <c r="EJ40" s="188"/>
      <c r="EK40" s="188"/>
      <c r="EL40" s="188">
        <f t="shared" ref="EL40" si="93">EL41+EL50+EL54+EL55</f>
        <v>0</v>
      </c>
      <c r="EM40" s="188"/>
      <c r="EN40" s="188"/>
      <c r="EO40" s="188"/>
      <c r="EP40" s="188"/>
      <c r="EQ40" s="188"/>
      <c r="ER40" s="188"/>
      <c r="ES40" s="188"/>
      <c r="ET40" s="188"/>
      <c r="EU40" s="188"/>
      <c r="EV40" s="188">
        <f t="shared" ref="EV40" si="94">EV41+EV50+EV54+EV55</f>
        <v>0</v>
      </c>
      <c r="EW40" s="188"/>
      <c r="EX40" s="188"/>
      <c r="EY40" s="188"/>
      <c r="EZ40" s="188"/>
      <c r="FA40" s="188"/>
      <c r="FB40" s="188"/>
      <c r="FC40" s="188"/>
      <c r="FD40" s="188"/>
      <c r="FE40" s="188"/>
      <c r="FF40" s="188">
        <f t="shared" ref="FF40" si="95">FF41+FF50+FF54+FF55</f>
        <v>0</v>
      </c>
      <c r="FG40" s="188"/>
      <c r="FH40" s="188"/>
      <c r="FI40" s="188"/>
      <c r="FJ40" s="188"/>
      <c r="FK40" s="188"/>
      <c r="FL40" s="188"/>
      <c r="FM40" s="188"/>
      <c r="FN40" s="188"/>
      <c r="FO40" s="188"/>
      <c r="FP40" s="188">
        <f t="shared" ref="FP40" si="96">FP41+FP50+FP54+FP55</f>
        <v>0</v>
      </c>
      <c r="FQ40" s="188"/>
      <c r="FR40" s="188"/>
      <c r="FS40" s="188"/>
      <c r="FT40" s="188"/>
      <c r="FU40" s="188"/>
      <c r="FV40" s="188"/>
      <c r="FW40" s="188"/>
      <c r="FX40" s="188"/>
      <c r="FY40" s="188"/>
      <c r="FZ40" s="188">
        <f t="shared" ref="FZ40" si="97">FZ41+FZ50+FZ54+FZ55</f>
        <v>0</v>
      </c>
      <c r="GA40" s="188"/>
      <c r="GB40" s="188"/>
      <c r="GC40" s="188"/>
      <c r="GD40" s="188"/>
      <c r="GE40" s="188"/>
      <c r="GF40" s="188"/>
      <c r="GG40" s="188"/>
      <c r="GH40" s="188"/>
      <c r="GI40" s="352"/>
      <c r="GJ40" s="188">
        <f t="shared" ref="GJ40" si="98">GJ41+GJ50+GJ54+GJ55</f>
        <v>0</v>
      </c>
      <c r="GK40" s="188"/>
      <c r="GL40" s="188"/>
      <c r="GM40" s="188"/>
      <c r="GN40" s="188"/>
      <c r="GO40" s="188"/>
      <c r="GP40" s="188"/>
      <c r="GQ40" s="188"/>
      <c r="GR40" s="188"/>
      <c r="GS40" s="352"/>
      <c r="GT40" s="188">
        <f t="shared" ref="GT40" si="99">GT41+GT50+GT54+GT55</f>
        <v>0</v>
      </c>
      <c r="GU40" s="188"/>
      <c r="GV40" s="188"/>
      <c r="GW40" s="188"/>
      <c r="GX40" s="188"/>
      <c r="GY40" s="188"/>
      <c r="GZ40" s="188"/>
      <c r="HA40" s="188"/>
      <c r="HB40" s="188"/>
      <c r="HC40" s="352"/>
      <c r="HD40" s="188">
        <f t="shared" ref="HD40" si="100">HD41+HD50+HD54+HD55</f>
        <v>0</v>
      </c>
      <c r="HE40" s="188"/>
      <c r="HF40" s="188"/>
      <c r="HG40" s="188"/>
      <c r="HH40" s="188"/>
      <c r="HI40" s="188"/>
      <c r="HJ40" s="188"/>
      <c r="HK40" s="188"/>
      <c r="HL40" s="188"/>
      <c r="HM40" s="352"/>
      <c r="HN40" s="188">
        <f t="shared" ref="HN40" si="101">HN41+HN50+HN54+HN55</f>
        <v>0</v>
      </c>
      <c r="HO40" s="188"/>
      <c r="HP40" s="188"/>
      <c r="HQ40" s="188"/>
      <c r="HR40" s="188"/>
      <c r="HS40" s="188"/>
      <c r="HT40" s="188"/>
      <c r="HU40" s="188"/>
      <c r="HV40" s="188"/>
      <c r="HW40" s="352"/>
      <c r="HX40" s="188">
        <f t="shared" ref="HX40" si="102">HX41+HX50+HX54+HX55</f>
        <v>922500</v>
      </c>
      <c r="HY40" s="188"/>
      <c r="HZ40" s="188"/>
      <c r="IA40" s="188"/>
      <c r="IB40" s="188"/>
      <c r="IC40" s="188"/>
      <c r="ID40" s="188"/>
      <c r="IE40" s="188"/>
      <c r="IF40" s="188"/>
      <c r="IG40" s="352"/>
      <c r="IH40" s="188">
        <f t="shared" ref="IH40" si="103">IH41+IH50+IH54+IH55</f>
        <v>0</v>
      </c>
      <c r="II40" s="188"/>
      <c r="IJ40" s="188"/>
      <c r="IK40" s="188"/>
      <c r="IL40" s="188"/>
      <c r="IM40" s="188"/>
      <c r="IN40" s="188"/>
      <c r="IO40" s="188"/>
      <c r="IP40" s="188"/>
      <c r="IQ40" s="352"/>
      <c r="IR40" s="188">
        <f t="shared" ref="IR40" si="104">IR41+IR50+IR54+IR55</f>
        <v>0</v>
      </c>
      <c r="IS40" s="188"/>
      <c r="IT40" s="188"/>
      <c r="IU40" s="188"/>
      <c r="IV40" s="188"/>
      <c r="IW40" s="188"/>
      <c r="IX40" s="188"/>
      <c r="IY40" s="188"/>
      <c r="IZ40" s="188"/>
      <c r="JA40" s="352"/>
      <c r="JB40" s="188">
        <f t="shared" ref="JB40" si="105">JB41+JB50+JB54+JB55</f>
        <v>0</v>
      </c>
      <c r="JC40" s="188"/>
      <c r="JD40" s="188"/>
      <c r="JE40" s="188"/>
      <c r="JF40" s="188"/>
      <c r="JG40" s="188"/>
      <c r="JH40" s="188"/>
      <c r="JI40" s="188"/>
      <c r="JJ40" s="188"/>
      <c r="JK40" s="352"/>
      <c r="JL40" s="188">
        <f t="shared" ref="JL40" si="106">JL41+JL50+JL54+JL55</f>
        <v>0</v>
      </c>
      <c r="JM40" s="188"/>
      <c r="JN40" s="188"/>
      <c r="JO40" s="188"/>
      <c r="JP40" s="188"/>
      <c r="JQ40" s="188"/>
      <c r="JR40" s="188"/>
      <c r="JS40" s="188"/>
      <c r="JT40" s="188"/>
      <c r="JU40" s="352"/>
      <c r="JV40" s="188">
        <f t="shared" ref="JV40" si="107">JV41+JV50+JV54+JV55</f>
        <v>0</v>
      </c>
      <c r="JW40" s="188"/>
      <c r="JX40" s="188"/>
      <c r="JY40" s="188"/>
      <c r="JZ40" s="188"/>
      <c r="KA40" s="188"/>
      <c r="KB40" s="188"/>
      <c r="KC40" s="188"/>
      <c r="KD40" s="188"/>
      <c r="KE40" s="352"/>
      <c r="KF40" s="188">
        <f t="shared" ref="KF40" si="108">KF41+KF50+KF54+KF55</f>
        <v>4360000</v>
      </c>
      <c r="KG40" s="188"/>
      <c r="KH40" s="188"/>
      <c r="KI40" s="188"/>
      <c r="KJ40" s="188"/>
      <c r="KK40" s="188"/>
      <c r="KL40" s="188"/>
      <c r="KM40" s="188"/>
      <c r="KN40" s="188"/>
      <c r="KO40" s="352"/>
      <c r="KP40" s="188">
        <f t="shared" ref="KP40" si="109">KP41+KP50+KP54+KP55</f>
        <v>0</v>
      </c>
      <c r="KQ40" s="188"/>
      <c r="KR40" s="188"/>
      <c r="KS40" s="188"/>
      <c r="KT40" s="188"/>
      <c r="KU40" s="188"/>
      <c r="KV40" s="188"/>
      <c r="KW40" s="188"/>
      <c r="KX40" s="188"/>
      <c r="KY40" s="352"/>
      <c r="KZ40" s="188">
        <f t="shared" ref="KZ40" si="110">KZ41+KZ50+KZ54+KZ55</f>
        <v>0</v>
      </c>
      <c r="LA40" s="188"/>
      <c r="LB40" s="188"/>
      <c r="LC40" s="188"/>
      <c r="LD40" s="188"/>
      <c r="LE40" s="188"/>
      <c r="LF40" s="188"/>
      <c r="LG40" s="188"/>
      <c r="LH40" s="188"/>
      <c r="LI40" s="352"/>
      <c r="LJ40" s="188">
        <f t="shared" ref="LJ40" si="111">LJ41+LJ50+LJ54+LJ55</f>
        <v>0</v>
      </c>
      <c r="LK40" s="188"/>
      <c r="LL40" s="188"/>
      <c r="LM40" s="188"/>
      <c r="LN40" s="188"/>
      <c r="LO40" s="188"/>
      <c r="LP40" s="188"/>
      <c r="LQ40" s="188"/>
      <c r="LR40" s="188"/>
      <c r="LS40" s="352"/>
      <c r="LT40" s="188">
        <f t="shared" ref="LT40" si="112">LT41+LT50+LT54+LT55</f>
        <v>0</v>
      </c>
      <c r="LU40" s="188"/>
      <c r="LV40" s="188"/>
      <c r="LW40" s="188"/>
      <c r="LX40" s="188"/>
      <c r="LY40" s="188"/>
      <c r="LZ40" s="188"/>
      <c r="MA40" s="188"/>
      <c r="MB40" s="188"/>
      <c r="MC40" s="352"/>
    </row>
    <row r="41" spans="1:341" x14ac:dyDescent="0.2">
      <c r="A41" s="198" t="s">
        <v>45</v>
      </c>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200" t="s">
        <v>91</v>
      </c>
      <c r="AO41" s="201"/>
      <c r="AP41" s="201"/>
      <c r="AQ41" s="201"/>
      <c r="AR41" s="201"/>
      <c r="AS41" s="202"/>
      <c r="AT41" s="205" t="s">
        <v>52</v>
      </c>
      <c r="AU41" s="201"/>
      <c r="AV41" s="201"/>
      <c r="AW41" s="201"/>
      <c r="AX41" s="201"/>
      <c r="AY41" s="202"/>
      <c r="AZ41" s="207">
        <f>AZ43+AZ47</f>
        <v>0</v>
      </c>
      <c r="BA41" s="208"/>
      <c r="BB41" s="208"/>
      <c r="BC41" s="208"/>
      <c r="BD41" s="208"/>
      <c r="BE41" s="208"/>
      <c r="BF41" s="208"/>
      <c r="BG41" s="208"/>
      <c r="BH41" s="208"/>
      <c r="BI41" s="209"/>
      <c r="BJ41" s="207">
        <f t="shared" ref="BJ41" si="113">BJ43+BJ47</f>
        <v>0</v>
      </c>
      <c r="BK41" s="208"/>
      <c r="BL41" s="208"/>
      <c r="BM41" s="208"/>
      <c r="BN41" s="208"/>
      <c r="BO41" s="208"/>
      <c r="BP41" s="208"/>
      <c r="BQ41" s="208"/>
      <c r="BR41" s="208"/>
      <c r="BS41" s="209"/>
      <c r="BT41" s="207">
        <f t="shared" ref="BT41" si="114">BT43+BT47</f>
        <v>0</v>
      </c>
      <c r="BU41" s="208"/>
      <c r="BV41" s="208"/>
      <c r="BW41" s="208"/>
      <c r="BX41" s="208"/>
      <c r="BY41" s="208"/>
      <c r="BZ41" s="208"/>
      <c r="CA41" s="208"/>
      <c r="CB41" s="208"/>
      <c r="CC41" s="209"/>
      <c r="CD41" s="207">
        <f t="shared" ref="CD41" si="115">CD43+CD47</f>
        <v>0</v>
      </c>
      <c r="CE41" s="208"/>
      <c r="CF41" s="208"/>
      <c r="CG41" s="208"/>
      <c r="CH41" s="208"/>
      <c r="CI41" s="208"/>
      <c r="CJ41" s="208"/>
      <c r="CK41" s="208"/>
      <c r="CL41" s="208"/>
      <c r="CM41" s="209"/>
      <c r="CN41" s="207">
        <f t="shared" ref="CN41" si="116">CN43+CN47</f>
        <v>0</v>
      </c>
      <c r="CO41" s="208"/>
      <c r="CP41" s="208"/>
      <c r="CQ41" s="208"/>
      <c r="CR41" s="208"/>
      <c r="CS41" s="208"/>
      <c r="CT41" s="208"/>
      <c r="CU41" s="208"/>
      <c r="CV41" s="208"/>
      <c r="CW41" s="209"/>
      <c r="CX41" s="207">
        <f t="shared" ref="CX41" si="117">CX43+CX47</f>
        <v>0</v>
      </c>
      <c r="CY41" s="208"/>
      <c r="CZ41" s="208"/>
      <c r="DA41" s="208"/>
      <c r="DB41" s="208"/>
      <c r="DC41" s="208"/>
      <c r="DD41" s="208"/>
      <c r="DE41" s="208"/>
      <c r="DF41" s="208"/>
      <c r="DG41" s="209"/>
      <c r="DH41" s="207">
        <f t="shared" ref="DH41" si="118">DH43+DH47</f>
        <v>0</v>
      </c>
      <c r="DI41" s="208"/>
      <c r="DJ41" s="208"/>
      <c r="DK41" s="208"/>
      <c r="DL41" s="208"/>
      <c r="DM41" s="208"/>
      <c r="DN41" s="208"/>
      <c r="DO41" s="208"/>
      <c r="DP41" s="208"/>
      <c r="DQ41" s="209"/>
      <c r="DR41" s="207">
        <f t="shared" ref="DR41" si="119">DR43+DR47</f>
        <v>0</v>
      </c>
      <c r="DS41" s="208"/>
      <c r="DT41" s="208"/>
      <c r="DU41" s="208"/>
      <c r="DV41" s="208"/>
      <c r="DW41" s="208"/>
      <c r="DX41" s="208"/>
      <c r="DY41" s="208"/>
      <c r="DZ41" s="208"/>
      <c r="EA41" s="209"/>
      <c r="EB41" s="207">
        <f t="shared" ref="EB41" si="120">EB43+EB47</f>
        <v>0</v>
      </c>
      <c r="EC41" s="208"/>
      <c r="ED41" s="208"/>
      <c r="EE41" s="208"/>
      <c r="EF41" s="208"/>
      <c r="EG41" s="208"/>
      <c r="EH41" s="208"/>
      <c r="EI41" s="208"/>
      <c r="EJ41" s="208"/>
      <c r="EK41" s="209"/>
      <c r="EL41" s="207">
        <f t="shared" ref="EL41" si="121">EL43+EL47</f>
        <v>0</v>
      </c>
      <c r="EM41" s="208"/>
      <c r="EN41" s="208"/>
      <c r="EO41" s="208"/>
      <c r="EP41" s="208"/>
      <c r="EQ41" s="208"/>
      <c r="ER41" s="208"/>
      <c r="ES41" s="208"/>
      <c r="ET41" s="208"/>
      <c r="EU41" s="209"/>
      <c r="EV41" s="207">
        <f t="shared" ref="EV41" si="122">EV43+EV47</f>
        <v>0</v>
      </c>
      <c r="EW41" s="208"/>
      <c r="EX41" s="208"/>
      <c r="EY41" s="208"/>
      <c r="EZ41" s="208"/>
      <c r="FA41" s="208"/>
      <c r="FB41" s="208"/>
      <c r="FC41" s="208"/>
      <c r="FD41" s="208"/>
      <c r="FE41" s="209"/>
      <c r="FF41" s="207">
        <f t="shared" ref="FF41" si="123">FF43+FF47</f>
        <v>0</v>
      </c>
      <c r="FG41" s="208"/>
      <c r="FH41" s="208"/>
      <c r="FI41" s="208"/>
      <c r="FJ41" s="208"/>
      <c r="FK41" s="208"/>
      <c r="FL41" s="208"/>
      <c r="FM41" s="208"/>
      <c r="FN41" s="208"/>
      <c r="FO41" s="209"/>
      <c r="FP41" s="207">
        <f t="shared" ref="FP41" si="124">FP43+FP47</f>
        <v>0</v>
      </c>
      <c r="FQ41" s="208"/>
      <c r="FR41" s="208"/>
      <c r="FS41" s="208"/>
      <c r="FT41" s="208"/>
      <c r="FU41" s="208"/>
      <c r="FV41" s="208"/>
      <c r="FW41" s="208"/>
      <c r="FX41" s="208"/>
      <c r="FY41" s="209"/>
      <c r="FZ41" s="207">
        <f t="shared" ref="FZ41" si="125">FZ43+FZ47</f>
        <v>0</v>
      </c>
      <c r="GA41" s="208"/>
      <c r="GB41" s="208"/>
      <c r="GC41" s="208"/>
      <c r="GD41" s="208"/>
      <c r="GE41" s="208"/>
      <c r="GF41" s="208"/>
      <c r="GG41" s="208"/>
      <c r="GH41" s="208"/>
      <c r="GI41" s="354"/>
      <c r="GJ41" s="207">
        <f t="shared" ref="GJ41" si="126">GJ43+GJ47</f>
        <v>0</v>
      </c>
      <c r="GK41" s="208"/>
      <c r="GL41" s="208"/>
      <c r="GM41" s="208"/>
      <c r="GN41" s="208"/>
      <c r="GO41" s="208"/>
      <c r="GP41" s="208"/>
      <c r="GQ41" s="208"/>
      <c r="GR41" s="208"/>
      <c r="GS41" s="354"/>
      <c r="GT41" s="207">
        <f t="shared" ref="GT41" si="127">GT43+GT47</f>
        <v>0</v>
      </c>
      <c r="GU41" s="208"/>
      <c r="GV41" s="208"/>
      <c r="GW41" s="208"/>
      <c r="GX41" s="208"/>
      <c r="GY41" s="208"/>
      <c r="GZ41" s="208"/>
      <c r="HA41" s="208"/>
      <c r="HB41" s="208"/>
      <c r="HC41" s="354"/>
      <c r="HD41" s="207">
        <f t="shared" ref="HD41" si="128">HD43+HD47</f>
        <v>0</v>
      </c>
      <c r="HE41" s="208"/>
      <c r="HF41" s="208"/>
      <c r="HG41" s="208"/>
      <c r="HH41" s="208"/>
      <c r="HI41" s="208"/>
      <c r="HJ41" s="208"/>
      <c r="HK41" s="208"/>
      <c r="HL41" s="208"/>
      <c r="HM41" s="354"/>
      <c r="HN41" s="207">
        <f t="shared" ref="HN41" si="129">HN43+HN47</f>
        <v>0</v>
      </c>
      <c r="HO41" s="208"/>
      <c r="HP41" s="208"/>
      <c r="HQ41" s="208"/>
      <c r="HR41" s="208"/>
      <c r="HS41" s="208"/>
      <c r="HT41" s="208"/>
      <c r="HU41" s="208"/>
      <c r="HV41" s="208"/>
      <c r="HW41" s="354"/>
      <c r="HX41" s="207">
        <f t="shared" ref="HX41" si="130">HX43+HX47</f>
        <v>0</v>
      </c>
      <c r="HY41" s="208"/>
      <c r="HZ41" s="208"/>
      <c r="IA41" s="208"/>
      <c r="IB41" s="208"/>
      <c r="IC41" s="208"/>
      <c r="ID41" s="208"/>
      <c r="IE41" s="208"/>
      <c r="IF41" s="208"/>
      <c r="IG41" s="354"/>
      <c r="IH41" s="207">
        <f t="shared" ref="IH41" si="131">IH43+IH47</f>
        <v>0</v>
      </c>
      <c r="II41" s="208"/>
      <c r="IJ41" s="208"/>
      <c r="IK41" s="208"/>
      <c r="IL41" s="208"/>
      <c r="IM41" s="208"/>
      <c r="IN41" s="208"/>
      <c r="IO41" s="208"/>
      <c r="IP41" s="208"/>
      <c r="IQ41" s="354"/>
      <c r="IR41" s="207">
        <f t="shared" ref="IR41" si="132">IR43+IR47</f>
        <v>0</v>
      </c>
      <c r="IS41" s="208"/>
      <c r="IT41" s="208"/>
      <c r="IU41" s="208"/>
      <c r="IV41" s="208"/>
      <c r="IW41" s="208"/>
      <c r="IX41" s="208"/>
      <c r="IY41" s="208"/>
      <c r="IZ41" s="208"/>
      <c r="JA41" s="354"/>
      <c r="JB41" s="207">
        <f t="shared" ref="JB41" si="133">JB43+JB47</f>
        <v>0</v>
      </c>
      <c r="JC41" s="208"/>
      <c r="JD41" s="208"/>
      <c r="JE41" s="208"/>
      <c r="JF41" s="208"/>
      <c r="JG41" s="208"/>
      <c r="JH41" s="208"/>
      <c r="JI41" s="208"/>
      <c r="JJ41" s="208"/>
      <c r="JK41" s="354"/>
      <c r="JL41" s="207">
        <f t="shared" ref="JL41" si="134">JL43+JL47</f>
        <v>0</v>
      </c>
      <c r="JM41" s="208"/>
      <c r="JN41" s="208"/>
      <c r="JO41" s="208"/>
      <c r="JP41" s="208"/>
      <c r="JQ41" s="208"/>
      <c r="JR41" s="208"/>
      <c r="JS41" s="208"/>
      <c r="JT41" s="208"/>
      <c r="JU41" s="354"/>
      <c r="JV41" s="207">
        <f t="shared" ref="JV41" si="135">JV43+JV47</f>
        <v>0</v>
      </c>
      <c r="JW41" s="208"/>
      <c r="JX41" s="208"/>
      <c r="JY41" s="208"/>
      <c r="JZ41" s="208"/>
      <c r="KA41" s="208"/>
      <c r="KB41" s="208"/>
      <c r="KC41" s="208"/>
      <c r="KD41" s="208"/>
      <c r="KE41" s="354"/>
      <c r="KF41" s="207">
        <f t="shared" ref="KF41" si="136">KF43+KF47</f>
        <v>0</v>
      </c>
      <c r="KG41" s="208"/>
      <c r="KH41" s="208"/>
      <c r="KI41" s="208"/>
      <c r="KJ41" s="208"/>
      <c r="KK41" s="208"/>
      <c r="KL41" s="208"/>
      <c r="KM41" s="208"/>
      <c r="KN41" s="208"/>
      <c r="KO41" s="354"/>
      <c r="KP41" s="207">
        <f t="shared" ref="KP41" si="137">KP43+KP47</f>
        <v>0</v>
      </c>
      <c r="KQ41" s="208"/>
      <c r="KR41" s="208"/>
      <c r="KS41" s="208"/>
      <c r="KT41" s="208"/>
      <c r="KU41" s="208"/>
      <c r="KV41" s="208"/>
      <c r="KW41" s="208"/>
      <c r="KX41" s="208"/>
      <c r="KY41" s="354"/>
      <c r="KZ41" s="207">
        <f t="shared" ref="KZ41" si="138">KZ43+KZ47</f>
        <v>0</v>
      </c>
      <c r="LA41" s="208"/>
      <c r="LB41" s="208"/>
      <c r="LC41" s="208"/>
      <c r="LD41" s="208"/>
      <c r="LE41" s="208"/>
      <c r="LF41" s="208"/>
      <c r="LG41" s="208"/>
      <c r="LH41" s="208"/>
      <c r="LI41" s="354"/>
      <c r="LJ41" s="207">
        <f t="shared" ref="LJ41" si="139">LJ43+LJ47</f>
        <v>0</v>
      </c>
      <c r="LK41" s="208"/>
      <c r="LL41" s="208"/>
      <c r="LM41" s="208"/>
      <c r="LN41" s="208"/>
      <c r="LO41" s="208"/>
      <c r="LP41" s="208"/>
      <c r="LQ41" s="208"/>
      <c r="LR41" s="208"/>
      <c r="LS41" s="354"/>
      <c r="LT41" s="207">
        <f t="shared" ref="LT41" si="140">LT43+LT47</f>
        <v>0</v>
      </c>
      <c r="LU41" s="208"/>
      <c r="LV41" s="208"/>
      <c r="LW41" s="208"/>
      <c r="LX41" s="208"/>
      <c r="LY41" s="208"/>
      <c r="LZ41" s="208"/>
      <c r="MA41" s="208"/>
      <c r="MB41" s="208"/>
      <c r="MC41" s="354"/>
    </row>
    <row r="42" spans="1:341" ht="27" customHeight="1" x14ac:dyDescent="0.2">
      <c r="A42" s="195" t="s">
        <v>239</v>
      </c>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203"/>
      <c r="AO42" s="149"/>
      <c r="AP42" s="149"/>
      <c r="AQ42" s="149"/>
      <c r="AR42" s="149"/>
      <c r="AS42" s="204"/>
      <c r="AT42" s="206"/>
      <c r="AU42" s="149"/>
      <c r="AV42" s="149"/>
      <c r="AW42" s="149"/>
      <c r="AX42" s="149"/>
      <c r="AY42" s="204"/>
      <c r="AZ42" s="210"/>
      <c r="BA42" s="211"/>
      <c r="BB42" s="211"/>
      <c r="BC42" s="211"/>
      <c r="BD42" s="211"/>
      <c r="BE42" s="211"/>
      <c r="BF42" s="211"/>
      <c r="BG42" s="211"/>
      <c r="BH42" s="211"/>
      <c r="BI42" s="212"/>
      <c r="BJ42" s="210"/>
      <c r="BK42" s="211"/>
      <c r="BL42" s="211"/>
      <c r="BM42" s="211"/>
      <c r="BN42" s="211"/>
      <c r="BO42" s="211"/>
      <c r="BP42" s="211"/>
      <c r="BQ42" s="211"/>
      <c r="BR42" s="211"/>
      <c r="BS42" s="212"/>
      <c r="BT42" s="210"/>
      <c r="BU42" s="211"/>
      <c r="BV42" s="211"/>
      <c r="BW42" s="211"/>
      <c r="BX42" s="211"/>
      <c r="BY42" s="211"/>
      <c r="BZ42" s="211"/>
      <c r="CA42" s="211"/>
      <c r="CB42" s="211"/>
      <c r="CC42" s="212"/>
      <c r="CD42" s="210"/>
      <c r="CE42" s="211"/>
      <c r="CF42" s="211"/>
      <c r="CG42" s="211"/>
      <c r="CH42" s="211"/>
      <c r="CI42" s="211"/>
      <c r="CJ42" s="211"/>
      <c r="CK42" s="211"/>
      <c r="CL42" s="211"/>
      <c r="CM42" s="212"/>
      <c r="CN42" s="210"/>
      <c r="CO42" s="211"/>
      <c r="CP42" s="211"/>
      <c r="CQ42" s="211"/>
      <c r="CR42" s="211"/>
      <c r="CS42" s="211"/>
      <c r="CT42" s="211"/>
      <c r="CU42" s="211"/>
      <c r="CV42" s="211"/>
      <c r="CW42" s="212"/>
      <c r="CX42" s="210"/>
      <c r="CY42" s="211"/>
      <c r="CZ42" s="211"/>
      <c r="DA42" s="211"/>
      <c r="DB42" s="211"/>
      <c r="DC42" s="211"/>
      <c r="DD42" s="211"/>
      <c r="DE42" s="211"/>
      <c r="DF42" s="211"/>
      <c r="DG42" s="212"/>
      <c r="DH42" s="210"/>
      <c r="DI42" s="211"/>
      <c r="DJ42" s="211"/>
      <c r="DK42" s="211"/>
      <c r="DL42" s="211"/>
      <c r="DM42" s="211"/>
      <c r="DN42" s="211"/>
      <c r="DO42" s="211"/>
      <c r="DP42" s="211"/>
      <c r="DQ42" s="212"/>
      <c r="DR42" s="210"/>
      <c r="DS42" s="211"/>
      <c r="DT42" s="211"/>
      <c r="DU42" s="211"/>
      <c r="DV42" s="211"/>
      <c r="DW42" s="211"/>
      <c r="DX42" s="211"/>
      <c r="DY42" s="211"/>
      <c r="DZ42" s="211"/>
      <c r="EA42" s="212"/>
      <c r="EB42" s="210"/>
      <c r="EC42" s="211"/>
      <c r="ED42" s="211"/>
      <c r="EE42" s="211"/>
      <c r="EF42" s="211"/>
      <c r="EG42" s="211"/>
      <c r="EH42" s="211"/>
      <c r="EI42" s="211"/>
      <c r="EJ42" s="211"/>
      <c r="EK42" s="212"/>
      <c r="EL42" s="210"/>
      <c r="EM42" s="211"/>
      <c r="EN42" s="211"/>
      <c r="EO42" s="211"/>
      <c r="EP42" s="211"/>
      <c r="EQ42" s="211"/>
      <c r="ER42" s="211"/>
      <c r="ES42" s="211"/>
      <c r="ET42" s="211"/>
      <c r="EU42" s="212"/>
      <c r="EV42" s="210"/>
      <c r="EW42" s="211"/>
      <c r="EX42" s="211"/>
      <c r="EY42" s="211"/>
      <c r="EZ42" s="211"/>
      <c r="FA42" s="211"/>
      <c r="FB42" s="211"/>
      <c r="FC42" s="211"/>
      <c r="FD42" s="211"/>
      <c r="FE42" s="212"/>
      <c r="FF42" s="210"/>
      <c r="FG42" s="211"/>
      <c r="FH42" s="211"/>
      <c r="FI42" s="211"/>
      <c r="FJ42" s="211"/>
      <c r="FK42" s="211"/>
      <c r="FL42" s="211"/>
      <c r="FM42" s="211"/>
      <c r="FN42" s="211"/>
      <c r="FO42" s="212"/>
      <c r="FP42" s="210"/>
      <c r="FQ42" s="211"/>
      <c r="FR42" s="211"/>
      <c r="FS42" s="211"/>
      <c r="FT42" s="211"/>
      <c r="FU42" s="211"/>
      <c r="FV42" s="211"/>
      <c r="FW42" s="211"/>
      <c r="FX42" s="211"/>
      <c r="FY42" s="212"/>
      <c r="FZ42" s="210"/>
      <c r="GA42" s="211"/>
      <c r="GB42" s="211"/>
      <c r="GC42" s="211"/>
      <c r="GD42" s="211"/>
      <c r="GE42" s="211"/>
      <c r="GF42" s="211"/>
      <c r="GG42" s="211"/>
      <c r="GH42" s="211"/>
      <c r="GI42" s="355"/>
      <c r="GJ42" s="210"/>
      <c r="GK42" s="211"/>
      <c r="GL42" s="211"/>
      <c r="GM42" s="211"/>
      <c r="GN42" s="211"/>
      <c r="GO42" s="211"/>
      <c r="GP42" s="211"/>
      <c r="GQ42" s="211"/>
      <c r="GR42" s="211"/>
      <c r="GS42" s="355"/>
      <c r="GT42" s="210"/>
      <c r="GU42" s="211"/>
      <c r="GV42" s="211"/>
      <c r="GW42" s="211"/>
      <c r="GX42" s="211"/>
      <c r="GY42" s="211"/>
      <c r="GZ42" s="211"/>
      <c r="HA42" s="211"/>
      <c r="HB42" s="211"/>
      <c r="HC42" s="355"/>
      <c r="HD42" s="210"/>
      <c r="HE42" s="211"/>
      <c r="HF42" s="211"/>
      <c r="HG42" s="211"/>
      <c r="HH42" s="211"/>
      <c r="HI42" s="211"/>
      <c r="HJ42" s="211"/>
      <c r="HK42" s="211"/>
      <c r="HL42" s="211"/>
      <c r="HM42" s="355"/>
      <c r="HN42" s="210"/>
      <c r="HO42" s="211"/>
      <c r="HP42" s="211"/>
      <c r="HQ42" s="211"/>
      <c r="HR42" s="211"/>
      <c r="HS42" s="211"/>
      <c r="HT42" s="211"/>
      <c r="HU42" s="211"/>
      <c r="HV42" s="211"/>
      <c r="HW42" s="355"/>
      <c r="HX42" s="210"/>
      <c r="HY42" s="211"/>
      <c r="HZ42" s="211"/>
      <c r="IA42" s="211"/>
      <c r="IB42" s="211"/>
      <c r="IC42" s="211"/>
      <c r="ID42" s="211"/>
      <c r="IE42" s="211"/>
      <c r="IF42" s="211"/>
      <c r="IG42" s="355"/>
      <c r="IH42" s="210"/>
      <c r="II42" s="211"/>
      <c r="IJ42" s="211"/>
      <c r="IK42" s="211"/>
      <c r="IL42" s="211"/>
      <c r="IM42" s="211"/>
      <c r="IN42" s="211"/>
      <c r="IO42" s="211"/>
      <c r="IP42" s="211"/>
      <c r="IQ42" s="355"/>
      <c r="IR42" s="210"/>
      <c r="IS42" s="211"/>
      <c r="IT42" s="211"/>
      <c r="IU42" s="211"/>
      <c r="IV42" s="211"/>
      <c r="IW42" s="211"/>
      <c r="IX42" s="211"/>
      <c r="IY42" s="211"/>
      <c r="IZ42" s="211"/>
      <c r="JA42" s="355"/>
      <c r="JB42" s="210"/>
      <c r="JC42" s="211"/>
      <c r="JD42" s="211"/>
      <c r="JE42" s="211"/>
      <c r="JF42" s="211"/>
      <c r="JG42" s="211"/>
      <c r="JH42" s="211"/>
      <c r="JI42" s="211"/>
      <c r="JJ42" s="211"/>
      <c r="JK42" s="355"/>
      <c r="JL42" s="210"/>
      <c r="JM42" s="211"/>
      <c r="JN42" s="211"/>
      <c r="JO42" s="211"/>
      <c r="JP42" s="211"/>
      <c r="JQ42" s="211"/>
      <c r="JR42" s="211"/>
      <c r="JS42" s="211"/>
      <c r="JT42" s="211"/>
      <c r="JU42" s="355"/>
      <c r="JV42" s="210"/>
      <c r="JW42" s="211"/>
      <c r="JX42" s="211"/>
      <c r="JY42" s="211"/>
      <c r="JZ42" s="211"/>
      <c r="KA42" s="211"/>
      <c r="KB42" s="211"/>
      <c r="KC42" s="211"/>
      <c r="KD42" s="211"/>
      <c r="KE42" s="355"/>
      <c r="KF42" s="210"/>
      <c r="KG42" s="211"/>
      <c r="KH42" s="211"/>
      <c r="KI42" s="211"/>
      <c r="KJ42" s="211"/>
      <c r="KK42" s="211"/>
      <c r="KL42" s="211"/>
      <c r="KM42" s="211"/>
      <c r="KN42" s="211"/>
      <c r="KO42" s="355"/>
      <c r="KP42" s="210"/>
      <c r="KQ42" s="211"/>
      <c r="KR42" s="211"/>
      <c r="KS42" s="211"/>
      <c r="KT42" s="211"/>
      <c r="KU42" s="211"/>
      <c r="KV42" s="211"/>
      <c r="KW42" s="211"/>
      <c r="KX42" s="211"/>
      <c r="KY42" s="355"/>
      <c r="KZ42" s="210"/>
      <c r="LA42" s="211"/>
      <c r="LB42" s="211"/>
      <c r="LC42" s="211"/>
      <c r="LD42" s="211"/>
      <c r="LE42" s="211"/>
      <c r="LF42" s="211"/>
      <c r="LG42" s="211"/>
      <c r="LH42" s="211"/>
      <c r="LI42" s="355"/>
      <c r="LJ42" s="210"/>
      <c r="LK42" s="211"/>
      <c r="LL42" s="211"/>
      <c r="LM42" s="211"/>
      <c r="LN42" s="211"/>
      <c r="LO42" s="211"/>
      <c r="LP42" s="211"/>
      <c r="LQ42" s="211"/>
      <c r="LR42" s="211"/>
      <c r="LS42" s="355"/>
      <c r="LT42" s="210"/>
      <c r="LU42" s="211"/>
      <c r="LV42" s="211"/>
      <c r="LW42" s="211"/>
      <c r="LX42" s="211"/>
      <c r="LY42" s="211"/>
      <c r="LZ42" s="211"/>
      <c r="MA42" s="211"/>
      <c r="MB42" s="211"/>
      <c r="MC42" s="355"/>
    </row>
    <row r="43" spans="1:341" x14ac:dyDescent="0.2">
      <c r="A43" s="198" t="s">
        <v>72</v>
      </c>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200" t="s">
        <v>92</v>
      </c>
      <c r="AO43" s="201"/>
      <c r="AP43" s="201"/>
      <c r="AQ43" s="201"/>
      <c r="AR43" s="201"/>
      <c r="AS43" s="202"/>
      <c r="AT43" s="205" t="s">
        <v>52</v>
      </c>
      <c r="AU43" s="201"/>
      <c r="AV43" s="201"/>
      <c r="AW43" s="201"/>
      <c r="AX43" s="201"/>
      <c r="AY43" s="202"/>
      <c r="AZ43" s="207">
        <f>AZ45</f>
        <v>0</v>
      </c>
      <c r="BA43" s="208"/>
      <c r="BB43" s="208"/>
      <c r="BC43" s="208"/>
      <c r="BD43" s="208"/>
      <c r="BE43" s="208"/>
      <c r="BF43" s="208"/>
      <c r="BG43" s="208"/>
      <c r="BH43" s="208"/>
      <c r="BI43" s="209"/>
      <c r="BJ43" s="207">
        <f t="shared" ref="BJ43" si="141">BJ45</f>
        <v>0</v>
      </c>
      <c r="BK43" s="208"/>
      <c r="BL43" s="208"/>
      <c r="BM43" s="208"/>
      <c r="BN43" s="208"/>
      <c r="BO43" s="208"/>
      <c r="BP43" s="208"/>
      <c r="BQ43" s="208"/>
      <c r="BR43" s="208"/>
      <c r="BS43" s="209"/>
      <c r="BT43" s="207">
        <f t="shared" ref="BT43" si="142">BT45</f>
        <v>0</v>
      </c>
      <c r="BU43" s="208"/>
      <c r="BV43" s="208"/>
      <c r="BW43" s="208"/>
      <c r="BX43" s="208"/>
      <c r="BY43" s="208"/>
      <c r="BZ43" s="208"/>
      <c r="CA43" s="208"/>
      <c r="CB43" s="208"/>
      <c r="CC43" s="209"/>
      <c r="CD43" s="207">
        <f t="shared" ref="CD43" si="143">CD45</f>
        <v>0</v>
      </c>
      <c r="CE43" s="208"/>
      <c r="CF43" s="208"/>
      <c r="CG43" s="208"/>
      <c r="CH43" s="208"/>
      <c r="CI43" s="208"/>
      <c r="CJ43" s="208"/>
      <c r="CK43" s="208"/>
      <c r="CL43" s="208"/>
      <c r="CM43" s="209"/>
      <c r="CN43" s="207">
        <f t="shared" ref="CN43" si="144">CN45</f>
        <v>0</v>
      </c>
      <c r="CO43" s="208"/>
      <c r="CP43" s="208"/>
      <c r="CQ43" s="208"/>
      <c r="CR43" s="208"/>
      <c r="CS43" s="208"/>
      <c r="CT43" s="208"/>
      <c r="CU43" s="208"/>
      <c r="CV43" s="208"/>
      <c r="CW43" s="209"/>
      <c r="CX43" s="207">
        <f>CX45</f>
        <v>0</v>
      </c>
      <c r="CY43" s="208"/>
      <c r="CZ43" s="208"/>
      <c r="DA43" s="208"/>
      <c r="DB43" s="208"/>
      <c r="DC43" s="208"/>
      <c r="DD43" s="208"/>
      <c r="DE43" s="208"/>
      <c r="DF43" s="208"/>
      <c r="DG43" s="209"/>
      <c r="DH43" s="207">
        <f>DH45</f>
        <v>0</v>
      </c>
      <c r="DI43" s="208"/>
      <c r="DJ43" s="208"/>
      <c r="DK43" s="208"/>
      <c r="DL43" s="208"/>
      <c r="DM43" s="208"/>
      <c r="DN43" s="208"/>
      <c r="DO43" s="208"/>
      <c r="DP43" s="208"/>
      <c r="DQ43" s="209"/>
      <c r="DR43" s="207">
        <f>DR45</f>
        <v>0</v>
      </c>
      <c r="DS43" s="208"/>
      <c r="DT43" s="208"/>
      <c r="DU43" s="208"/>
      <c r="DV43" s="208"/>
      <c r="DW43" s="208"/>
      <c r="DX43" s="208"/>
      <c r="DY43" s="208"/>
      <c r="DZ43" s="208"/>
      <c r="EA43" s="209"/>
      <c r="EB43" s="207">
        <f>EB45</f>
        <v>0</v>
      </c>
      <c r="EC43" s="208"/>
      <c r="ED43" s="208"/>
      <c r="EE43" s="208"/>
      <c r="EF43" s="208"/>
      <c r="EG43" s="208"/>
      <c r="EH43" s="208"/>
      <c r="EI43" s="208"/>
      <c r="EJ43" s="208"/>
      <c r="EK43" s="209"/>
      <c r="EL43" s="207">
        <f>EL45</f>
        <v>0</v>
      </c>
      <c r="EM43" s="208"/>
      <c r="EN43" s="208"/>
      <c r="EO43" s="208"/>
      <c r="EP43" s="208"/>
      <c r="EQ43" s="208"/>
      <c r="ER43" s="208"/>
      <c r="ES43" s="208"/>
      <c r="ET43" s="208"/>
      <c r="EU43" s="209"/>
      <c r="EV43" s="207">
        <f>EV45</f>
        <v>0</v>
      </c>
      <c r="EW43" s="208"/>
      <c r="EX43" s="208"/>
      <c r="EY43" s="208"/>
      <c r="EZ43" s="208"/>
      <c r="FA43" s="208"/>
      <c r="FB43" s="208"/>
      <c r="FC43" s="208"/>
      <c r="FD43" s="208"/>
      <c r="FE43" s="209"/>
      <c r="FF43" s="207">
        <f>FF45</f>
        <v>0</v>
      </c>
      <c r="FG43" s="208"/>
      <c r="FH43" s="208"/>
      <c r="FI43" s="208"/>
      <c r="FJ43" s="208"/>
      <c r="FK43" s="208"/>
      <c r="FL43" s="208"/>
      <c r="FM43" s="208"/>
      <c r="FN43" s="208"/>
      <c r="FO43" s="209"/>
      <c r="FP43" s="207">
        <f>FP45</f>
        <v>0</v>
      </c>
      <c r="FQ43" s="208"/>
      <c r="FR43" s="208"/>
      <c r="FS43" s="208"/>
      <c r="FT43" s="208"/>
      <c r="FU43" s="208"/>
      <c r="FV43" s="208"/>
      <c r="FW43" s="208"/>
      <c r="FX43" s="208"/>
      <c r="FY43" s="209"/>
      <c r="FZ43" s="207">
        <f t="shared" ref="FZ43" si="145">FZ45</f>
        <v>0</v>
      </c>
      <c r="GA43" s="208"/>
      <c r="GB43" s="208"/>
      <c r="GC43" s="208"/>
      <c r="GD43" s="208"/>
      <c r="GE43" s="208"/>
      <c r="GF43" s="208"/>
      <c r="GG43" s="208"/>
      <c r="GH43" s="208"/>
      <c r="GI43" s="354"/>
      <c r="GJ43" s="207">
        <f t="shared" ref="GJ43" si="146">GJ45</f>
        <v>0</v>
      </c>
      <c r="GK43" s="208"/>
      <c r="GL43" s="208"/>
      <c r="GM43" s="208"/>
      <c r="GN43" s="208"/>
      <c r="GO43" s="208"/>
      <c r="GP43" s="208"/>
      <c r="GQ43" s="208"/>
      <c r="GR43" s="208"/>
      <c r="GS43" s="354"/>
      <c r="GT43" s="207">
        <f t="shared" ref="GT43" si="147">GT45</f>
        <v>0</v>
      </c>
      <c r="GU43" s="208"/>
      <c r="GV43" s="208"/>
      <c r="GW43" s="208"/>
      <c r="GX43" s="208"/>
      <c r="GY43" s="208"/>
      <c r="GZ43" s="208"/>
      <c r="HA43" s="208"/>
      <c r="HB43" s="208"/>
      <c r="HC43" s="354"/>
      <c r="HD43" s="207">
        <f t="shared" ref="HD43" si="148">HD45</f>
        <v>0</v>
      </c>
      <c r="HE43" s="208"/>
      <c r="HF43" s="208"/>
      <c r="HG43" s="208"/>
      <c r="HH43" s="208"/>
      <c r="HI43" s="208"/>
      <c r="HJ43" s="208"/>
      <c r="HK43" s="208"/>
      <c r="HL43" s="208"/>
      <c r="HM43" s="354"/>
      <c r="HN43" s="207">
        <f t="shared" ref="HN43" si="149">HN45</f>
        <v>0</v>
      </c>
      <c r="HO43" s="208"/>
      <c r="HP43" s="208"/>
      <c r="HQ43" s="208"/>
      <c r="HR43" s="208"/>
      <c r="HS43" s="208"/>
      <c r="HT43" s="208"/>
      <c r="HU43" s="208"/>
      <c r="HV43" s="208"/>
      <c r="HW43" s="354"/>
      <c r="HX43" s="207">
        <f t="shared" ref="HX43" si="150">HX45</f>
        <v>0</v>
      </c>
      <c r="HY43" s="208"/>
      <c r="HZ43" s="208"/>
      <c r="IA43" s="208"/>
      <c r="IB43" s="208"/>
      <c r="IC43" s="208"/>
      <c r="ID43" s="208"/>
      <c r="IE43" s="208"/>
      <c r="IF43" s="208"/>
      <c r="IG43" s="354"/>
      <c r="IH43" s="207">
        <f t="shared" ref="IH43" si="151">IH45</f>
        <v>0</v>
      </c>
      <c r="II43" s="208"/>
      <c r="IJ43" s="208"/>
      <c r="IK43" s="208"/>
      <c r="IL43" s="208"/>
      <c r="IM43" s="208"/>
      <c r="IN43" s="208"/>
      <c r="IO43" s="208"/>
      <c r="IP43" s="208"/>
      <c r="IQ43" s="354"/>
      <c r="IR43" s="207">
        <f t="shared" ref="IR43" si="152">IR45</f>
        <v>0</v>
      </c>
      <c r="IS43" s="208"/>
      <c r="IT43" s="208"/>
      <c r="IU43" s="208"/>
      <c r="IV43" s="208"/>
      <c r="IW43" s="208"/>
      <c r="IX43" s="208"/>
      <c r="IY43" s="208"/>
      <c r="IZ43" s="208"/>
      <c r="JA43" s="354"/>
      <c r="JB43" s="207">
        <f t="shared" ref="JB43" si="153">JB45</f>
        <v>0</v>
      </c>
      <c r="JC43" s="208"/>
      <c r="JD43" s="208"/>
      <c r="JE43" s="208"/>
      <c r="JF43" s="208"/>
      <c r="JG43" s="208"/>
      <c r="JH43" s="208"/>
      <c r="JI43" s="208"/>
      <c r="JJ43" s="208"/>
      <c r="JK43" s="354"/>
      <c r="JL43" s="207">
        <f t="shared" ref="JL43" si="154">JL45</f>
        <v>0</v>
      </c>
      <c r="JM43" s="208"/>
      <c r="JN43" s="208"/>
      <c r="JO43" s="208"/>
      <c r="JP43" s="208"/>
      <c r="JQ43" s="208"/>
      <c r="JR43" s="208"/>
      <c r="JS43" s="208"/>
      <c r="JT43" s="208"/>
      <c r="JU43" s="354"/>
      <c r="JV43" s="207">
        <f t="shared" ref="JV43" si="155">JV45</f>
        <v>0</v>
      </c>
      <c r="JW43" s="208"/>
      <c r="JX43" s="208"/>
      <c r="JY43" s="208"/>
      <c r="JZ43" s="208"/>
      <c r="KA43" s="208"/>
      <c r="KB43" s="208"/>
      <c r="KC43" s="208"/>
      <c r="KD43" s="208"/>
      <c r="KE43" s="354"/>
      <c r="KF43" s="207">
        <f t="shared" ref="KF43" si="156">KF45</f>
        <v>0</v>
      </c>
      <c r="KG43" s="208"/>
      <c r="KH43" s="208"/>
      <c r="KI43" s="208"/>
      <c r="KJ43" s="208"/>
      <c r="KK43" s="208"/>
      <c r="KL43" s="208"/>
      <c r="KM43" s="208"/>
      <c r="KN43" s="208"/>
      <c r="KO43" s="354"/>
      <c r="KP43" s="207">
        <f t="shared" ref="KP43" si="157">KP45</f>
        <v>0</v>
      </c>
      <c r="KQ43" s="208"/>
      <c r="KR43" s="208"/>
      <c r="KS43" s="208"/>
      <c r="KT43" s="208"/>
      <c r="KU43" s="208"/>
      <c r="KV43" s="208"/>
      <c r="KW43" s="208"/>
      <c r="KX43" s="208"/>
      <c r="KY43" s="354"/>
      <c r="KZ43" s="207">
        <f t="shared" ref="KZ43" si="158">KZ45</f>
        <v>0</v>
      </c>
      <c r="LA43" s="208"/>
      <c r="LB43" s="208"/>
      <c r="LC43" s="208"/>
      <c r="LD43" s="208"/>
      <c r="LE43" s="208"/>
      <c r="LF43" s="208"/>
      <c r="LG43" s="208"/>
      <c r="LH43" s="208"/>
      <c r="LI43" s="354"/>
      <c r="LJ43" s="207">
        <f t="shared" ref="LJ43" si="159">LJ45</f>
        <v>0</v>
      </c>
      <c r="LK43" s="208"/>
      <c r="LL43" s="208"/>
      <c r="LM43" s="208"/>
      <c r="LN43" s="208"/>
      <c r="LO43" s="208"/>
      <c r="LP43" s="208"/>
      <c r="LQ43" s="208"/>
      <c r="LR43" s="208"/>
      <c r="LS43" s="354"/>
      <c r="LT43" s="207">
        <f t="shared" ref="LT43" si="160">LT45</f>
        <v>0</v>
      </c>
      <c r="LU43" s="208"/>
      <c r="LV43" s="208"/>
      <c r="LW43" s="208"/>
      <c r="LX43" s="208"/>
      <c r="LY43" s="208"/>
      <c r="LZ43" s="208"/>
      <c r="MA43" s="208"/>
      <c r="MB43" s="208"/>
      <c r="MC43" s="354"/>
    </row>
    <row r="44" spans="1:341" ht="27.75" customHeight="1" x14ac:dyDescent="0.2">
      <c r="A44" s="195" t="s">
        <v>245</v>
      </c>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203"/>
      <c r="AO44" s="149"/>
      <c r="AP44" s="149"/>
      <c r="AQ44" s="149"/>
      <c r="AR44" s="149"/>
      <c r="AS44" s="204"/>
      <c r="AT44" s="206"/>
      <c r="AU44" s="149"/>
      <c r="AV44" s="149"/>
      <c r="AW44" s="149"/>
      <c r="AX44" s="149"/>
      <c r="AY44" s="204"/>
      <c r="AZ44" s="210"/>
      <c r="BA44" s="211"/>
      <c r="BB44" s="211"/>
      <c r="BC44" s="211"/>
      <c r="BD44" s="211"/>
      <c r="BE44" s="211"/>
      <c r="BF44" s="211"/>
      <c r="BG44" s="211"/>
      <c r="BH44" s="211"/>
      <c r="BI44" s="212"/>
      <c r="BJ44" s="210"/>
      <c r="BK44" s="211"/>
      <c r="BL44" s="211"/>
      <c r="BM44" s="211"/>
      <c r="BN44" s="211"/>
      <c r="BO44" s="211"/>
      <c r="BP44" s="211"/>
      <c r="BQ44" s="211"/>
      <c r="BR44" s="211"/>
      <c r="BS44" s="212"/>
      <c r="BT44" s="210"/>
      <c r="BU44" s="211"/>
      <c r="BV44" s="211"/>
      <c r="BW44" s="211"/>
      <c r="BX44" s="211"/>
      <c r="BY44" s="211"/>
      <c r="BZ44" s="211"/>
      <c r="CA44" s="211"/>
      <c r="CB44" s="211"/>
      <c r="CC44" s="212"/>
      <c r="CD44" s="210"/>
      <c r="CE44" s="211"/>
      <c r="CF44" s="211"/>
      <c r="CG44" s="211"/>
      <c r="CH44" s="211"/>
      <c r="CI44" s="211"/>
      <c r="CJ44" s="211"/>
      <c r="CK44" s="211"/>
      <c r="CL44" s="211"/>
      <c r="CM44" s="212"/>
      <c r="CN44" s="210"/>
      <c r="CO44" s="211"/>
      <c r="CP44" s="211"/>
      <c r="CQ44" s="211"/>
      <c r="CR44" s="211"/>
      <c r="CS44" s="211"/>
      <c r="CT44" s="211"/>
      <c r="CU44" s="211"/>
      <c r="CV44" s="211"/>
      <c r="CW44" s="212"/>
      <c r="CX44" s="210"/>
      <c r="CY44" s="211"/>
      <c r="CZ44" s="211"/>
      <c r="DA44" s="211"/>
      <c r="DB44" s="211"/>
      <c r="DC44" s="211"/>
      <c r="DD44" s="211"/>
      <c r="DE44" s="211"/>
      <c r="DF44" s="211"/>
      <c r="DG44" s="212"/>
      <c r="DH44" s="210"/>
      <c r="DI44" s="211"/>
      <c r="DJ44" s="211"/>
      <c r="DK44" s="211"/>
      <c r="DL44" s="211"/>
      <c r="DM44" s="211"/>
      <c r="DN44" s="211"/>
      <c r="DO44" s="211"/>
      <c r="DP44" s="211"/>
      <c r="DQ44" s="212"/>
      <c r="DR44" s="210"/>
      <c r="DS44" s="211"/>
      <c r="DT44" s="211"/>
      <c r="DU44" s="211"/>
      <c r="DV44" s="211"/>
      <c r="DW44" s="211"/>
      <c r="DX44" s="211"/>
      <c r="DY44" s="211"/>
      <c r="DZ44" s="211"/>
      <c r="EA44" s="212"/>
      <c r="EB44" s="210"/>
      <c r="EC44" s="211"/>
      <c r="ED44" s="211"/>
      <c r="EE44" s="211"/>
      <c r="EF44" s="211"/>
      <c r="EG44" s="211"/>
      <c r="EH44" s="211"/>
      <c r="EI44" s="211"/>
      <c r="EJ44" s="211"/>
      <c r="EK44" s="212"/>
      <c r="EL44" s="210"/>
      <c r="EM44" s="211"/>
      <c r="EN44" s="211"/>
      <c r="EO44" s="211"/>
      <c r="EP44" s="211"/>
      <c r="EQ44" s="211"/>
      <c r="ER44" s="211"/>
      <c r="ES44" s="211"/>
      <c r="ET44" s="211"/>
      <c r="EU44" s="212"/>
      <c r="EV44" s="210"/>
      <c r="EW44" s="211"/>
      <c r="EX44" s="211"/>
      <c r="EY44" s="211"/>
      <c r="EZ44" s="211"/>
      <c r="FA44" s="211"/>
      <c r="FB44" s="211"/>
      <c r="FC44" s="211"/>
      <c r="FD44" s="211"/>
      <c r="FE44" s="212"/>
      <c r="FF44" s="210"/>
      <c r="FG44" s="211"/>
      <c r="FH44" s="211"/>
      <c r="FI44" s="211"/>
      <c r="FJ44" s="211"/>
      <c r="FK44" s="211"/>
      <c r="FL44" s="211"/>
      <c r="FM44" s="211"/>
      <c r="FN44" s="211"/>
      <c r="FO44" s="212"/>
      <c r="FP44" s="210"/>
      <c r="FQ44" s="211"/>
      <c r="FR44" s="211"/>
      <c r="FS44" s="211"/>
      <c r="FT44" s="211"/>
      <c r="FU44" s="211"/>
      <c r="FV44" s="211"/>
      <c r="FW44" s="211"/>
      <c r="FX44" s="211"/>
      <c r="FY44" s="212"/>
      <c r="FZ44" s="210"/>
      <c r="GA44" s="211"/>
      <c r="GB44" s="211"/>
      <c r="GC44" s="211"/>
      <c r="GD44" s="211"/>
      <c r="GE44" s="211"/>
      <c r="GF44" s="211"/>
      <c r="GG44" s="211"/>
      <c r="GH44" s="211"/>
      <c r="GI44" s="355"/>
      <c r="GJ44" s="210"/>
      <c r="GK44" s="211"/>
      <c r="GL44" s="211"/>
      <c r="GM44" s="211"/>
      <c r="GN44" s="211"/>
      <c r="GO44" s="211"/>
      <c r="GP44" s="211"/>
      <c r="GQ44" s="211"/>
      <c r="GR44" s="211"/>
      <c r="GS44" s="355"/>
      <c r="GT44" s="210"/>
      <c r="GU44" s="211"/>
      <c r="GV44" s="211"/>
      <c r="GW44" s="211"/>
      <c r="GX44" s="211"/>
      <c r="GY44" s="211"/>
      <c r="GZ44" s="211"/>
      <c r="HA44" s="211"/>
      <c r="HB44" s="211"/>
      <c r="HC44" s="355"/>
      <c r="HD44" s="210"/>
      <c r="HE44" s="211"/>
      <c r="HF44" s="211"/>
      <c r="HG44" s="211"/>
      <c r="HH44" s="211"/>
      <c r="HI44" s="211"/>
      <c r="HJ44" s="211"/>
      <c r="HK44" s="211"/>
      <c r="HL44" s="211"/>
      <c r="HM44" s="355"/>
      <c r="HN44" s="210"/>
      <c r="HO44" s="211"/>
      <c r="HP44" s="211"/>
      <c r="HQ44" s="211"/>
      <c r="HR44" s="211"/>
      <c r="HS44" s="211"/>
      <c r="HT44" s="211"/>
      <c r="HU44" s="211"/>
      <c r="HV44" s="211"/>
      <c r="HW44" s="355"/>
      <c r="HX44" s="210"/>
      <c r="HY44" s="211"/>
      <c r="HZ44" s="211"/>
      <c r="IA44" s="211"/>
      <c r="IB44" s="211"/>
      <c r="IC44" s="211"/>
      <c r="ID44" s="211"/>
      <c r="IE44" s="211"/>
      <c r="IF44" s="211"/>
      <c r="IG44" s="355"/>
      <c r="IH44" s="210"/>
      <c r="II44" s="211"/>
      <c r="IJ44" s="211"/>
      <c r="IK44" s="211"/>
      <c r="IL44" s="211"/>
      <c r="IM44" s="211"/>
      <c r="IN44" s="211"/>
      <c r="IO44" s="211"/>
      <c r="IP44" s="211"/>
      <c r="IQ44" s="355"/>
      <c r="IR44" s="210"/>
      <c r="IS44" s="211"/>
      <c r="IT44" s="211"/>
      <c r="IU44" s="211"/>
      <c r="IV44" s="211"/>
      <c r="IW44" s="211"/>
      <c r="IX44" s="211"/>
      <c r="IY44" s="211"/>
      <c r="IZ44" s="211"/>
      <c r="JA44" s="355"/>
      <c r="JB44" s="210"/>
      <c r="JC44" s="211"/>
      <c r="JD44" s="211"/>
      <c r="JE44" s="211"/>
      <c r="JF44" s="211"/>
      <c r="JG44" s="211"/>
      <c r="JH44" s="211"/>
      <c r="JI44" s="211"/>
      <c r="JJ44" s="211"/>
      <c r="JK44" s="355"/>
      <c r="JL44" s="210"/>
      <c r="JM44" s="211"/>
      <c r="JN44" s="211"/>
      <c r="JO44" s="211"/>
      <c r="JP44" s="211"/>
      <c r="JQ44" s="211"/>
      <c r="JR44" s="211"/>
      <c r="JS44" s="211"/>
      <c r="JT44" s="211"/>
      <c r="JU44" s="355"/>
      <c r="JV44" s="210"/>
      <c r="JW44" s="211"/>
      <c r="JX44" s="211"/>
      <c r="JY44" s="211"/>
      <c r="JZ44" s="211"/>
      <c r="KA44" s="211"/>
      <c r="KB44" s="211"/>
      <c r="KC44" s="211"/>
      <c r="KD44" s="211"/>
      <c r="KE44" s="355"/>
      <c r="KF44" s="210"/>
      <c r="KG44" s="211"/>
      <c r="KH44" s="211"/>
      <c r="KI44" s="211"/>
      <c r="KJ44" s="211"/>
      <c r="KK44" s="211"/>
      <c r="KL44" s="211"/>
      <c r="KM44" s="211"/>
      <c r="KN44" s="211"/>
      <c r="KO44" s="355"/>
      <c r="KP44" s="210"/>
      <c r="KQ44" s="211"/>
      <c r="KR44" s="211"/>
      <c r="KS44" s="211"/>
      <c r="KT44" s="211"/>
      <c r="KU44" s="211"/>
      <c r="KV44" s="211"/>
      <c r="KW44" s="211"/>
      <c r="KX44" s="211"/>
      <c r="KY44" s="355"/>
      <c r="KZ44" s="210"/>
      <c r="LA44" s="211"/>
      <c r="LB44" s="211"/>
      <c r="LC44" s="211"/>
      <c r="LD44" s="211"/>
      <c r="LE44" s="211"/>
      <c r="LF44" s="211"/>
      <c r="LG44" s="211"/>
      <c r="LH44" s="211"/>
      <c r="LI44" s="355"/>
      <c r="LJ44" s="210"/>
      <c r="LK44" s="211"/>
      <c r="LL44" s="211"/>
      <c r="LM44" s="211"/>
      <c r="LN44" s="211"/>
      <c r="LO44" s="211"/>
      <c r="LP44" s="211"/>
      <c r="LQ44" s="211"/>
      <c r="LR44" s="211"/>
      <c r="LS44" s="355"/>
      <c r="LT44" s="210"/>
      <c r="LU44" s="211"/>
      <c r="LV44" s="211"/>
      <c r="LW44" s="211"/>
      <c r="LX44" s="211"/>
      <c r="LY44" s="211"/>
      <c r="LZ44" s="211"/>
      <c r="MA44" s="211"/>
      <c r="MB44" s="211"/>
      <c r="MC44" s="355"/>
    </row>
    <row r="45" spans="1:341" ht="13.5" customHeight="1" x14ac:dyDescent="0.2">
      <c r="A45" s="198" t="s">
        <v>45</v>
      </c>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200" t="s">
        <v>92</v>
      </c>
      <c r="AO45" s="201"/>
      <c r="AP45" s="201"/>
      <c r="AQ45" s="201"/>
      <c r="AR45" s="201"/>
      <c r="AS45" s="202"/>
      <c r="AT45" s="205" t="s">
        <v>296</v>
      </c>
      <c r="AU45" s="201"/>
      <c r="AV45" s="201"/>
      <c r="AW45" s="201"/>
      <c r="AX45" s="201"/>
      <c r="AY45" s="202"/>
      <c r="AZ45" s="207"/>
      <c r="BA45" s="208"/>
      <c r="BB45" s="208"/>
      <c r="BC45" s="208"/>
      <c r="BD45" s="208"/>
      <c r="BE45" s="208"/>
      <c r="BF45" s="208"/>
      <c r="BG45" s="208"/>
      <c r="BH45" s="208"/>
      <c r="BI45" s="209"/>
      <c r="BJ45" s="215"/>
      <c r="BK45" s="216"/>
      <c r="BL45" s="216"/>
      <c r="BM45" s="216"/>
      <c r="BN45" s="216"/>
      <c r="BO45" s="216"/>
      <c r="BP45" s="216"/>
      <c r="BQ45" s="216"/>
      <c r="BR45" s="216"/>
      <c r="BS45" s="217"/>
      <c r="BT45" s="215"/>
      <c r="BU45" s="216"/>
      <c r="BV45" s="216"/>
      <c r="BW45" s="216"/>
      <c r="BX45" s="216"/>
      <c r="BY45" s="216"/>
      <c r="BZ45" s="216"/>
      <c r="CA45" s="216"/>
      <c r="CB45" s="216"/>
      <c r="CC45" s="217"/>
      <c r="CD45" s="215"/>
      <c r="CE45" s="216"/>
      <c r="CF45" s="216"/>
      <c r="CG45" s="216"/>
      <c r="CH45" s="216"/>
      <c r="CI45" s="216"/>
      <c r="CJ45" s="216"/>
      <c r="CK45" s="216"/>
      <c r="CL45" s="216"/>
      <c r="CM45" s="217"/>
      <c r="CN45" s="215"/>
      <c r="CO45" s="216"/>
      <c r="CP45" s="216"/>
      <c r="CQ45" s="216"/>
      <c r="CR45" s="216"/>
      <c r="CS45" s="216"/>
      <c r="CT45" s="216"/>
      <c r="CU45" s="216"/>
      <c r="CV45" s="216"/>
      <c r="CW45" s="217"/>
      <c r="CX45" s="215"/>
      <c r="CY45" s="216"/>
      <c r="CZ45" s="216"/>
      <c r="DA45" s="216"/>
      <c r="DB45" s="216"/>
      <c r="DC45" s="216"/>
      <c r="DD45" s="216"/>
      <c r="DE45" s="216"/>
      <c r="DF45" s="216"/>
      <c r="DG45" s="217"/>
      <c r="DH45" s="215"/>
      <c r="DI45" s="216"/>
      <c r="DJ45" s="216"/>
      <c r="DK45" s="216"/>
      <c r="DL45" s="216"/>
      <c r="DM45" s="216"/>
      <c r="DN45" s="216"/>
      <c r="DO45" s="216"/>
      <c r="DP45" s="216"/>
      <c r="DQ45" s="217"/>
      <c r="DR45" s="215"/>
      <c r="DS45" s="216"/>
      <c r="DT45" s="216"/>
      <c r="DU45" s="216"/>
      <c r="DV45" s="216"/>
      <c r="DW45" s="216"/>
      <c r="DX45" s="216"/>
      <c r="DY45" s="216"/>
      <c r="DZ45" s="216"/>
      <c r="EA45" s="217"/>
      <c r="EB45" s="215"/>
      <c r="EC45" s="216"/>
      <c r="ED45" s="216"/>
      <c r="EE45" s="216"/>
      <c r="EF45" s="216"/>
      <c r="EG45" s="216"/>
      <c r="EH45" s="216"/>
      <c r="EI45" s="216"/>
      <c r="EJ45" s="216"/>
      <c r="EK45" s="217"/>
      <c r="EL45" s="215"/>
      <c r="EM45" s="216"/>
      <c r="EN45" s="216"/>
      <c r="EO45" s="216"/>
      <c r="EP45" s="216"/>
      <c r="EQ45" s="216"/>
      <c r="ER45" s="216"/>
      <c r="ES45" s="216"/>
      <c r="ET45" s="216"/>
      <c r="EU45" s="217"/>
      <c r="EV45" s="215"/>
      <c r="EW45" s="216"/>
      <c r="EX45" s="216"/>
      <c r="EY45" s="216"/>
      <c r="EZ45" s="216"/>
      <c r="FA45" s="216"/>
      <c r="FB45" s="216"/>
      <c r="FC45" s="216"/>
      <c r="FD45" s="216"/>
      <c r="FE45" s="217"/>
      <c r="FF45" s="215"/>
      <c r="FG45" s="216"/>
      <c r="FH45" s="216"/>
      <c r="FI45" s="216"/>
      <c r="FJ45" s="216"/>
      <c r="FK45" s="216"/>
      <c r="FL45" s="216"/>
      <c r="FM45" s="216"/>
      <c r="FN45" s="216"/>
      <c r="FO45" s="217"/>
      <c r="FP45" s="215"/>
      <c r="FQ45" s="216"/>
      <c r="FR45" s="216"/>
      <c r="FS45" s="216"/>
      <c r="FT45" s="216"/>
      <c r="FU45" s="216"/>
      <c r="FV45" s="216"/>
      <c r="FW45" s="216"/>
      <c r="FX45" s="216"/>
      <c r="FY45" s="217"/>
      <c r="FZ45" s="240"/>
      <c r="GA45" s="241"/>
      <c r="GB45" s="241"/>
      <c r="GC45" s="241"/>
      <c r="GD45" s="241"/>
      <c r="GE45" s="241"/>
      <c r="GF45" s="241"/>
      <c r="GG45" s="241"/>
      <c r="GH45" s="241"/>
      <c r="GI45" s="336"/>
      <c r="GJ45" s="240"/>
      <c r="GK45" s="241"/>
      <c r="GL45" s="241"/>
      <c r="GM45" s="241"/>
      <c r="GN45" s="241"/>
      <c r="GO45" s="241"/>
      <c r="GP45" s="241"/>
      <c r="GQ45" s="241"/>
      <c r="GR45" s="241"/>
      <c r="GS45" s="336"/>
      <c r="GT45" s="240"/>
      <c r="GU45" s="241"/>
      <c r="GV45" s="241"/>
      <c r="GW45" s="241"/>
      <c r="GX45" s="241"/>
      <c r="GY45" s="241"/>
      <c r="GZ45" s="241"/>
      <c r="HA45" s="241"/>
      <c r="HB45" s="241"/>
      <c r="HC45" s="336"/>
      <c r="HD45" s="240"/>
      <c r="HE45" s="241"/>
      <c r="HF45" s="241"/>
      <c r="HG45" s="241"/>
      <c r="HH45" s="241"/>
      <c r="HI45" s="241"/>
      <c r="HJ45" s="241"/>
      <c r="HK45" s="241"/>
      <c r="HL45" s="241"/>
      <c r="HM45" s="336"/>
      <c r="HN45" s="240"/>
      <c r="HO45" s="241"/>
      <c r="HP45" s="241"/>
      <c r="HQ45" s="241"/>
      <c r="HR45" s="241"/>
      <c r="HS45" s="241"/>
      <c r="HT45" s="241"/>
      <c r="HU45" s="241"/>
      <c r="HV45" s="241"/>
      <c r="HW45" s="336"/>
      <c r="HX45" s="240"/>
      <c r="HY45" s="241"/>
      <c r="HZ45" s="241"/>
      <c r="IA45" s="241"/>
      <c r="IB45" s="241"/>
      <c r="IC45" s="241"/>
      <c r="ID45" s="241"/>
      <c r="IE45" s="241"/>
      <c r="IF45" s="241"/>
      <c r="IG45" s="336"/>
      <c r="IH45" s="240"/>
      <c r="II45" s="241"/>
      <c r="IJ45" s="241"/>
      <c r="IK45" s="241"/>
      <c r="IL45" s="241"/>
      <c r="IM45" s="241"/>
      <c r="IN45" s="241"/>
      <c r="IO45" s="241"/>
      <c r="IP45" s="241"/>
      <c r="IQ45" s="336"/>
      <c r="IR45" s="240"/>
      <c r="IS45" s="241"/>
      <c r="IT45" s="241"/>
      <c r="IU45" s="241"/>
      <c r="IV45" s="241"/>
      <c r="IW45" s="241"/>
      <c r="IX45" s="241"/>
      <c r="IY45" s="241"/>
      <c r="IZ45" s="241"/>
      <c r="JA45" s="336"/>
      <c r="JB45" s="240"/>
      <c r="JC45" s="241"/>
      <c r="JD45" s="241"/>
      <c r="JE45" s="241"/>
      <c r="JF45" s="241"/>
      <c r="JG45" s="241"/>
      <c r="JH45" s="241"/>
      <c r="JI45" s="241"/>
      <c r="JJ45" s="241"/>
      <c r="JK45" s="336"/>
      <c r="JL45" s="240"/>
      <c r="JM45" s="241"/>
      <c r="JN45" s="241"/>
      <c r="JO45" s="241"/>
      <c r="JP45" s="241"/>
      <c r="JQ45" s="241"/>
      <c r="JR45" s="241"/>
      <c r="JS45" s="241"/>
      <c r="JT45" s="241"/>
      <c r="JU45" s="336"/>
      <c r="JV45" s="240"/>
      <c r="JW45" s="241"/>
      <c r="JX45" s="241"/>
      <c r="JY45" s="241"/>
      <c r="JZ45" s="241"/>
      <c r="KA45" s="241"/>
      <c r="KB45" s="241"/>
      <c r="KC45" s="241"/>
      <c r="KD45" s="241"/>
      <c r="KE45" s="336"/>
      <c r="KF45" s="240"/>
      <c r="KG45" s="241"/>
      <c r="KH45" s="241"/>
      <c r="KI45" s="241"/>
      <c r="KJ45" s="241"/>
      <c r="KK45" s="241"/>
      <c r="KL45" s="241"/>
      <c r="KM45" s="241"/>
      <c r="KN45" s="241"/>
      <c r="KO45" s="336"/>
      <c r="KP45" s="240"/>
      <c r="KQ45" s="241"/>
      <c r="KR45" s="241"/>
      <c r="KS45" s="241"/>
      <c r="KT45" s="241"/>
      <c r="KU45" s="241"/>
      <c r="KV45" s="241"/>
      <c r="KW45" s="241"/>
      <c r="KX45" s="241"/>
      <c r="KY45" s="336"/>
      <c r="KZ45" s="240"/>
      <c r="LA45" s="241"/>
      <c r="LB45" s="241"/>
      <c r="LC45" s="241"/>
      <c r="LD45" s="241"/>
      <c r="LE45" s="241"/>
      <c r="LF45" s="241"/>
      <c r="LG45" s="241"/>
      <c r="LH45" s="241"/>
      <c r="LI45" s="336"/>
      <c r="LJ45" s="240"/>
      <c r="LK45" s="241"/>
      <c r="LL45" s="241"/>
      <c r="LM45" s="241"/>
      <c r="LN45" s="241"/>
      <c r="LO45" s="241"/>
      <c r="LP45" s="241"/>
      <c r="LQ45" s="241"/>
      <c r="LR45" s="241"/>
      <c r="LS45" s="336"/>
      <c r="LT45" s="240"/>
      <c r="LU45" s="241"/>
      <c r="LV45" s="241"/>
      <c r="LW45" s="241"/>
      <c r="LX45" s="241"/>
      <c r="LY45" s="241"/>
      <c r="LZ45" s="241"/>
      <c r="MA45" s="241"/>
      <c r="MB45" s="241"/>
      <c r="MC45" s="336"/>
    </row>
    <row r="46" spans="1:341" ht="27" customHeight="1" x14ac:dyDescent="0.2">
      <c r="A46" s="270" t="s">
        <v>297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03"/>
      <c r="AO46" s="149"/>
      <c r="AP46" s="149"/>
      <c r="AQ46" s="149"/>
      <c r="AR46" s="149"/>
      <c r="AS46" s="204"/>
      <c r="AT46" s="206"/>
      <c r="AU46" s="149"/>
      <c r="AV46" s="149"/>
      <c r="AW46" s="149"/>
      <c r="AX46" s="149"/>
      <c r="AY46" s="204"/>
      <c r="AZ46" s="210"/>
      <c r="BA46" s="211"/>
      <c r="BB46" s="211"/>
      <c r="BC46" s="211"/>
      <c r="BD46" s="211"/>
      <c r="BE46" s="211"/>
      <c r="BF46" s="211"/>
      <c r="BG46" s="211"/>
      <c r="BH46" s="211"/>
      <c r="BI46" s="212"/>
      <c r="BJ46" s="218"/>
      <c r="BK46" s="219"/>
      <c r="BL46" s="219"/>
      <c r="BM46" s="219"/>
      <c r="BN46" s="219"/>
      <c r="BO46" s="219"/>
      <c r="BP46" s="219"/>
      <c r="BQ46" s="219"/>
      <c r="BR46" s="219"/>
      <c r="BS46" s="220"/>
      <c r="BT46" s="218"/>
      <c r="BU46" s="219"/>
      <c r="BV46" s="219"/>
      <c r="BW46" s="219"/>
      <c r="BX46" s="219"/>
      <c r="BY46" s="219"/>
      <c r="BZ46" s="219"/>
      <c r="CA46" s="219"/>
      <c r="CB46" s="219"/>
      <c r="CC46" s="220"/>
      <c r="CD46" s="218"/>
      <c r="CE46" s="219"/>
      <c r="CF46" s="219"/>
      <c r="CG46" s="219"/>
      <c r="CH46" s="219"/>
      <c r="CI46" s="219"/>
      <c r="CJ46" s="219"/>
      <c r="CK46" s="219"/>
      <c r="CL46" s="219"/>
      <c r="CM46" s="220"/>
      <c r="CN46" s="218"/>
      <c r="CO46" s="219"/>
      <c r="CP46" s="219"/>
      <c r="CQ46" s="219"/>
      <c r="CR46" s="219"/>
      <c r="CS46" s="219"/>
      <c r="CT46" s="219"/>
      <c r="CU46" s="219"/>
      <c r="CV46" s="219"/>
      <c r="CW46" s="220"/>
      <c r="CX46" s="218"/>
      <c r="CY46" s="219"/>
      <c r="CZ46" s="219"/>
      <c r="DA46" s="219"/>
      <c r="DB46" s="219"/>
      <c r="DC46" s="219"/>
      <c r="DD46" s="219"/>
      <c r="DE46" s="219"/>
      <c r="DF46" s="219"/>
      <c r="DG46" s="220"/>
      <c r="DH46" s="218"/>
      <c r="DI46" s="219"/>
      <c r="DJ46" s="219"/>
      <c r="DK46" s="219"/>
      <c r="DL46" s="219"/>
      <c r="DM46" s="219"/>
      <c r="DN46" s="219"/>
      <c r="DO46" s="219"/>
      <c r="DP46" s="219"/>
      <c r="DQ46" s="220"/>
      <c r="DR46" s="218"/>
      <c r="DS46" s="219"/>
      <c r="DT46" s="219"/>
      <c r="DU46" s="219"/>
      <c r="DV46" s="219"/>
      <c r="DW46" s="219"/>
      <c r="DX46" s="219"/>
      <c r="DY46" s="219"/>
      <c r="DZ46" s="219"/>
      <c r="EA46" s="220"/>
      <c r="EB46" s="218"/>
      <c r="EC46" s="219"/>
      <c r="ED46" s="219"/>
      <c r="EE46" s="219"/>
      <c r="EF46" s="219"/>
      <c r="EG46" s="219"/>
      <c r="EH46" s="219"/>
      <c r="EI46" s="219"/>
      <c r="EJ46" s="219"/>
      <c r="EK46" s="220"/>
      <c r="EL46" s="218"/>
      <c r="EM46" s="219"/>
      <c r="EN46" s="219"/>
      <c r="EO46" s="219"/>
      <c r="EP46" s="219"/>
      <c r="EQ46" s="219"/>
      <c r="ER46" s="219"/>
      <c r="ES46" s="219"/>
      <c r="ET46" s="219"/>
      <c r="EU46" s="220"/>
      <c r="EV46" s="218"/>
      <c r="EW46" s="219"/>
      <c r="EX46" s="219"/>
      <c r="EY46" s="219"/>
      <c r="EZ46" s="219"/>
      <c r="FA46" s="219"/>
      <c r="FB46" s="219"/>
      <c r="FC46" s="219"/>
      <c r="FD46" s="219"/>
      <c r="FE46" s="220"/>
      <c r="FF46" s="218"/>
      <c r="FG46" s="219"/>
      <c r="FH46" s="219"/>
      <c r="FI46" s="219"/>
      <c r="FJ46" s="219"/>
      <c r="FK46" s="219"/>
      <c r="FL46" s="219"/>
      <c r="FM46" s="219"/>
      <c r="FN46" s="219"/>
      <c r="FO46" s="220"/>
      <c r="FP46" s="218"/>
      <c r="FQ46" s="219"/>
      <c r="FR46" s="219"/>
      <c r="FS46" s="219"/>
      <c r="FT46" s="219"/>
      <c r="FU46" s="219"/>
      <c r="FV46" s="219"/>
      <c r="FW46" s="219"/>
      <c r="FX46" s="219"/>
      <c r="FY46" s="220"/>
      <c r="FZ46" s="243"/>
      <c r="GA46" s="244"/>
      <c r="GB46" s="244"/>
      <c r="GC46" s="244"/>
      <c r="GD46" s="244"/>
      <c r="GE46" s="244"/>
      <c r="GF46" s="244"/>
      <c r="GG46" s="244"/>
      <c r="GH46" s="244"/>
      <c r="GI46" s="353"/>
      <c r="GJ46" s="243"/>
      <c r="GK46" s="244"/>
      <c r="GL46" s="244"/>
      <c r="GM46" s="244"/>
      <c r="GN46" s="244"/>
      <c r="GO46" s="244"/>
      <c r="GP46" s="244"/>
      <c r="GQ46" s="244"/>
      <c r="GR46" s="244"/>
      <c r="GS46" s="353"/>
      <c r="GT46" s="243"/>
      <c r="GU46" s="244"/>
      <c r="GV46" s="244"/>
      <c r="GW46" s="244"/>
      <c r="GX46" s="244"/>
      <c r="GY46" s="244"/>
      <c r="GZ46" s="244"/>
      <c r="HA46" s="244"/>
      <c r="HB46" s="244"/>
      <c r="HC46" s="353"/>
      <c r="HD46" s="243"/>
      <c r="HE46" s="244"/>
      <c r="HF46" s="244"/>
      <c r="HG46" s="244"/>
      <c r="HH46" s="244"/>
      <c r="HI46" s="244"/>
      <c r="HJ46" s="244"/>
      <c r="HK46" s="244"/>
      <c r="HL46" s="244"/>
      <c r="HM46" s="353"/>
      <c r="HN46" s="243"/>
      <c r="HO46" s="244"/>
      <c r="HP46" s="244"/>
      <c r="HQ46" s="244"/>
      <c r="HR46" s="244"/>
      <c r="HS46" s="244"/>
      <c r="HT46" s="244"/>
      <c r="HU46" s="244"/>
      <c r="HV46" s="244"/>
      <c r="HW46" s="353"/>
      <c r="HX46" s="243"/>
      <c r="HY46" s="244"/>
      <c r="HZ46" s="244"/>
      <c r="IA46" s="244"/>
      <c r="IB46" s="244"/>
      <c r="IC46" s="244"/>
      <c r="ID46" s="244"/>
      <c r="IE46" s="244"/>
      <c r="IF46" s="244"/>
      <c r="IG46" s="353"/>
      <c r="IH46" s="243"/>
      <c r="II46" s="244"/>
      <c r="IJ46" s="244"/>
      <c r="IK46" s="244"/>
      <c r="IL46" s="244"/>
      <c r="IM46" s="244"/>
      <c r="IN46" s="244"/>
      <c r="IO46" s="244"/>
      <c r="IP46" s="244"/>
      <c r="IQ46" s="353"/>
      <c r="IR46" s="243"/>
      <c r="IS46" s="244"/>
      <c r="IT46" s="244"/>
      <c r="IU46" s="244"/>
      <c r="IV46" s="244"/>
      <c r="IW46" s="244"/>
      <c r="IX46" s="244"/>
      <c r="IY46" s="244"/>
      <c r="IZ46" s="244"/>
      <c r="JA46" s="353"/>
      <c r="JB46" s="243"/>
      <c r="JC46" s="244"/>
      <c r="JD46" s="244"/>
      <c r="JE46" s="244"/>
      <c r="JF46" s="244"/>
      <c r="JG46" s="244"/>
      <c r="JH46" s="244"/>
      <c r="JI46" s="244"/>
      <c r="JJ46" s="244"/>
      <c r="JK46" s="353"/>
      <c r="JL46" s="243"/>
      <c r="JM46" s="244"/>
      <c r="JN46" s="244"/>
      <c r="JO46" s="244"/>
      <c r="JP46" s="244"/>
      <c r="JQ46" s="244"/>
      <c r="JR46" s="244"/>
      <c r="JS46" s="244"/>
      <c r="JT46" s="244"/>
      <c r="JU46" s="353"/>
      <c r="JV46" s="243"/>
      <c r="JW46" s="244"/>
      <c r="JX46" s="244"/>
      <c r="JY46" s="244"/>
      <c r="JZ46" s="244"/>
      <c r="KA46" s="244"/>
      <c r="KB46" s="244"/>
      <c r="KC46" s="244"/>
      <c r="KD46" s="244"/>
      <c r="KE46" s="353"/>
      <c r="KF46" s="243"/>
      <c r="KG46" s="244"/>
      <c r="KH46" s="244"/>
      <c r="KI46" s="244"/>
      <c r="KJ46" s="244"/>
      <c r="KK46" s="244"/>
      <c r="KL46" s="244"/>
      <c r="KM46" s="244"/>
      <c r="KN46" s="244"/>
      <c r="KO46" s="353"/>
      <c r="KP46" s="243"/>
      <c r="KQ46" s="244"/>
      <c r="KR46" s="244"/>
      <c r="KS46" s="244"/>
      <c r="KT46" s="244"/>
      <c r="KU46" s="244"/>
      <c r="KV46" s="244"/>
      <c r="KW46" s="244"/>
      <c r="KX46" s="244"/>
      <c r="KY46" s="353"/>
      <c r="KZ46" s="243"/>
      <c r="LA46" s="244"/>
      <c r="LB46" s="244"/>
      <c r="LC46" s="244"/>
      <c r="LD46" s="244"/>
      <c r="LE46" s="244"/>
      <c r="LF46" s="244"/>
      <c r="LG46" s="244"/>
      <c r="LH46" s="244"/>
      <c r="LI46" s="353"/>
      <c r="LJ46" s="243"/>
      <c r="LK46" s="244"/>
      <c r="LL46" s="244"/>
      <c r="LM46" s="244"/>
      <c r="LN46" s="244"/>
      <c r="LO46" s="244"/>
      <c r="LP46" s="244"/>
      <c r="LQ46" s="244"/>
      <c r="LR46" s="244"/>
      <c r="LS46" s="353"/>
      <c r="LT46" s="243"/>
      <c r="LU46" s="244"/>
      <c r="LV46" s="244"/>
      <c r="LW46" s="244"/>
      <c r="LX46" s="244"/>
      <c r="LY46" s="244"/>
      <c r="LZ46" s="244"/>
      <c r="MA46" s="244"/>
      <c r="MB46" s="244"/>
      <c r="MC46" s="353"/>
    </row>
    <row r="47" spans="1:341" ht="27.75" customHeight="1" x14ac:dyDescent="0.2">
      <c r="A47" s="227" t="s">
        <v>247</v>
      </c>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30" t="s">
        <v>246</v>
      </c>
      <c r="AO47" s="231"/>
      <c r="AP47" s="231"/>
      <c r="AQ47" s="231"/>
      <c r="AR47" s="231"/>
      <c r="AS47" s="232"/>
      <c r="AT47" s="233" t="s">
        <v>52</v>
      </c>
      <c r="AU47" s="231"/>
      <c r="AV47" s="231"/>
      <c r="AW47" s="231"/>
      <c r="AX47" s="231"/>
      <c r="AY47" s="232"/>
      <c r="AZ47" s="234"/>
      <c r="BA47" s="235"/>
      <c r="BB47" s="235"/>
      <c r="BC47" s="235"/>
      <c r="BD47" s="235"/>
      <c r="BE47" s="235"/>
      <c r="BF47" s="235"/>
      <c r="BG47" s="235"/>
      <c r="BH47" s="235"/>
      <c r="BI47" s="236"/>
      <c r="BJ47" s="237"/>
      <c r="BK47" s="238"/>
      <c r="BL47" s="238"/>
      <c r="BM47" s="238"/>
      <c r="BN47" s="238"/>
      <c r="BO47" s="238"/>
      <c r="BP47" s="238"/>
      <c r="BQ47" s="238"/>
      <c r="BR47" s="238"/>
      <c r="BS47" s="278"/>
      <c r="BT47" s="237"/>
      <c r="BU47" s="238"/>
      <c r="BV47" s="238"/>
      <c r="BW47" s="238"/>
      <c r="BX47" s="238"/>
      <c r="BY47" s="238"/>
      <c r="BZ47" s="238"/>
      <c r="CA47" s="238"/>
      <c r="CB47" s="238"/>
      <c r="CC47" s="278"/>
      <c r="CD47" s="237"/>
      <c r="CE47" s="238"/>
      <c r="CF47" s="238"/>
      <c r="CG47" s="238"/>
      <c r="CH47" s="238"/>
      <c r="CI47" s="238"/>
      <c r="CJ47" s="238"/>
      <c r="CK47" s="238"/>
      <c r="CL47" s="238"/>
      <c r="CM47" s="278"/>
      <c r="CN47" s="237"/>
      <c r="CO47" s="238"/>
      <c r="CP47" s="238"/>
      <c r="CQ47" s="238"/>
      <c r="CR47" s="238"/>
      <c r="CS47" s="238"/>
      <c r="CT47" s="238"/>
      <c r="CU47" s="238"/>
      <c r="CV47" s="238"/>
      <c r="CW47" s="278"/>
      <c r="CX47" s="237"/>
      <c r="CY47" s="238"/>
      <c r="CZ47" s="238"/>
      <c r="DA47" s="238"/>
      <c r="DB47" s="238"/>
      <c r="DC47" s="238"/>
      <c r="DD47" s="238"/>
      <c r="DE47" s="238"/>
      <c r="DF47" s="238"/>
      <c r="DG47" s="278"/>
      <c r="DH47" s="237"/>
      <c r="DI47" s="238"/>
      <c r="DJ47" s="238"/>
      <c r="DK47" s="238"/>
      <c r="DL47" s="238"/>
      <c r="DM47" s="238"/>
      <c r="DN47" s="238"/>
      <c r="DO47" s="238"/>
      <c r="DP47" s="238"/>
      <c r="DQ47" s="278"/>
      <c r="DR47" s="237"/>
      <c r="DS47" s="238"/>
      <c r="DT47" s="238"/>
      <c r="DU47" s="238"/>
      <c r="DV47" s="238"/>
      <c r="DW47" s="238"/>
      <c r="DX47" s="238"/>
      <c r="DY47" s="238"/>
      <c r="DZ47" s="238"/>
      <c r="EA47" s="278"/>
      <c r="EB47" s="237"/>
      <c r="EC47" s="238"/>
      <c r="ED47" s="238"/>
      <c r="EE47" s="238"/>
      <c r="EF47" s="238"/>
      <c r="EG47" s="238"/>
      <c r="EH47" s="238"/>
      <c r="EI47" s="238"/>
      <c r="EJ47" s="238"/>
      <c r="EK47" s="278"/>
      <c r="EL47" s="237"/>
      <c r="EM47" s="238"/>
      <c r="EN47" s="238"/>
      <c r="EO47" s="238"/>
      <c r="EP47" s="238"/>
      <c r="EQ47" s="238"/>
      <c r="ER47" s="238"/>
      <c r="ES47" s="238"/>
      <c r="ET47" s="238"/>
      <c r="EU47" s="278"/>
      <c r="EV47" s="237"/>
      <c r="EW47" s="238"/>
      <c r="EX47" s="238"/>
      <c r="EY47" s="238"/>
      <c r="EZ47" s="238"/>
      <c r="FA47" s="238"/>
      <c r="FB47" s="238"/>
      <c r="FC47" s="238"/>
      <c r="FD47" s="238"/>
      <c r="FE47" s="278"/>
      <c r="FF47" s="237"/>
      <c r="FG47" s="238"/>
      <c r="FH47" s="238"/>
      <c r="FI47" s="238"/>
      <c r="FJ47" s="238"/>
      <c r="FK47" s="238"/>
      <c r="FL47" s="238"/>
      <c r="FM47" s="238"/>
      <c r="FN47" s="238"/>
      <c r="FO47" s="278"/>
      <c r="FP47" s="237"/>
      <c r="FQ47" s="238"/>
      <c r="FR47" s="238"/>
      <c r="FS47" s="238"/>
      <c r="FT47" s="238"/>
      <c r="FU47" s="238"/>
      <c r="FV47" s="238"/>
      <c r="FW47" s="238"/>
      <c r="FX47" s="238"/>
      <c r="FY47" s="278"/>
      <c r="FZ47" s="323"/>
      <c r="GA47" s="324"/>
      <c r="GB47" s="324"/>
      <c r="GC47" s="324"/>
      <c r="GD47" s="324"/>
      <c r="GE47" s="324"/>
      <c r="GF47" s="324"/>
      <c r="GG47" s="324"/>
      <c r="GH47" s="324"/>
      <c r="GI47" s="325"/>
      <c r="GJ47" s="323"/>
      <c r="GK47" s="324"/>
      <c r="GL47" s="324"/>
      <c r="GM47" s="324"/>
      <c r="GN47" s="324"/>
      <c r="GO47" s="324"/>
      <c r="GP47" s="324"/>
      <c r="GQ47" s="324"/>
      <c r="GR47" s="324"/>
      <c r="GS47" s="325"/>
      <c r="GT47" s="323"/>
      <c r="GU47" s="324"/>
      <c r="GV47" s="324"/>
      <c r="GW47" s="324"/>
      <c r="GX47" s="324"/>
      <c r="GY47" s="324"/>
      <c r="GZ47" s="324"/>
      <c r="HA47" s="324"/>
      <c r="HB47" s="324"/>
      <c r="HC47" s="325"/>
      <c r="HD47" s="323"/>
      <c r="HE47" s="324"/>
      <c r="HF47" s="324"/>
      <c r="HG47" s="324"/>
      <c r="HH47" s="324"/>
      <c r="HI47" s="324"/>
      <c r="HJ47" s="324"/>
      <c r="HK47" s="324"/>
      <c r="HL47" s="324"/>
      <c r="HM47" s="325"/>
      <c r="HN47" s="323"/>
      <c r="HO47" s="324"/>
      <c r="HP47" s="324"/>
      <c r="HQ47" s="324"/>
      <c r="HR47" s="324"/>
      <c r="HS47" s="324"/>
      <c r="HT47" s="324"/>
      <c r="HU47" s="324"/>
      <c r="HV47" s="324"/>
      <c r="HW47" s="325"/>
      <c r="HX47" s="323"/>
      <c r="HY47" s="324"/>
      <c r="HZ47" s="324"/>
      <c r="IA47" s="324"/>
      <c r="IB47" s="324"/>
      <c r="IC47" s="324"/>
      <c r="ID47" s="324"/>
      <c r="IE47" s="324"/>
      <c r="IF47" s="324"/>
      <c r="IG47" s="325"/>
      <c r="IH47" s="323"/>
      <c r="II47" s="324"/>
      <c r="IJ47" s="324"/>
      <c r="IK47" s="324"/>
      <c r="IL47" s="324"/>
      <c r="IM47" s="324"/>
      <c r="IN47" s="324"/>
      <c r="IO47" s="324"/>
      <c r="IP47" s="324"/>
      <c r="IQ47" s="325"/>
      <c r="IR47" s="323"/>
      <c r="IS47" s="324"/>
      <c r="IT47" s="324"/>
      <c r="IU47" s="324"/>
      <c r="IV47" s="324"/>
      <c r="IW47" s="324"/>
      <c r="IX47" s="324"/>
      <c r="IY47" s="324"/>
      <c r="IZ47" s="324"/>
      <c r="JA47" s="325"/>
      <c r="JB47" s="323"/>
      <c r="JC47" s="324"/>
      <c r="JD47" s="324"/>
      <c r="JE47" s="324"/>
      <c r="JF47" s="324"/>
      <c r="JG47" s="324"/>
      <c r="JH47" s="324"/>
      <c r="JI47" s="324"/>
      <c r="JJ47" s="324"/>
      <c r="JK47" s="325"/>
      <c r="JL47" s="323"/>
      <c r="JM47" s="324"/>
      <c r="JN47" s="324"/>
      <c r="JO47" s="324"/>
      <c r="JP47" s="324"/>
      <c r="JQ47" s="324"/>
      <c r="JR47" s="324"/>
      <c r="JS47" s="324"/>
      <c r="JT47" s="324"/>
      <c r="JU47" s="325"/>
      <c r="JV47" s="323"/>
      <c r="JW47" s="324"/>
      <c r="JX47" s="324"/>
      <c r="JY47" s="324"/>
      <c r="JZ47" s="324"/>
      <c r="KA47" s="324"/>
      <c r="KB47" s="324"/>
      <c r="KC47" s="324"/>
      <c r="KD47" s="324"/>
      <c r="KE47" s="325"/>
      <c r="KF47" s="323"/>
      <c r="KG47" s="324"/>
      <c r="KH47" s="324"/>
      <c r="KI47" s="324"/>
      <c r="KJ47" s="324"/>
      <c r="KK47" s="324"/>
      <c r="KL47" s="324"/>
      <c r="KM47" s="324"/>
      <c r="KN47" s="324"/>
      <c r="KO47" s="325"/>
      <c r="KP47" s="323"/>
      <c r="KQ47" s="324"/>
      <c r="KR47" s="324"/>
      <c r="KS47" s="324"/>
      <c r="KT47" s="324"/>
      <c r="KU47" s="324"/>
      <c r="KV47" s="324"/>
      <c r="KW47" s="324"/>
      <c r="KX47" s="324"/>
      <c r="KY47" s="325"/>
      <c r="KZ47" s="323"/>
      <c r="LA47" s="324"/>
      <c r="LB47" s="324"/>
      <c r="LC47" s="324"/>
      <c r="LD47" s="324"/>
      <c r="LE47" s="324"/>
      <c r="LF47" s="324"/>
      <c r="LG47" s="324"/>
      <c r="LH47" s="324"/>
      <c r="LI47" s="325"/>
      <c r="LJ47" s="323"/>
      <c r="LK47" s="324"/>
      <c r="LL47" s="324"/>
      <c r="LM47" s="324"/>
      <c r="LN47" s="324"/>
      <c r="LO47" s="324"/>
      <c r="LP47" s="324"/>
      <c r="LQ47" s="324"/>
      <c r="LR47" s="324"/>
      <c r="LS47" s="325"/>
      <c r="LT47" s="323"/>
      <c r="LU47" s="324"/>
      <c r="LV47" s="324"/>
      <c r="LW47" s="324"/>
      <c r="LX47" s="324"/>
      <c r="LY47" s="324"/>
      <c r="LZ47" s="324"/>
      <c r="MA47" s="324"/>
      <c r="MB47" s="324"/>
      <c r="MC47" s="325"/>
    </row>
    <row r="48" spans="1:341" ht="13.5" customHeight="1" x14ac:dyDescent="0.2">
      <c r="A48" s="198" t="s">
        <v>45</v>
      </c>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200"/>
      <c r="AO48" s="201"/>
      <c r="AP48" s="201"/>
      <c r="AQ48" s="201"/>
      <c r="AR48" s="201"/>
      <c r="AS48" s="202"/>
      <c r="AT48" s="205"/>
      <c r="AU48" s="201"/>
      <c r="AV48" s="201"/>
      <c r="AW48" s="201"/>
      <c r="AX48" s="201"/>
      <c r="AY48" s="202"/>
      <c r="AZ48" s="207"/>
      <c r="BA48" s="208"/>
      <c r="BB48" s="208"/>
      <c r="BC48" s="208"/>
      <c r="BD48" s="208"/>
      <c r="BE48" s="208"/>
      <c r="BF48" s="208"/>
      <c r="BG48" s="208"/>
      <c r="BH48" s="208"/>
      <c r="BI48" s="209"/>
      <c r="BJ48" s="215"/>
      <c r="BK48" s="216"/>
      <c r="BL48" s="216"/>
      <c r="BM48" s="216"/>
      <c r="BN48" s="216"/>
      <c r="BO48" s="216"/>
      <c r="BP48" s="216"/>
      <c r="BQ48" s="216"/>
      <c r="BR48" s="216"/>
      <c r="BS48" s="217"/>
      <c r="BT48" s="215"/>
      <c r="BU48" s="216"/>
      <c r="BV48" s="216"/>
      <c r="BW48" s="216"/>
      <c r="BX48" s="216"/>
      <c r="BY48" s="216"/>
      <c r="BZ48" s="216"/>
      <c r="CA48" s="216"/>
      <c r="CB48" s="216"/>
      <c r="CC48" s="217"/>
      <c r="CD48" s="215"/>
      <c r="CE48" s="216"/>
      <c r="CF48" s="216"/>
      <c r="CG48" s="216"/>
      <c r="CH48" s="216"/>
      <c r="CI48" s="216"/>
      <c r="CJ48" s="216"/>
      <c r="CK48" s="216"/>
      <c r="CL48" s="216"/>
      <c r="CM48" s="217"/>
      <c r="CN48" s="215"/>
      <c r="CO48" s="216"/>
      <c r="CP48" s="216"/>
      <c r="CQ48" s="216"/>
      <c r="CR48" s="216"/>
      <c r="CS48" s="216"/>
      <c r="CT48" s="216"/>
      <c r="CU48" s="216"/>
      <c r="CV48" s="216"/>
      <c r="CW48" s="217"/>
      <c r="CX48" s="215"/>
      <c r="CY48" s="216"/>
      <c r="CZ48" s="216"/>
      <c r="DA48" s="216"/>
      <c r="DB48" s="216"/>
      <c r="DC48" s="216"/>
      <c r="DD48" s="216"/>
      <c r="DE48" s="216"/>
      <c r="DF48" s="216"/>
      <c r="DG48" s="217"/>
      <c r="DH48" s="215"/>
      <c r="DI48" s="216"/>
      <c r="DJ48" s="216"/>
      <c r="DK48" s="216"/>
      <c r="DL48" s="216"/>
      <c r="DM48" s="216"/>
      <c r="DN48" s="216"/>
      <c r="DO48" s="216"/>
      <c r="DP48" s="216"/>
      <c r="DQ48" s="217"/>
      <c r="DR48" s="215"/>
      <c r="DS48" s="216"/>
      <c r="DT48" s="216"/>
      <c r="DU48" s="216"/>
      <c r="DV48" s="216"/>
      <c r="DW48" s="216"/>
      <c r="DX48" s="216"/>
      <c r="DY48" s="216"/>
      <c r="DZ48" s="216"/>
      <c r="EA48" s="217"/>
      <c r="EB48" s="215"/>
      <c r="EC48" s="216"/>
      <c r="ED48" s="216"/>
      <c r="EE48" s="216"/>
      <c r="EF48" s="216"/>
      <c r="EG48" s="216"/>
      <c r="EH48" s="216"/>
      <c r="EI48" s="216"/>
      <c r="EJ48" s="216"/>
      <c r="EK48" s="217"/>
      <c r="EL48" s="215"/>
      <c r="EM48" s="216"/>
      <c r="EN48" s="216"/>
      <c r="EO48" s="216"/>
      <c r="EP48" s="216"/>
      <c r="EQ48" s="216"/>
      <c r="ER48" s="216"/>
      <c r="ES48" s="216"/>
      <c r="ET48" s="216"/>
      <c r="EU48" s="217"/>
      <c r="EV48" s="215"/>
      <c r="EW48" s="216"/>
      <c r="EX48" s="216"/>
      <c r="EY48" s="216"/>
      <c r="EZ48" s="216"/>
      <c r="FA48" s="216"/>
      <c r="FB48" s="216"/>
      <c r="FC48" s="216"/>
      <c r="FD48" s="216"/>
      <c r="FE48" s="217"/>
      <c r="FF48" s="215"/>
      <c r="FG48" s="216"/>
      <c r="FH48" s="216"/>
      <c r="FI48" s="216"/>
      <c r="FJ48" s="216"/>
      <c r="FK48" s="216"/>
      <c r="FL48" s="216"/>
      <c r="FM48" s="216"/>
      <c r="FN48" s="216"/>
      <c r="FO48" s="217"/>
      <c r="FP48" s="215"/>
      <c r="FQ48" s="216"/>
      <c r="FR48" s="216"/>
      <c r="FS48" s="216"/>
      <c r="FT48" s="216"/>
      <c r="FU48" s="216"/>
      <c r="FV48" s="216"/>
      <c r="FW48" s="216"/>
      <c r="FX48" s="216"/>
      <c r="FY48" s="217"/>
      <c r="FZ48" s="240"/>
      <c r="GA48" s="241"/>
      <c r="GB48" s="241"/>
      <c r="GC48" s="241"/>
      <c r="GD48" s="241"/>
      <c r="GE48" s="241"/>
      <c r="GF48" s="241"/>
      <c r="GG48" s="241"/>
      <c r="GH48" s="241"/>
      <c r="GI48" s="336"/>
      <c r="GJ48" s="240"/>
      <c r="GK48" s="241"/>
      <c r="GL48" s="241"/>
      <c r="GM48" s="241"/>
      <c r="GN48" s="241"/>
      <c r="GO48" s="241"/>
      <c r="GP48" s="241"/>
      <c r="GQ48" s="241"/>
      <c r="GR48" s="241"/>
      <c r="GS48" s="336"/>
      <c r="GT48" s="240"/>
      <c r="GU48" s="241"/>
      <c r="GV48" s="241"/>
      <c r="GW48" s="241"/>
      <c r="GX48" s="241"/>
      <c r="GY48" s="241"/>
      <c r="GZ48" s="241"/>
      <c r="HA48" s="241"/>
      <c r="HB48" s="241"/>
      <c r="HC48" s="336"/>
      <c r="HD48" s="240"/>
      <c r="HE48" s="241"/>
      <c r="HF48" s="241"/>
      <c r="HG48" s="241"/>
      <c r="HH48" s="241"/>
      <c r="HI48" s="241"/>
      <c r="HJ48" s="241"/>
      <c r="HK48" s="241"/>
      <c r="HL48" s="241"/>
      <c r="HM48" s="336"/>
      <c r="HN48" s="240"/>
      <c r="HO48" s="241"/>
      <c r="HP48" s="241"/>
      <c r="HQ48" s="241"/>
      <c r="HR48" s="241"/>
      <c r="HS48" s="241"/>
      <c r="HT48" s="241"/>
      <c r="HU48" s="241"/>
      <c r="HV48" s="241"/>
      <c r="HW48" s="336"/>
      <c r="HX48" s="240"/>
      <c r="HY48" s="241"/>
      <c r="HZ48" s="241"/>
      <c r="IA48" s="241"/>
      <c r="IB48" s="241"/>
      <c r="IC48" s="241"/>
      <c r="ID48" s="241"/>
      <c r="IE48" s="241"/>
      <c r="IF48" s="241"/>
      <c r="IG48" s="336"/>
      <c r="IH48" s="240"/>
      <c r="II48" s="241"/>
      <c r="IJ48" s="241"/>
      <c r="IK48" s="241"/>
      <c r="IL48" s="241"/>
      <c r="IM48" s="241"/>
      <c r="IN48" s="241"/>
      <c r="IO48" s="241"/>
      <c r="IP48" s="241"/>
      <c r="IQ48" s="336"/>
      <c r="IR48" s="240"/>
      <c r="IS48" s="241"/>
      <c r="IT48" s="241"/>
      <c r="IU48" s="241"/>
      <c r="IV48" s="241"/>
      <c r="IW48" s="241"/>
      <c r="IX48" s="241"/>
      <c r="IY48" s="241"/>
      <c r="IZ48" s="241"/>
      <c r="JA48" s="336"/>
      <c r="JB48" s="240"/>
      <c r="JC48" s="241"/>
      <c r="JD48" s="241"/>
      <c r="JE48" s="241"/>
      <c r="JF48" s="241"/>
      <c r="JG48" s="241"/>
      <c r="JH48" s="241"/>
      <c r="JI48" s="241"/>
      <c r="JJ48" s="241"/>
      <c r="JK48" s="336"/>
      <c r="JL48" s="240"/>
      <c r="JM48" s="241"/>
      <c r="JN48" s="241"/>
      <c r="JO48" s="241"/>
      <c r="JP48" s="241"/>
      <c r="JQ48" s="241"/>
      <c r="JR48" s="241"/>
      <c r="JS48" s="241"/>
      <c r="JT48" s="241"/>
      <c r="JU48" s="336"/>
      <c r="JV48" s="240"/>
      <c r="JW48" s="241"/>
      <c r="JX48" s="241"/>
      <c r="JY48" s="241"/>
      <c r="JZ48" s="241"/>
      <c r="KA48" s="241"/>
      <c r="KB48" s="241"/>
      <c r="KC48" s="241"/>
      <c r="KD48" s="241"/>
      <c r="KE48" s="336"/>
      <c r="KF48" s="240"/>
      <c r="KG48" s="241"/>
      <c r="KH48" s="241"/>
      <c r="KI48" s="241"/>
      <c r="KJ48" s="241"/>
      <c r="KK48" s="241"/>
      <c r="KL48" s="241"/>
      <c r="KM48" s="241"/>
      <c r="KN48" s="241"/>
      <c r="KO48" s="336"/>
      <c r="KP48" s="240"/>
      <c r="KQ48" s="241"/>
      <c r="KR48" s="241"/>
      <c r="KS48" s="241"/>
      <c r="KT48" s="241"/>
      <c r="KU48" s="241"/>
      <c r="KV48" s="241"/>
      <c r="KW48" s="241"/>
      <c r="KX48" s="241"/>
      <c r="KY48" s="336"/>
      <c r="KZ48" s="240"/>
      <c r="LA48" s="241"/>
      <c r="LB48" s="241"/>
      <c r="LC48" s="241"/>
      <c r="LD48" s="241"/>
      <c r="LE48" s="241"/>
      <c r="LF48" s="241"/>
      <c r="LG48" s="241"/>
      <c r="LH48" s="241"/>
      <c r="LI48" s="336"/>
      <c r="LJ48" s="240"/>
      <c r="LK48" s="241"/>
      <c r="LL48" s="241"/>
      <c r="LM48" s="241"/>
      <c r="LN48" s="241"/>
      <c r="LO48" s="241"/>
      <c r="LP48" s="241"/>
      <c r="LQ48" s="241"/>
      <c r="LR48" s="241"/>
      <c r="LS48" s="336"/>
      <c r="LT48" s="240"/>
      <c r="LU48" s="241"/>
      <c r="LV48" s="241"/>
      <c r="LW48" s="241"/>
      <c r="LX48" s="241"/>
      <c r="LY48" s="241"/>
      <c r="LZ48" s="241"/>
      <c r="MA48" s="241"/>
      <c r="MB48" s="241"/>
      <c r="MC48" s="336"/>
    </row>
    <row r="49" spans="1:341" ht="13.5" customHeight="1" x14ac:dyDescent="0.2">
      <c r="A49" s="195"/>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203"/>
      <c r="AO49" s="149"/>
      <c r="AP49" s="149"/>
      <c r="AQ49" s="149"/>
      <c r="AR49" s="149"/>
      <c r="AS49" s="204"/>
      <c r="AT49" s="206"/>
      <c r="AU49" s="149"/>
      <c r="AV49" s="149"/>
      <c r="AW49" s="149"/>
      <c r="AX49" s="149"/>
      <c r="AY49" s="204"/>
      <c r="AZ49" s="210"/>
      <c r="BA49" s="211"/>
      <c r="BB49" s="211"/>
      <c r="BC49" s="211"/>
      <c r="BD49" s="211"/>
      <c r="BE49" s="211"/>
      <c r="BF49" s="211"/>
      <c r="BG49" s="211"/>
      <c r="BH49" s="211"/>
      <c r="BI49" s="212"/>
      <c r="BJ49" s="218"/>
      <c r="BK49" s="219"/>
      <c r="BL49" s="219"/>
      <c r="BM49" s="219"/>
      <c r="BN49" s="219"/>
      <c r="BO49" s="219"/>
      <c r="BP49" s="219"/>
      <c r="BQ49" s="219"/>
      <c r="BR49" s="219"/>
      <c r="BS49" s="220"/>
      <c r="BT49" s="218"/>
      <c r="BU49" s="219"/>
      <c r="BV49" s="219"/>
      <c r="BW49" s="219"/>
      <c r="BX49" s="219"/>
      <c r="BY49" s="219"/>
      <c r="BZ49" s="219"/>
      <c r="CA49" s="219"/>
      <c r="CB49" s="219"/>
      <c r="CC49" s="220"/>
      <c r="CD49" s="218"/>
      <c r="CE49" s="219"/>
      <c r="CF49" s="219"/>
      <c r="CG49" s="219"/>
      <c r="CH49" s="219"/>
      <c r="CI49" s="219"/>
      <c r="CJ49" s="219"/>
      <c r="CK49" s="219"/>
      <c r="CL49" s="219"/>
      <c r="CM49" s="220"/>
      <c r="CN49" s="218"/>
      <c r="CO49" s="219"/>
      <c r="CP49" s="219"/>
      <c r="CQ49" s="219"/>
      <c r="CR49" s="219"/>
      <c r="CS49" s="219"/>
      <c r="CT49" s="219"/>
      <c r="CU49" s="219"/>
      <c r="CV49" s="219"/>
      <c r="CW49" s="220"/>
      <c r="CX49" s="218"/>
      <c r="CY49" s="219"/>
      <c r="CZ49" s="219"/>
      <c r="DA49" s="219"/>
      <c r="DB49" s="219"/>
      <c r="DC49" s="219"/>
      <c r="DD49" s="219"/>
      <c r="DE49" s="219"/>
      <c r="DF49" s="219"/>
      <c r="DG49" s="220"/>
      <c r="DH49" s="218"/>
      <c r="DI49" s="219"/>
      <c r="DJ49" s="219"/>
      <c r="DK49" s="219"/>
      <c r="DL49" s="219"/>
      <c r="DM49" s="219"/>
      <c r="DN49" s="219"/>
      <c r="DO49" s="219"/>
      <c r="DP49" s="219"/>
      <c r="DQ49" s="220"/>
      <c r="DR49" s="218"/>
      <c r="DS49" s="219"/>
      <c r="DT49" s="219"/>
      <c r="DU49" s="219"/>
      <c r="DV49" s="219"/>
      <c r="DW49" s="219"/>
      <c r="DX49" s="219"/>
      <c r="DY49" s="219"/>
      <c r="DZ49" s="219"/>
      <c r="EA49" s="220"/>
      <c r="EB49" s="218"/>
      <c r="EC49" s="219"/>
      <c r="ED49" s="219"/>
      <c r="EE49" s="219"/>
      <c r="EF49" s="219"/>
      <c r="EG49" s="219"/>
      <c r="EH49" s="219"/>
      <c r="EI49" s="219"/>
      <c r="EJ49" s="219"/>
      <c r="EK49" s="220"/>
      <c r="EL49" s="218"/>
      <c r="EM49" s="219"/>
      <c r="EN49" s="219"/>
      <c r="EO49" s="219"/>
      <c r="EP49" s="219"/>
      <c r="EQ49" s="219"/>
      <c r="ER49" s="219"/>
      <c r="ES49" s="219"/>
      <c r="ET49" s="219"/>
      <c r="EU49" s="220"/>
      <c r="EV49" s="218"/>
      <c r="EW49" s="219"/>
      <c r="EX49" s="219"/>
      <c r="EY49" s="219"/>
      <c r="EZ49" s="219"/>
      <c r="FA49" s="219"/>
      <c r="FB49" s="219"/>
      <c r="FC49" s="219"/>
      <c r="FD49" s="219"/>
      <c r="FE49" s="220"/>
      <c r="FF49" s="218"/>
      <c r="FG49" s="219"/>
      <c r="FH49" s="219"/>
      <c r="FI49" s="219"/>
      <c r="FJ49" s="219"/>
      <c r="FK49" s="219"/>
      <c r="FL49" s="219"/>
      <c r="FM49" s="219"/>
      <c r="FN49" s="219"/>
      <c r="FO49" s="220"/>
      <c r="FP49" s="218"/>
      <c r="FQ49" s="219"/>
      <c r="FR49" s="219"/>
      <c r="FS49" s="219"/>
      <c r="FT49" s="219"/>
      <c r="FU49" s="219"/>
      <c r="FV49" s="219"/>
      <c r="FW49" s="219"/>
      <c r="FX49" s="219"/>
      <c r="FY49" s="220"/>
      <c r="FZ49" s="243"/>
      <c r="GA49" s="244"/>
      <c r="GB49" s="244"/>
      <c r="GC49" s="244"/>
      <c r="GD49" s="244"/>
      <c r="GE49" s="244"/>
      <c r="GF49" s="244"/>
      <c r="GG49" s="244"/>
      <c r="GH49" s="244"/>
      <c r="GI49" s="353"/>
      <c r="GJ49" s="243"/>
      <c r="GK49" s="244"/>
      <c r="GL49" s="244"/>
      <c r="GM49" s="244"/>
      <c r="GN49" s="244"/>
      <c r="GO49" s="244"/>
      <c r="GP49" s="244"/>
      <c r="GQ49" s="244"/>
      <c r="GR49" s="244"/>
      <c r="GS49" s="353"/>
      <c r="GT49" s="243"/>
      <c r="GU49" s="244"/>
      <c r="GV49" s="244"/>
      <c r="GW49" s="244"/>
      <c r="GX49" s="244"/>
      <c r="GY49" s="244"/>
      <c r="GZ49" s="244"/>
      <c r="HA49" s="244"/>
      <c r="HB49" s="244"/>
      <c r="HC49" s="353"/>
      <c r="HD49" s="243"/>
      <c r="HE49" s="244"/>
      <c r="HF49" s="244"/>
      <c r="HG49" s="244"/>
      <c r="HH49" s="244"/>
      <c r="HI49" s="244"/>
      <c r="HJ49" s="244"/>
      <c r="HK49" s="244"/>
      <c r="HL49" s="244"/>
      <c r="HM49" s="353"/>
      <c r="HN49" s="243"/>
      <c r="HO49" s="244"/>
      <c r="HP49" s="244"/>
      <c r="HQ49" s="244"/>
      <c r="HR49" s="244"/>
      <c r="HS49" s="244"/>
      <c r="HT49" s="244"/>
      <c r="HU49" s="244"/>
      <c r="HV49" s="244"/>
      <c r="HW49" s="353"/>
      <c r="HX49" s="243"/>
      <c r="HY49" s="244"/>
      <c r="HZ49" s="244"/>
      <c r="IA49" s="244"/>
      <c r="IB49" s="244"/>
      <c r="IC49" s="244"/>
      <c r="ID49" s="244"/>
      <c r="IE49" s="244"/>
      <c r="IF49" s="244"/>
      <c r="IG49" s="353"/>
      <c r="IH49" s="243"/>
      <c r="II49" s="244"/>
      <c r="IJ49" s="244"/>
      <c r="IK49" s="244"/>
      <c r="IL49" s="244"/>
      <c r="IM49" s="244"/>
      <c r="IN49" s="244"/>
      <c r="IO49" s="244"/>
      <c r="IP49" s="244"/>
      <c r="IQ49" s="353"/>
      <c r="IR49" s="243"/>
      <c r="IS49" s="244"/>
      <c r="IT49" s="244"/>
      <c r="IU49" s="244"/>
      <c r="IV49" s="244"/>
      <c r="IW49" s="244"/>
      <c r="IX49" s="244"/>
      <c r="IY49" s="244"/>
      <c r="IZ49" s="244"/>
      <c r="JA49" s="353"/>
      <c r="JB49" s="243"/>
      <c r="JC49" s="244"/>
      <c r="JD49" s="244"/>
      <c r="JE49" s="244"/>
      <c r="JF49" s="244"/>
      <c r="JG49" s="244"/>
      <c r="JH49" s="244"/>
      <c r="JI49" s="244"/>
      <c r="JJ49" s="244"/>
      <c r="JK49" s="353"/>
      <c r="JL49" s="243"/>
      <c r="JM49" s="244"/>
      <c r="JN49" s="244"/>
      <c r="JO49" s="244"/>
      <c r="JP49" s="244"/>
      <c r="JQ49" s="244"/>
      <c r="JR49" s="244"/>
      <c r="JS49" s="244"/>
      <c r="JT49" s="244"/>
      <c r="JU49" s="353"/>
      <c r="JV49" s="243"/>
      <c r="JW49" s="244"/>
      <c r="JX49" s="244"/>
      <c r="JY49" s="244"/>
      <c r="JZ49" s="244"/>
      <c r="KA49" s="244"/>
      <c r="KB49" s="244"/>
      <c r="KC49" s="244"/>
      <c r="KD49" s="244"/>
      <c r="KE49" s="353"/>
      <c r="KF49" s="243"/>
      <c r="KG49" s="244"/>
      <c r="KH49" s="244"/>
      <c r="KI49" s="244"/>
      <c r="KJ49" s="244"/>
      <c r="KK49" s="244"/>
      <c r="KL49" s="244"/>
      <c r="KM49" s="244"/>
      <c r="KN49" s="244"/>
      <c r="KO49" s="353"/>
      <c r="KP49" s="243"/>
      <c r="KQ49" s="244"/>
      <c r="KR49" s="244"/>
      <c r="KS49" s="244"/>
      <c r="KT49" s="244"/>
      <c r="KU49" s="244"/>
      <c r="KV49" s="244"/>
      <c r="KW49" s="244"/>
      <c r="KX49" s="244"/>
      <c r="KY49" s="353"/>
      <c r="KZ49" s="243"/>
      <c r="LA49" s="244"/>
      <c r="LB49" s="244"/>
      <c r="LC49" s="244"/>
      <c r="LD49" s="244"/>
      <c r="LE49" s="244"/>
      <c r="LF49" s="244"/>
      <c r="LG49" s="244"/>
      <c r="LH49" s="244"/>
      <c r="LI49" s="353"/>
      <c r="LJ49" s="243"/>
      <c r="LK49" s="244"/>
      <c r="LL49" s="244"/>
      <c r="LM49" s="244"/>
      <c r="LN49" s="244"/>
      <c r="LO49" s="244"/>
      <c r="LP49" s="244"/>
      <c r="LQ49" s="244"/>
      <c r="LR49" s="244"/>
      <c r="LS49" s="353"/>
      <c r="LT49" s="243"/>
      <c r="LU49" s="244"/>
      <c r="LV49" s="244"/>
      <c r="LW49" s="244"/>
      <c r="LX49" s="244"/>
      <c r="LY49" s="244"/>
      <c r="LZ49" s="244"/>
      <c r="MA49" s="244"/>
      <c r="MB49" s="244"/>
      <c r="MC49" s="353"/>
    </row>
    <row r="50" spans="1:341" ht="13.5" customHeight="1" x14ac:dyDescent="0.2">
      <c r="A50" s="227" t="s">
        <v>248</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30" t="s">
        <v>98</v>
      </c>
      <c r="AO50" s="231"/>
      <c r="AP50" s="231"/>
      <c r="AQ50" s="231"/>
      <c r="AR50" s="231"/>
      <c r="AS50" s="232"/>
      <c r="AT50" s="233" t="s">
        <v>52</v>
      </c>
      <c r="AU50" s="231"/>
      <c r="AV50" s="231"/>
      <c r="AW50" s="231"/>
      <c r="AX50" s="231"/>
      <c r="AY50" s="232"/>
      <c r="AZ50" s="234">
        <f>SUM(AZ51:BI53)</f>
        <v>0</v>
      </c>
      <c r="BA50" s="235"/>
      <c r="BB50" s="235"/>
      <c r="BC50" s="235"/>
      <c r="BD50" s="235"/>
      <c r="BE50" s="235"/>
      <c r="BF50" s="235"/>
      <c r="BG50" s="235"/>
      <c r="BH50" s="235"/>
      <c r="BI50" s="236"/>
      <c r="BJ50" s="234">
        <f t="shared" ref="BJ50" si="161">SUM(BJ51:BS53)</f>
        <v>0</v>
      </c>
      <c r="BK50" s="235"/>
      <c r="BL50" s="235"/>
      <c r="BM50" s="235"/>
      <c r="BN50" s="235"/>
      <c r="BO50" s="235"/>
      <c r="BP50" s="235"/>
      <c r="BQ50" s="235"/>
      <c r="BR50" s="235"/>
      <c r="BS50" s="236"/>
      <c r="BT50" s="234">
        <f t="shared" ref="BT50" si="162">SUM(BT51:CC53)</f>
        <v>0</v>
      </c>
      <c r="BU50" s="235"/>
      <c r="BV50" s="235"/>
      <c r="BW50" s="235"/>
      <c r="BX50" s="235"/>
      <c r="BY50" s="235"/>
      <c r="BZ50" s="235"/>
      <c r="CA50" s="235"/>
      <c r="CB50" s="235"/>
      <c r="CC50" s="236"/>
      <c r="CD50" s="234">
        <f t="shared" ref="CD50" si="163">SUM(CD51:CM53)</f>
        <v>0</v>
      </c>
      <c r="CE50" s="235"/>
      <c r="CF50" s="235"/>
      <c r="CG50" s="235"/>
      <c r="CH50" s="235"/>
      <c r="CI50" s="235"/>
      <c r="CJ50" s="235"/>
      <c r="CK50" s="235"/>
      <c r="CL50" s="235"/>
      <c r="CM50" s="236"/>
      <c r="CN50" s="234">
        <f t="shared" ref="CN50" si="164">SUM(CN51:CW53)</f>
        <v>0</v>
      </c>
      <c r="CO50" s="235"/>
      <c r="CP50" s="235"/>
      <c r="CQ50" s="235"/>
      <c r="CR50" s="235"/>
      <c r="CS50" s="235"/>
      <c r="CT50" s="235"/>
      <c r="CU50" s="235"/>
      <c r="CV50" s="235"/>
      <c r="CW50" s="236"/>
      <c r="CX50" s="234">
        <f t="shared" ref="CX50" si="165">SUM(CX51:DG53)</f>
        <v>0</v>
      </c>
      <c r="CY50" s="235"/>
      <c r="CZ50" s="235"/>
      <c r="DA50" s="235"/>
      <c r="DB50" s="235"/>
      <c r="DC50" s="235"/>
      <c r="DD50" s="235"/>
      <c r="DE50" s="235"/>
      <c r="DF50" s="235"/>
      <c r="DG50" s="236"/>
      <c r="DH50" s="234">
        <f t="shared" ref="DH50" si="166">SUM(DH51:DQ53)</f>
        <v>0</v>
      </c>
      <c r="DI50" s="235"/>
      <c r="DJ50" s="235"/>
      <c r="DK50" s="235"/>
      <c r="DL50" s="235"/>
      <c r="DM50" s="235"/>
      <c r="DN50" s="235"/>
      <c r="DO50" s="235"/>
      <c r="DP50" s="235"/>
      <c r="DQ50" s="236"/>
      <c r="DR50" s="234">
        <f t="shared" ref="DR50" si="167">SUM(DR51:EA53)</f>
        <v>0</v>
      </c>
      <c r="DS50" s="235"/>
      <c r="DT50" s="235"/>
      <c r="DU50" s="235"/>
      <c r="DV50" s="235"/>
      <c r="DW50" s="235"/>
      <c r="DX50" s="235"/>
      <c r="DY50" s="235"/>
      <c r="DZ50" s="235"/>
      <c r="EA50" s="236"/>
      <c r="EB50" s="234">
        <f t="shared" ref="EB50" si="168">SUM(EB51:EK53)</f>
        <v>0</v>
      </c>
      <c r="EC50" s="235"/>
      <c r="ED50" s="235"/>
      <c r="EE50" s="235"/>
      <c r="EF50" s="235"/>
      <c r="EG50" s="235"/>
      <c r="EH50" s="235"/>
      <c r="EI50" s="235"/>
      <c r="EJ50" s="235"/>
      <c r="EK50" s="236"/>
      <c r="EL50" s="234">
        <f t="shared" ref="EL50" si="169">SUM(EL51:EU53)</f>
        <v>0</v>
      </c>
      <c r="EM50" s="235"/>
      <c r="EN50" s="235"/>
      <c r="EO50" s="235"/>
      <c r="EP50" s="235"/>
      <c r="EQ50" s="235"/>
      <c r="ER50" s="235"/>
      <c r="ES50" s="235"/>
      <c r="ET50" s="235"/>
      <c r="EU50" s="236"/>
      <c r="EV50" s="234">
        <f t="shared" ref="EV50" si="170">SUM(EV51:FE53)</f>
        <v>0</v>
      </c>
      <c r="EW50" s="235"/>
      <c r="EX50" s="235"/>
      <c r="EY50" s="235"/>
      <c r="EZ50" s="235"/>
      <c r="FA50" s="235"/>
      <c r="FB50" s="235"/>
      <c r="FC50" s="235"/>
      <c r="FD50" s="235"/>
      <c r="FE50" s="236"/>
      <c r="FF50" s="234">
        <f t="shared" ref="FF50" si="171">SUM(FF51:FO53)</f>
        <v>0</v>
      </c>
      <c r="FG50" s="235"/>
      <c r="FH50" s="235"/>
      <c r="FI50" s="235"/>
      <c r="FJ50" s="235"/>
      <c r="FK50" s="235"/>
      <c r="FL50" s="235"/>
      <c r="FM50" s="235"/>
      <c r="FN50" s="235"/>
      <c r="FO50" s="236"/>
      <c r="FP50" s="234">
        <f t="shared" ref="FP50" si="172">SUM(FP51:FY53)</f>
        <v>0</v>
      </c>
      <c r="FQ50" s="235"/>
      <c r="FR50" s="235"/>
      <c r="FS50" s="235"/>
      <c r="FT50" s="235"/>
      <c r="FU50" s="235"/>
      <c r="FV50" s="235"/>
      <c r="FW50" s="235"/>
      <c r="FX50" s="235"/>
      <c r="FY50" s="236"/>
      <c r="FZ50" s="234">
        <f t="shared" ref="FZ50" si="173">SUM(FZ51:GI53)</f>
        <v>0</v>
      </c>
      <c r="GA50" s="235"/>
      <c r="GB50" s="235"/>
      <c r="GC50" s="235"/>
      <c r="GD50" s="235"/>
      <c r="GE50" s="235"/>
      <c r="GF50" s="235"/>
      <c r="GG50" s="235"/>
      <c r="GH50" s="235"/>
      <c r="GI50" s="358"/>
      <c r="GJ50" s="234">
        <f t="shared" ref="GJ50" si="174">SUM(GJ51:GS53)</f>
        <v>0</v>
      </c>
      <c r="GK50" s="235"/>
      <c r="GL50" s="235"/>
      <c r="GM50" s="235"/>
      <c r="GN50" s="235"/>
      <c r="GO50" s="235"/>
      <c r="GP50" s="235"/>
      <c r="GQ50" s="235"/>
      <c r="GR50" s="235"/>
      <c r="GS50" s="358"/>
      <c r="GT50" s="234">
        <f t="shared" ref="GT50" si="175">SUM(GT51:HC53)</f>
        <v>0</v>
      </c>
      <c r="GU50" s="235"/>
      <c r="GV50" s="235"/>
      <c r="GW50" s="235"/>
      <c r="GX50" s="235"/>
      <c r="GY50" s="235"/>
      <c r="GZ50" s="235"/>
      <c r="HA50" s="235"/>
      <c r="HB50" s="235"/>
      <c r="HC50" s="358"/>
      <c r="HD50" s="234">
        <f t="shared" ref="HD50" si="176">SUM(HD51:HM53)</f>
        <v>0</v>
      </c>
      <c r="HE50" s="235"/>
      <c r="HF50" s="235"/>
      <c r="HG50" s="235"/>
      <c r="HH50" s="235"/>
      <c r="HI50" s="235"/>
      <c r="HJ50" s="235"/>
      <c r="HK50" s="235"/>
      <c r="HL50" s="235"/>
      <c r="HM50" s="358"/>
      <c r="HN50" s="234">
        <f t="shared" ref="HN50" si="177">SUM(HN51:HW53)</f>
        <v>0</v>
      </c>
      <c r="HO50" s="235"/>
      <c r="HP50" s="235"/>
      <c r="HQ50" s="235"/>
      <c r="HR50" s="235"/>
      <c r="HS50" s="235"/>
      <c r="HT50" s="235"/>
      <c r="HU50" s="235"/>
      <c r="HV50" s="235"/>
      <c r="HW50" s="358"/>
      <c r="HX50" s="234">
        <f t="shared" ref="HX50" si="178">SUM(HX51:IG53)</f>
        <v>0</v>
      </c>
      <c r="HY50" s="235"/>
      <c r="HZ50" s="235"/>
      <c r="IA50" s="235"/>
      <c r="IB50" s="235"/>
      <c r="IC50" s="235"/>
      <c r="ID50" s="235"/>
      <c r="IE50" s="235"/>
      <c r="IF50" s="235"/>
      <c r="IG50" s="358"/>
      <c r="IH50" s="234">
        <f t="shared" ref="IH50" si="179">SUM(IH51:IQ53)</f>
        <v>0</v>
      </c>
      <c r="II50" s="235"/>
      <c r="IJ50" s="235"/>
      <c r="IK50" s="235"/>
      <c r="IL50" s="235"/>
      <c r="IM50" s="235"/>
      <c r="IN50" s="235"/>
      <c r="IO50" s="235"/>
      <c r="IP50" s="235"/>
      <c r="IQ50" s="358"/>
      <c r="IR50" s="234">
        <f t="shared" ref="IR50" si="180">SUM(IR51:JA53)</f>
        <v>0</v>
      </c>
      <c r="IS50" s="235"/>
      <c r="IT50" s="235"/>
      <c r="IU50" s="235"/>
      <c r="IV50" s="235"/>
      <c r="IW50" s="235"/>
      <c r="IX50" s="235"/>
      <c r="IY50" s="235"/>
      <c r="IZ50" s="235"/>
      <c r="JA50" s="358"/>
      <c r="JB50" s="234">
        <f t="shared" ref="JB50" si="181">SUM(JB51:JK53)</f>
        <v>0</v>
      </c>
      <c r="JC50" s="235"/>
      <c r="JD50" s="235"/>
      <c r="JE50" s="235"/>
      <c r="JF50" s="235"/>
      <c r="JG50" s="235"/>
      <c r="JH50" s="235"/>
      <c r="JI50" s="235"/>
      <c r="JJ50" s="235"/>
      <c r="JK50" s="358"/>
      <c r="JL50" s="234">
        <f t="shared" ref="JL50" si="182">SUM(JL51:JU53)</f>
        <v>0</v>
      </c>
      <c r="JM50" s="235"/>
      <c r="JN50" s="235"/>
      <c r="JO50" s="235"/>
      <c r="JP50" s="235"/>
      <c r="JQ50" s="235"/>
      <c r="JR50" s="235"/>
      <c r="JS50" s="235"/>
      <c r="JT50" s="235"/>
      <c r="JU50" s="358"/>
      <c r="JV50" s="234">
        <f t="shared" ref="JV50" si="183">SUM(JV51:KE53)</f>
        <v>0</v>
      </c>
      <c r="JW50" s="235"/>
      <c r="JX50" s="235"/>
      <c r="JY50" s="235"/>
      <c r="JZ50" s="235"/>
      <c r="KA50" s="235"/>
      <c r="KB50" s="235"/>
      <c r="KC50" s="235"/>
      <c r="KD50" s="235"/>
      <c r="KE50" s="358"/>
      <c r="KF50" s="234">
        <f t="shared" ref="KF50" si="184">SUM(KF51:KO53)</f>
        <v>0</v>
      </c>
      <c r="KG50" s="235"/>
      <c r="KH50" s="235"/>
      <c r="KI50" s="235"/>
      <c r="KJ50" s="235"/>
      <c r="KK50" s="235"/>
      <c r="KL50" s="235"/>
      <c r="KM50" s="235"/>
      <c r="KN50" s="235"/>
      <c r="KO50" s="358"/>
      <c r="KP50" s="234">
        <f t="shared" ref="KP50" si="185">SUM(KP51:KY53)</f>
        <v>0</v>
      </c>
      <c r="KQ50" s="235"/>
      <c r="KR50" s="235"/>
      <c r="KS50" s="235"/>
      <c r="KT50" s="235"/>
      <c r="KU50" s="235"/>
      <c r="KV50" s="235"/>
      <c r="KW50" s="235"/>
      <c r="KX50" s="235"/>
      <c r="KY50" s="358"/>
      <c r="KZ50" s="234">
        <f t="shared" ref="KZ50" si="186">SUM(KZ51:LI53)</f>
        <v>0</v>
      </c>
      <c r="LA50" s="235"/>
      <c r="LB50" s="235"/>
      <c r="LC50" s="235"/>
      <c r="LD50" s="235"/>
      <c r="LE50" s="235"/>
      <c r="LF50" s="235"/>
      <c r="LG50" s="235"/>
      <c r="LH50" s="235"/>
      <c r="LI50" s="358"/>
      <c r="LJ50" s="234">
        <f t="shared" ref="LJ50" si="187">SUM(LJ51:LS53)</f>
        <v>0</v>
      </c>
      <c r="LK50" s="235"/>
      <c r="LL50" s="235"/>
      <c r="LM50" s="235"/>
      <c r="LN50" s="235"/>
      <c r="LO50" s="235"/>
      <c r="LP50" s="235"/>
      <c r="LQ50" s="235"/>
      <c r="LR50" s="235"/>
      <c r="LS50" s="358"/>
      <c r="LT50" s="234">
        <f t="shared" ref="LT50" si="188">SUM(LT51:MC53)</f>
        <v>0</v>
      </c>
      <c r="LU50" s="235"/>
      <c r="LV50" s="235"/>
      <c r="LW50" s="235"/>
      <c r="LX50" s="235"/>
      <c r="LY50" s="235"/>
      <c r="LZ50" s="235"/>
      <c r="MA50" s="235"/>
      <c r="MB50" s="235"/>
      <c r="MC50" s="358"/>
    </row>
    <row r="51" spans="1:341" ht="13.5" customHeight="1" x14ac:dyDescent="0.2">
      <c r="A51" s="198" t="s">
        <v>45</v>
      </c>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200" t="s">
        <v>98</v>
      </c>
      <c r="AO51" s="201"/>
      <c r="AP51" s="201"/>
      <c r="AQ51" s="201"/>
      <c r="AR51" s="201"/>
      <c r="AS51" s="202"/>
      <c r="AT51" s="205" t="s">
        <v>301</v>
      </c>
      <c r="AU51" s="201"/>
      <c r="AV51" s="201"/>
      <c r="AW51" s="201"/>
      <c r="AX51" s="201"/>
      <c r="AY51" s="202"/>
      <c r="AZ51" s="207"/>
      <c r="BA51" s="208"/>
      <c r="BB51" s="208"/>
      <c r="BC51" s="208"/>
      <c r="BD51" s="208"/>
      <c r="BE51" s="208"/>
      <c r="BF51" s="208"/>
      <c r="BG51" s="208"/>
      <c r="BH51" s="208"/>
      <c r="BI51" s="209"/>
      <c r="BJ51" s="215"/>
      <c r="BK51" s="216"/>
      <c r="BL51" s="216"/>
      <c r="BM51" s="216"/>
      <c r="BN51" s="216"/>
      <c r="BO51" s="216"/>
      <c r="BP51" s="216"/>
      <c r="BQ51" s="216"/>
      <c r="BR51" s="216"/>
      <c r="BS51" s="217"/>
      <c r="BT51" s="215"/>
      <c r="BU51" s="216"/>
      <c r="BV51" s="216"/>
      <c r="BW51" s="216"/>
      <c r="BX51" s="216"/>
      <c r="BY51" s="216"/>
      <c r="BZ51" s="216"/>
      <c r="CA51" s="216"/>
      <c r="CB51" s="216"/>
      <c r="CC51" s="217"/>
      <c r="CD51" s="215"/>
      <c r="CE51" s="216"/>
      <c r="CF51" s="216"/>
      <c r="CG51" s="216"/>
      <c r="CH51" s="216"/>
      <c r="CI51" s="216"/>
      <c r="CJ51" s="216"/>
      <c r="CK51" s="216"/>
      <c r="CL51" s="216"/>
      <c r="CM51" s="217"/>
      <c r="CN51" s="215"/>
      <c r="CO51" s="216"/>
      <c r="CP51" s="216"/>
      <c r="CQ51" s="216"/>
      <c r="CR51" s="216"/>
      <c r="CS51" s="216"/>
      <c r="CT51" s="216"/>
      <c r="CU51" s="216"/>
      <c r="CV51" s="216"/>
      <c r="CW51" s="217"/>
      <c r="CX51" s="215"/>
      <c r="CY51" s="216"/>
      <c r="CZ51" s="216"/>
      <c r="DA51" s="216"/>
      <c r="DB51" s="216"/>
      <c r="DC51" s="216"/>
      <c r="DD51" s="216"/>
      <c r="DE51" s="216"/>
      <c r="DF51" s="216"/>
      <c r="DG51" s="217"/>
      <c r="DH51" s="215"/>
      <c r="DI51" s="216"/>
      <c r="DJ51" s="216"/>
      <c r="DK51" s="216"/>
      <c r="DL51" s="216"/>
      <c r="DM51" s="216"/>
      <c r="DN51" s="216"/>
      <c r="DO51" s="216"/>
      <c r="DP51" s="216"/>
      <c r="DQ51" s="217"/>
      <c r="DR51" s="215"/>
      <c r="DS51" s="216"/>
      <c r="DT51" s="216"/>
      <c r="DU51" s="216"/>
      <c r="DV51" s="216"/>
      <c r="DW51" s="216"/>
      <c r="DX51" s="216"/>
      <c r="DY51" s="216"/>
      <c r="DZ51" s="216"/>
      <c r="EA51" s="217"/>
      <c r="EB51" s="215"/>
      <c r="EC51" s="216"/>
      <c r="ED51" s="216"/>
      <c r="EE51" s="216"/>
      <c r="EF51" s="216"/>
      <c r="EG51" s="216"/>
      <c r="EH51" s="216"/>
      <c r="EI51" s="216"/>
      <c r="EJ51" s="216"/>
      <c r="EK51" s="217"/>
      <c r="EL51" s="215"/>
      <c r="EM51" s="216"/>
      <c r="EN51" s="216"/>
      <c r="EO51" s="216"/>
      <c r="EP51" s="216"/>
      <c r="EQ51" s="216"/>
      <c r="ER51" s="216"/>
      <c r="ES51" s="216"/>
      <c r="ET51" s="216"/>
      <c r="EU51" s="217"/>
      <c r="EV51" s="215"/>
      <c r="EW51" s="216"/>
      <c r="EX51" s="216"/>
      <c r="EY51" s="216"/>
      <c r="EZ51" s="216"/>
      <c r="FA51" s="216"/>
      <c r="FB51" s="216"/>
      <c r="FC51" s="216"/>
      <c r="FD51" s="216"/>
      <c r="FE51" s="217"/>
      <c r="FF51" s="215"/>
      <c r="FG51" s="216"/>
      <c r="FH51" s="216"/>
      <c r="FI51" s="216"/>
      <c r="FJ51" s="216"/>
      <c r="FK51" s="216"/>
      <c r="FL51" s="216"/>
      <c r="FM51" s="216"/>
      <c r="FN51" s="216"/>
      <c r="FO51" s="217"/>
      <c r="FP51" s="215"/>
      <c r="FQ51" s="216"/>
      <c r="FR51" s="216"/>
      <c r="FS51" s="216"/>
      <c r="FT51" s="216"/>
      <c r="FU51" s="216"/>
      <c r="FV51" s="216"/>
      <c r="FW51" s="216"/>
      <c r="FX51" s="216"/>
      <c r="FY51" s="217"/>
      <c r="FZ51" s="240"/>
      <c r="GA51" s="241"/>
      <c r="GB51" s="241"/>
      <c r="GC51" s="241"/>
      <c r="GD51" s="241"/>
      <c r="GE51" s="241"/>
      <c r="GF51" s="241"/>
      <c r="GG51" s="241"/>
      <c r="GH51" s="241"/>
      <c r="GI51" s="336"/>
      <c r="GJ51" s="240"/>
      <c r="GK51" s="241"/>
      <c r="GL51" s="241"/>
      <c r="GM51" s="241"/>
      <c r="GN51" s="241"/>
      <c r="GO51" s="241"/>
      <c r="GP51" s="241"/>
      <c r="GQ51" s="241"/>
      <c r="GR51" s="241"/>
      <c r="GS51" s="336"/>
      <c r="GT51" s="240"/>
      <c r="GU51" s="241"/>
      <c r="GV51" s="241"/>
      <c r="GW51" s="241"/>
      <c r="GX51" s="241"/>
      <c r="GY51" s="241"/>
      <c r="GZ51" s="241"/>
      <c r="HA51" s="241"/>
      <c r="HB51" s="241"/>
      <c r="HC51" s="336"/>
      <c r="HD51" s="240"/>
      <c r="HE51" s="241"/>
      <c r="HF51" s="241"/>
      <c r="HG51" s="241"/>
      <c r="HH51" s="241"/>
      <c r="HI51" s="241"/>
      <c r="HJ51" s="241"/>
      <c r="HK51" s="241"/>
      <c r="HL51" s="241"/>
      <c r="HM51" s="336"/>
      <c r="HN51" s="240"/>
      <c r="HO51" s="241"/>
      <c r="HP51" s="241"/>
      <c r="HQ51" s="241"/>
      <c r="HR51" s="241"/>
      <c r="HS51" s="241"/>
      <c r="HT51" s="241"/>
      <c r="HU51" s="241"/>
      <c r="HV51" s="241"/>
      <c r="HW51" s="336"/>
      <c r="HX51" s="240"/>
      <c r="HY51" s="241"/>
      <c r="HZ51" s="241"/>
      <c r="IA51" s="241"/>
      <c r="IB51" s="241"/>
      <c r="IC51" s="241"/>
      <c r="ID51" s="241"/>
      <c r="IE51" s="241"/>
      <c r="IF51" s="241"/>
      <c r="IG51" s="336"/>
      <c r="IH51" s="240"/>
      <c r="II51" s="241"/>
      <c r="IJ51" s="241"/>
      <c r="IK51" s="241"/>
      <c r="IL51" s="241"/>
      <c r="IM51" s="241"/>
      <c r="IN51" s="241"/>
      <c r="IO51" s="241"/>
      <c r="IP51" s="241"/>
      <c r="IQ51" s="336"/>
      <c r="IR51" s="240"/>
      <c r="IS51" s="241"/>
      <c r="IT51" s="241"/>
      <c r="IU51" s="241"/>
      <c r="IV51" s="241"/>
      <c r="IW51" s="241"/>
      <c r="IX51" s="241"/>
      <c r="IY51" s="241"/>
      <c r="IZ51" s="241"/>
      <c r="JA51" s="336"/>
      <c r="JB51" s="240"/>
      <c r="JC51" s="241"/>
      <c r="JD51" s="241"/>
      <c r="JE51" s="241"/>
      <c r="JF51" s="241"/>
      <c r="JG51" s="241"/>
      <c r="JH51" s="241"/>
      <c r="JI51" s="241"/>
      <c r="JJ51" s="241"/>
      <c r="JK51" s="336"/>
      <c r="JL51" s="240"/>
      <c r="JM51" s="241"/>
      <c r="JN51" s="241"/>
      <c r="JO51" s="241"/>
      <c r="JP51" s="241"/>
      <c r="JQ51" s="241"/>
      <c r="JR51" s="241"/>
      <c r="JS51" s="241"/>
      <c r="JT51" s="241"/>
      <c r="JU51" s="336"/>
      <c r="JV51" s="240"/>
      <c r="JW51" s="241"/>
      <c r="JX51" s="241"/>
      <c r="JY51" s="241"/>
      <c r="JZ51" s="241"/>
      <c r="KA51" s="241"/>
      <c r="KB51" s="241"/>
      <c r="KC51" s="241"/>
      <c r="KD51" s="241"/>
      <c r="KE51" s="336"/>
      <c r="KF51" s="240"/>
      <c r="KG51" s="241"/>
      <c r="KH51" s="241"/>
      <c r="KI51" s="241"/>
      <c r="KJ51" s="241"/>
      <c r="KK51" s="241"/>
      <c r="KL51" s="241"/>
      <c r="KM51" s="241"/>
      <c r="KN51" s="241"/>
      <c r="KO51" s="336"/>
      <c r="KP51" s="240"/>
      <c r="KQ51" s="241"/>
      <c r="KR51" s="241"/>
      <c r="KS51" s="241"/>
      <c r="KT51" s="241"/>
      <c r="KU51" s="241"/>
      <c r="KV51" s="241"/>
      <c r="KW51" s="241"/>
      <c r="KX51" s="241"/>
      <c r="KY51" s="336"/>
      <c r="KZ51" s="240"/>
      <c r="LA51" s="241"/>
      <c r="LB51" s="241"/>
      <c r="LC51" s="241"/>
      <c r="LD51" s="241"/>
      <c r="LE51" s="241"/>
      <c r="LF51" s="241"/>
      <c r="LG51" s="241"/>
      <c r="LH51" s="241"/>
      <c r="LI51" s="336"/>
      <c r="LJ51" s="240"/>
      <c r="LK51" s="241"/>
      <c r="LL51" s="241"/>
      <c r="LM51" s="241"/>
      <c r="LN51" s="241"/>
      <c r="LO51" s="241"/>
      <c r="LP51" s="241"/>
      <c r="LQ51" s="241"/>
      <c r="LR51" s="241"/>
      <c r="LS51" s="336"/>
      <c r="LT51" s="240"/>
      <c r="LU51" s="241"/>
      <c r="LV51" s="241"/>
      <c r="LW51" s="241"/>
      <c r="LX51" s="241"/>
      <c r="LY51" s="241"/>
      <c r="LZ51" s="241"/>
      <c r="MA51" s="241"/>
      <c r="MB51" s="241"/>
      <c r="MC51" s="336"/>
    </row>
    <row r="52" spans="1:341" ht="13.5" customHeight="1" x14ac:dyDescent="0.2">
      <c r="A52" s="270" t="s">
        <v>300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271"/>
      <c r="AN52" s="203"/>
      <c r="AO52" s="149"/>
      <c r="AP52" s="149"/>
      <c r="AQ52" s="149"/>
      <c r="AR52" s="149"/>
      <c r="AS52" s="204"/>
      <c r="AT52" s="206"/>
      <c r="AU52" s="149"/>
      <c r="AV52" s="149"/>
      <c r="AW52" s="149"/>
      <c r="AX52" s="149"/>
      <c r="AY52" s="204"/>
      <c r="AZ52" s="210"/>
      <c r="BA52" s="211"/>
      <c r="BB52" s="211"/>
      <c r="BC52" s="211"/>
      <c r="BD52" s="211"/>
      <c r="BE52" s="211"/>
      <c r="BF52" s="211"/>
      <c r="BG52" s="211"/>
      <c r="BH52" s="211"/>
      <c r="BI52" s="212"/>
      <c r="BJ52" s="218"/>
      <c r="BK52" s="219"/>
      <c r="BL52" s="219"/>
      <c r="BM52" s="219"/>
      <c r="BN52" s="219"/>
      <c r="BO52" s="219"/>
      <c r="BP52" s="219"/>
      <c r="BQ52" s="219"/>
      <c r="BR52" s="219"/>
      <c r="BS52" s="220"/>
      <c r="BT52" s="218"/>
      <c r="BU52" s="219"/>
      <c r="BV52" s="219"/>
      <c r="BW52" s="219"/>
      <c r="BX52" s="219"/>
      <c r="BY52" s="219"/>
      <c r="BZ52" s="219"/>
      <c r="CA52" s="219"/>
      <c r="CB52" s="219"/>
      <c r="CC52" s="220"/>
      <c r="CD52" s="218"/>
      <c r="CE52" s="219"/>
      <c r="CF52" s="219"/>
      <c r="CG52" s="219"/>
      <c r="CH52" s="219"/>
      <c r="CI52" s="219"/>
      <c r="CJ52" s="219"/>
      <c r="CK52" s="219"/>
      <c r="CL52" s="219"/>
      <c r="CM52" s="220"/>
      <c r="CN52" s="218"/>
      <c r="CO52" s="219"/>
      <c r="CP52" s="219"/>
      <c r="CQ52" s="219"/>
      <c r="CR52" s="219"/>
      <c r="CS52" s="219"/>
      <c r="CT52" s="219"/>
      <c r="CU52" s="219"/>
      <c r="CV52" s="219"/>
      <c r="CW52" s="220"/>
      <c r="CX52" s="218"/>
      <c r="CY52" s="219"/>
      <c r="CZ52" s="219"/>
      <c r="DA52" s="219"/>
      <c r="DB52" s="219"/>
      <c r="DC52" s="219"/>
      <c r="DD52" s="219"/>
      <c r="DE52" s="219"/>
      <c r="DF52" s="219"/>
      <c r="DG52" s="220"/>
      <c r="DH52" s="218"/>
      <c r="DI52" s="219"/>
      <c r="DJ52" s="219"/>
      <c r="DK52" s="219"/>
      <c r="DL52" s="219"/>
      <c r="DM52" s="219"/>
      <c r="DN52" s="219"/>
      <c r="DO52" s="219"/>
      <c r="DP52" s="219"/>
      <c r="DQ52" s="220"/>
      <c r="DR52" s="218"/>
      <c r="DS52" s="219"/>
      <c r="DT52" s="219"/>
      <c r="DU52" s="219"/>
      <c r="DV52" s="219"/>
      <c r="DW52" s="219"/>
      <c r="DX52" s="219"/>
      <c r="DY52" s="219"/>
      <c r="DZ52" s="219"/>
      <c r="EA52" s="220"/>
      <c r="EB52" s="218"/>
      <c r="EC52" s="219"/>
      <c r="ED52" s="219"/>
      <c r="EE52" s="219"/>
      <c r="EF52" s="219"/>
      <c r="EG52" s="219"/>
      <c r="EH52" s="219"/>
      <c r="EI52" s="219"/>
      <c r="EJ52" s="219"/>
      <c r="EK52" s="220"/>
      <c r="EL52" s="218"/>
      <c r="EM52" s="219"/>
      <c r="EN52" s="219"/>
      <c r="EO52" s="219"/>
      <c r="EP52" s="219"/>
      <c r="EQ52" s="219"/>
      <c r="ER52" s="219"/>
      <c r="ES52" s="219"/>
      <c r="ET52" s="219"/>
      <c r="EU52" s="220"/>
      <c r="EV52" s="218"/>
      <c r="EW52" s="219"/>
      <c r="EX52" s="219"/>
      <c r="EY52" s="219"/>
      <c r="EZ52" s="219"/>
      <c r="FA52" s="219"/>
      <c r="FB52" s="219"/>
      <c r="FC52" s="219"/>
      <c r="FD52" s="219"/>
      <c r="FE52" s="220"/>
      <c r="FF52" s="218"/>
      <c r="FG52" s="219"/>
      <c r="FH52" s="219"/>
      <c r="FI52" s="219"/>
      <c r="FJ52" s="219"/>
      <c r="FK52" s="219"/>
      <c r="FL52" s="219"/>
      <c r="FM52" s="219"/>
      <c r="FN52" s="219"/>
      <c r="FO52" s="220"/>
      <c r="FP52" s="218"/>
      <c r="FQ52" s="219"/>
      <c r="FR52" s="219"/>
      <c r="FS52" s="219"/>
      <c r="FT52" s="219"/>
      <c r="FU52" s="219"/>
      <c r="FV52" s="219"/>
      <c r="FW52" s="219"/>
      <c r="FX52" s="219"/>
      <c r="FY52" s="220"/>
      <c r="FZ52" s="243"/>
      <c r="GA52" s="244"/>
      <c r="GB52" s="244"/>
      <c r="GC52" s="244"/>
      <c r="GD52" s="244"/>
      <c r="GE52" s="244"/>
      <c r="GF52" s="244"/>
      <c r="GG52" s="244"/>
      <c r="GH52" s="244"/>
      <c r="GI52" s="353"/>
      <c r="GJ52" s="243"/>
      <c r="GK52" s="244"/>
      <c r="GL52" s="244"/>
      <c r="GM52" s="244"/>
      <c r="GN52" s="244"/>
      <c r="GO52" s="244"/>
      <c r="GP52" s="244"/>
      <c r="GQ52" s="244"/>
      <c r="GR52" s="244"/>
      <c r="GS52" s="353"/>
      <c r="GT52" s="243"/>
      <c r="GU52" s="244"/>
      <c r="GV52" s="244"/>
      <c r="GW52" s="244"/>
      <c r="GX52" s="244"/>
      <c r="GY52" s="244"/>
      <c r="GZ52" s="244"/>
      <c r="HA52" s="244"/>
      <c r="HB52" s="244"/>
      <c r="HC52" s="353"/>
      <c r="HD52" s="243"/>
      <c r="HE52" s="244"/>
      <c r="HF52" s="244"/>
      <c r="HG52" s="244"/>
      <c r="HH52" s="244"/>
      <c r="HI52" s="244"/>
      <c r="HJ52" s="244"/>
      <c r="HK52" s="244"/>
      <c r="HL52" s="244"/>
      <c r="HM52" s="353"/>
      <c r="HN52" s="243"/>
      <c r="HO52" s="244"/>
      <c r="HP52" s="244"/>
      <c r="HQ52" s="244"/>
      <c r="HR52" s="244"/>
      <c r="HS52" s="244"/>
      <c r="HT52" s="244"/>
      <c r="HU52" s="244"/>
      <c r="HV52" s="244"/>
      <c r="HW52" s="353"/>
      <c r="HX52" s="243"/>
      <c r="HY52" s="244"/>
      <c r="HZ52" s="244"/>
      <c r="IA52" s="244"/>
      <c r="IB52" s="244"/>
      <c r="IC52" s="244"/>
      <c r="ID52" s="244"/>
      <c r="IE52" s="244"/>
      <c r="IF52" s="244"/>
      <c r="IG52" s="353"/>
      <c r="IH52" s="243"/>
      <c r="II52" s="244"/>
      <c r="IJ52" s="244"/>
      <c r="IK52" s="244"/>
      <c r="IL52" s="244"/>
      <c r="IM52" s="244"/>
      <c r="IN52" s="244"/>
      <c r="IO52" s="244"/>
      <c r="IP52" s="244"/>
      <c r="IQ52" s="353"/>
      <c r="IR52" s="243"/>
      <c r="IS52" s="244"/>
      <c r="IT52" s="244"/>
      <c r="IU52" s="244"/>
      <c r="IV52" s="244"/>
      <c r="IW52" s="244"/>
      <c r="IX52" s="244"/>
      <c r="IY52" s="244"/>
      <c r="IZ52" s="244"/>
      <c r="JA52" s="353"/>
      <c r="JB52" s="243"/>
      <c r="JC52" s="244"/>
      <c r="JD52" s="244"/>
      <c r="JE52" s="244"/>
      <c r="JF52" s="244"/>
      <c r="JG52" s="244"/>
      <c r="JH52" s="244"/>
      <c r="JI52" s="244"/>
      <c r="JJ52" s="244"/>
      <c r="JK52" s="353"/>
      <c r="JL52" s="243"/>
      <c r="JM52" s="244"/>
      <c r="JN52" s="244"/>
      <c r="JO52" s="244"/>
      <c r="JP52" s="244"/>
      <c r="JQ52" s="244"/>
      <c r="JR52" s="244"/>
      <c r="JS52" s="244"/>
      <c r="JT52" s="244"/>
      <c r="JU52" s="353"/>
      <c r="JV52" s="243"/>
      <c r="JW52" s="244"/>
      <c r="JX52" s="244"/>
      <c r="JY52" s="244"/>
      <c r="JZ52" s="244"/>
      <c r="KA52" s="244"/>
      <c r="KB52" s="244"/>
      <c r="KC52" s="244"/>
      <c r="KD52" s="244"/>
      <c r="KE52" s="353"/>
      <c r="KF52" s="243"/>
      <c r="KG52" s="244"/>
      <c r="KH52" s="244"/>
      <c r="KI52" s="244"/>
      <c r="KJ52" s="244"/>
      <c r="KK52" s="244"/>
      <c r="KL52" s="244"/>
      <c r="KM52" s="244"/>
      <c r="KN52" s="244"/>
      <c r="KO52" s="353"/>
      <c r="KP52" s="243"/>
      <c r="KQ52" s="244"/>
      <c r="KR52" s="244"/>
      <c r="KS52" s="244"/>
      <c r="KT52" s="244"/>
      <c r="KU52" s="244"/>
      <c r="KV52" s="244"/>
      <c r="KW52" s="244"/>
      <c r="KX52" s="244"/>
      <c r="KY52" s="353"/>
      <c r="KZ52" s="243"/>
      <c r="LA52" s="244"/>
      <c r="LB52" s="244"/>
      <c r="LC52" s="244"/>
      <c r="LD52" s="244"/>
      <c r="LE52" s="244"/>
      <c r="LF52" s="244"/>
      <c r="LG52" s="244"/>
      <c r="LH52" s="244"/>
      <c r="LI52" s="353"/>
      <c r="LJ52" s="243"/>
      <c r="LK52" s="244"/>
      <c r="LL52" s="244"/>
      <c r="LM52" s="244"/>
      <c r="LN52" s="244"/>
      <c r="LO52" s="244"/>
      <c r="LP52" s="244"/>
      <c r="LQ52" s="244"/>
      <c r="LR52" s="244"/>
      <c r="LS52" s="353"/>
      <c r="LT52" s="243"/>
      <c r="LU52" s="244"/>
      <c r="LV52" s="244"/>
      <c r="LW52" s="244"/>
      <c r="LX52" s="244"/>
      <c r="LY52" s="244"/>
      <c r="LZ52" s="244"/>
      <c r="MA52" s="244"/>
      <c r="MB52" s="244"/>
      <c r="MC52" s="353"/>
    </row>
    <row r="53" spans="1:341" ht="13.5" customHeight="1" x14ac:dyDescent="0.2">
      <c r="A53" s="289" t="s">
        <v>291</v>
      </c>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176" t="s">
        <v>98</v>
      </c>
      <c r="AO53" s="177"/>
      <c r="AP53" s="177"/>
      <c r="AQ53" s="177"/>
      <c r="AR53" s="177"/>
      <c r="AS53" s="177"/>
      <c r="AT53" s="177" t="s">
        <v>290</v>
      </c>
      <c r="AU53" s="177"/>
      <c r="AV53" s="177"/>
      <c r="AW53" s="177"/>
      <c r="AX53" s="177"/>
      <c r="AY53" s="177"/>
      <c r="AZ53" s="188"/>
      <c r="BA53" s="188"/>
      <c r="BB53" s="188"/>
      <c r="BC53" s="188"/>
      <c r="BD53" s="188"/>
      <c r="BE53" s="188"/>
      <c r="BF53" s="188"/>
      <c r="BG53" s="188"/>
      <c r="BH53" s="188"/>
      <c r="BI53" s="188"/>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G53" s="189"/>
      <c r="FH53" s="189"/>
      <c r="FI53" s="189"/>
      <c r="FJ53" s="189"/>
      <c r="FK53" s="189"/>
      <c r="FL53" s="189"/>
      <c r="FM53" s="189"/>
      <c r="FN53" s="189"/>
      <c r="FO53" s="189"/>
      <c r="FP53" s="189"/>
      <c r="FQ53" s="189"/>
      <c r="FR53" s="189"/>
      <c r="FS53" s="189"/>
      <c r="FT53" s="189"/>
      <c r="FU53" s="189"/>
      <c r="FV53" s="189"/>
      <c r="FW53" s="189"/>
      <c r="FX53" s="189"/>
      <c r="FY53" s="189"/>
      <c r="FZ53" s="323"/>
      <c r="GA53" s="324"/>
      <c r="GB53" s="324"/>
      <c r="GC53" s="324"/>
      <c r="GD53" s="324"/>
      <c r="GE53" s="324"/>
      <c r="GF53" s="324"/>
      <c r="GG53" s="324"/>
      <c r="GH53" s="324"/>
      <c r="GI53" s="325"/>
      <c r="GJ53" s="323"/>
      <c r="GK53" s="324"/>
      <c r="GL53" s="324"/>
      <c r="GM53" s="324"/>
      <c r="GN53" s="324"/>
      <c r="GO53" s="324"/>
      <c r="GP53" s="324"/>
      <c r="GQ53" s="324"/>
      <c r="GR53" s="324"/>
      <c r="GS53" s="325"/>
      <c r="GT53" s="323"/>
      <c r="GU53" s="324"/>
      <c r="GV53" s="324"/>
      <c r="GW53" s="324"/>
      <c r="GX53" s="324"/>
      <c r="GY53" s="324"/>
      <c r="GZ53" s="324"/>
      <c r="HA53" s="324"/>
      <c r="HB53" s="324"/>
      <c r="HC53" s="325"/>
      <c r="HD53" s="323"/>
      <c r="HE53" s="324"/>
      <c r="HF53" s="324"/>
      <c r="HG53" s="324"/>
      <c r="HH53" s="324"/>
      <c r="HI53" s="324"/>
      <c r="HJ53" s="324"/>
      <c r="HK53" s="324"/>
      <c r="HL53" s="324"/>
      <c r="HM53" s="325"/>
      <c r="HN53" s="323"/>
      <c r="HO53" s="324"/>
      <c r="HP53" s="324"/>
      <c r="HQ53" s="324"/>
      <c r="HR53" s="324"/>
      <c r="HS53" s="324"/>
      <c r="HT53" s="324"/>
      <c r="HU53" s="324"/>
      <c r="HV53" s="324"/>
      <c r="HW53" s="325"/>
      <c r="HX53" s="323"/>
      <c r="HY53" s="324"/>
      <c r="HZ53" s="324"/>
      <c r="IA53" s="324"/>
      <c r="IB53" s="324"/>
      <c r="IC53" s="324"/>
      <c r="ID53" s="324"/>
      <c r="IE53" s="324"/>
      <c r="IF53" s="324"/>
      <c r="IG53" s="325"/>
      <c r="IH53" s="323"/>
      <c r="II53" s="324"/>
      <c r="IJ53" s="324"/>
      <c r="IK53" s="324"/>
      <c r="IL53" s="324"/>
      <c r="IM53" s="324"/>
      <c r="IN53" s="324"/>
      <c r="IO53" s="324"/>
      <c r="IP53" s="324"/>
      <c r="IQ53" s="325"/>
      <c r="IR53" s="323"/>
      <c r="IS53" s="324"/>
      <c r="IT53" s="324"/>
      <c r="IU53" s="324"/>
      <c r="IV53" s="324"/>
      <c r="IW53" s="324"/>
      <c r="IX53" s="324"/>
      <c r="IY53" s="324"/>
      <c r="IZ53" s="324"/>
      <c r="JA53" s="325"/>
      <c r="JB53" s="323"/>
      <c r="JC53" s="324"/>
      <c r="JD53" s="324"/>
      <c r="JE53" s="324"/>
      <c r="JF53" s="324"/>
      <c r="JG53" s="324"/>
      <c r="JH53" s="324"/>
      <c r="JI53" s="324"/>
      <c r="JJ53" s="324"/>
      <c r="JK53" s="325"/>
      <c r="JL53" s="323"/>
      <c r="JM53" s="324"/>
      <c r="JN53" s="324"/>
      <c r="JO53" s="324"/>
      <c r="JP53" s="324"/>
      <c r="JQ53" s="324"/>
      <c r="JR53" s="324"/>
      <c r="JS53" s="324"/>
      <c r="JT53" s="324"/>
      <c r="JU53" s="325"/>
      <c r="JV53" s="323"/>
      <c r="JW53" s="324"/>
      <c r="JX53" s="324"/>
      <c r="JY53" s="324"/>
      <c r="JZ53" s="324"/>
      <c r="KA53" s="324"/>
      <c r="KB53" s="324"/>
      <c r="KC53" s="324"/>
      <c r="KD53" s="324"/>
      <c r="KE53" s="325"/>
      <c r="KF53" s="323"/>
      <c r="KG53" s="324"/>
      <c r="KH53" s="324"/>
      <c r="KI53" s="324"/>
      <c r="KJ53" s="324"/>
      <c r="KK53" s="324"/>
      <c r="KL53" s="324"/>
      <c r="KM53" s="324"/>
      <c r="KN53" s="324"/>
      <c r="KO53" s="325"/>
      <c r="KP53" s="323"/>
      <c r="KQ53" s="324"/>
      <c r="KR53" s="324"/>
      <c r="KS53" s="324"/>
      <c r="KT53" s="324"/>
      <c r="KU53" s="324"/>
      <c r="KV53" s="324"/>
      <c r="KW53" s="324"/>
      <c r="KX53" s="324"/>
      <c r="KY53" s="325"/>
      <c r="KZ53" s="323"/>
      <c r="LA53" s="324"/>
      <c r="LB53" s="324"/>
      <c r="LC53" s="324"/>
      <c r="LD53" s="324"/>
      <c r="LE53" s="324"/>
      <c r="LF53" s="324"/>
      <c r="LG53" s="324"/>
      <c r="LH53" s="324"/>
      <c r="LI53" s="325"/>
      <c r="LJ53" s="323"/>
      <c r="LK53" s="324"/>
      <c r="LL53" s="324"/>
      <c r="LM53" s="324"/>
      <c r="LN53" s="324"/>
      <c r="LO53" s="324"/>
      <c r="LP53" s="324"/>
      <c r="LQ53" s="324"/>
      <c r="LR53" s="324"/>
      <c r="LS53" s="325"/>
      <c r="LT53" s="323"/>
      <c r="LU53" s="324"/>
      <c r="LV53" s="324"/>
      <c r="LW53" s="324"/>
      <c r="LX53" s="324"/>
      <c r="LY53" s="324"/>
      <c r="LZ53" s="324"/>
      <c r="MA53" s="324"/>
      <c r="MB53" s="324"/>
      <c r="MC53" s="325"/>
    </row>
    <row r="54" spans="1:341" ht="15.75" customHeight="1" x14ac:dyDescent="0.2">
      <c r="A54" s="213" t="s">
        <v>250</v>
      </c>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198"/>
      <c r="AN54" s="200" t="s">
        <v>96</v>
      </c>
      <c r="AO54" s="201"/>
      <c r="AP54" s="201"/>
      <c r="AQ54" s="201"/>
      <c r="AR54" s="201"/>
      <c r="AS54" s="202"/>
      <c r="AT54" s="205" t="s">
        <v>290</v>
      </c>
      <c r="AU54" s="201"/>
      <c r="AV54" s="201"/>
      <c r="AW54" s="201"/>
      <c r="AX54" s="201"/>
      <c r="AY54" s="202"/>
      <c r="AZ54" s="207">
        <f>SUM(BJ54:MC54)</f>
        <v>5282500</v>
      </c>
      <c r="BA54" s="208"/>
      <c r="BB54" s="208"/>
      <c r="BC54" s="208"/>
      <c r="BD54" s="208"/>
      <c r="BE54" s="208"/>
      <c r="BF54" s="208"/>
      <c r="BG54" s="208"/>
      <c r="BH54" s="208"/>
      <c r="BI54" s="209"/>
      <c r="BJ54" s="215"/>
      <c r="BK54" s="216"/>
      <c r="BL54" s="216"/>
      <c r="BM54" s="216"/>
      <c r="BN54" s="216"/>
      <c r="BO54" s="216"/>
      <c r="BP54" s="216"/>
      <c r="BQ54" s="216"/>
      <c r="BR54" s="216"/>
      <c r="BS54" s="217"/>
      <c r="BT54" s="215"/>
      <c r="BU54" s="216"/>
      <c r="BV54" s="216"/>
      <c r="BW54" s="216"/>
      <c r="BX54" s="216"/>
      <c r="BY54" s="216"/>
      <c r="BZ54" s="216"/>
      <c r="CA54" s="216"/>
      <c r="CB54" s="216"/>
      <c r="CC54" s="217"/>
      <c r="CD54" s="215"/>
      <c r="CE54" s="216"/>
      <c r="CF54" s="216"/>
      <c r="CG54" s="216"/>
      <c r="CH54" s="216"/>
      <c r="CI54" s="216"/>
      <c r="CJ54" s="216"/>
      <c r="CK54" s="216"/>
      <c r="CL54" s="216"/>
      <c r="CM54" s="217"/>
      <c r="CN54" s="215"/>
      <c r="CO54" s="216"/>
      <c r="CP54" s="216"/>
      <c r="CQ54" s="216"/>
      <c r="CR54" s="216"/>
      <c r="CS54" s="216"/>
      <c r="CT54" s="216"/>
      <c r="CU54" s="216"/>
      <c r="CV54" s="216"/>
      <c r="CW54" s="217"/>
      <c r="CX54" s="215"/>
      <c r="CY54" s="216"/>
      <c r="CZ54" s="216"/>
      <c r="DA54" s="216"/>
      <c r="DB54" s="216"/>
      <c r="DC54" s="216"/>
      <c r="DD54" s="216"/>
      <c r="DE54" s="216"/>
      <c r="DF54" s="216"/>
      <c r="DG54" s="217"/>
      <c r="DH54" s="215"/>
      <c r="DI54" s="216"/>
      <c r="DJ54" s="216"/>
      <c r="DK54" s="216"/>
      <c r="DL54" s="216"/>
      <c r="DM54" s="216"/>
      <c r="DN54" s="216"/>
      <c r="DO54" s="216"/>
      <c r="DP54" s="216"/>
      <c r="DQ54" s="217"/>
      <c r="DR54" s="215"/>
      <c r="DS54" s="216"/>
      <c r="DT54" s="216"/>
      <c r="DU54" s="216"/>
      <c r="DV54" s="216"/>
      <c r="DW54" s="216"/>
      <c r="DX54" s="216"/>
      <c r="DY54" s="216"/>
      <c r="DZ54" s="216"/>
      <c r="EA54" s="217"/>
      <c r="EB54" s="215"/>
      <c r="EC54" s="216"/>
      <c r="ED54" s="216"/>
      <c r="EE54" s="216"/>
      <c r="EF54" s="216"/>
      <c r="EG54" s="216"/>
      <c r="EH54" s="216"/>
      <c r="EI54" s="216"/>
      <c r="EJ54" s="216"/>
      <c r="EK54" s="217"/>
      <c r="EL54" s="215"/>
      <c r="EM54" s="216"/>
      <c r="EN54" s="216"/>
      <c r="EO54" s="216"/>
      <c r="EP54" s="216"/>
      <c r="EQ54" s="216"/>
      <c r="ER54" s="216"/>
      <c r="ES54" s="216"/>
      <c r="ET54" s="216"/>
      <c r="EU54" s="217"/>
      <c r="EV54" s="215"/>
      <c r="EW54" s="216"/>
      <c r="EX54" s="216"/>
      <c r="EY54" s="216"/>
      <c r="EZ54" s="216"/>
      <c r="FA54" s="216"/>
      <c r="FB54" s="216"/>
      <c r="FC54" s="216"/>
      <c r="FD54" s="216"/>
      <c r="FE54" s="217"/>
      <c r="FF54" s="215"/>
      <c r="FG54" s="216"/>
      <c r="FH54" s="216"/>
      <c r="FI54" s="216"/>
      <c r="FJ54" s="216"/>
      <c r="FK54" s="216"/>
      <c r="FL54" s="216"/>
      <c r="FM54" s="216"/>
      <c r="FN54" s="216"/>
      <c r="FO54" s="217"/>
      <c r="FP54" s="215"/>
      <c r="FQ54" s="216"/>
      <c r="FR54" s="216"/>
      <c r="FS54" s="216"/>
      <c r="FT54" s="216"/>
      <c r="FU54" s="216"/>
      <c r="FV54" s="216"/>
      <c r="FW54" s="216"/>
      <c r="FX54" s="216"/>
      <c r="FY54" s="217"/>
      <c r="FZ54" s="240"/>
      <c r="GA54" s="241"/>
      <c r="GB54" s="241"/>
      <c r="GC54" s="241"/>
      <c r="GD54" s="241"/>
      <c r="GE54" s="241"/>
      <c r="GF54" s="241"/>
      <c r="GG54" s="241"/>
      <c r="GH54" s="241"/>
      <c r="GI54" s="336"/>
      <c r="GJ54" s="240"/>
      <c r="GK54" s="241"/>
      <c r="GL54" s="241"/>
      <c r="GM54" s="241"/>
      <c r="GN54" s="241"/>
      <c r="GO54" s="241"/>
      <c r="GP54" s="241"/>
      <c r="GQ54" s="241"/>
      <c r="GR54" s="241"/>
      <c r="GS54" s="336"/>
      <c r="GT54" s="240"/>
      <c r="GU54" s="241"/>
      <c r="GV54" s="241"/>
      <c r="GW54" s="241"/>
      <c r="GX54" s="241"/>
      <c r="GY54" s="241"/>
      <c r="GZ54" s="241"/>
      <c r="HA54" s="241"/>
      <c r="HB54" s="241"/>
      <c r="HC54" s="336"/>
      <c r="HD54" s="240"/>
      <c r="HE54" s="241"/>
      <c r="HF54" s="241"/>
      <c r="HG54" s="241"/>
      <c r="HH54" s="241"/>
      <c r="HI54" s="241"/>
      <c r="HJ54" s="241"/>
      <c r="HK54" s="241"/>
      <c r="HL54" s="241"/>
      <c r="HM54" s="336"/>
      <c r="HN54" s="240"/>
      <c r="HO54" s="241"/>
      <c r="HP54" s="241"/>
      <c r="HQ54" s="241"/>
      <c r="HR54" s="241"/>
      <c r="HS54" s="241"/>
      <c r="HT54" s="241"/>
      <c r="HU54" s="241"/>
      <c r="HV54" s="241"/>
      <c r="HW54" s="336"/>
      <c r="HX54" s="240">
        <v>922500</v>
      </c>
      <c r="HY54" s="241"/>
      <c r="HZ54" s="241"/>
      <c r="IA54" s="241"/>
      <c r="IB54" s="241"/>
      <c r="IC54" s="241"/>
      <c r="ID54" s="241"/>
      <c r="IE54" s="241"/>
      <c r="IF54" s="241"/>
      <c r="IG54" s="336"/>
      <c r="IH54" s="240"/>
      <c r="II54" s="241"/>
      <c r="IJ54" s="241"/>
      <c r="IK54" s="241"/>
      <c r="IL54" s="241"/>
      <c r="IM54" s="241"/>
      <c r="IN54" s="241"/>
      <c r="IO54" s="241"/>
      <c r="IP54" s="241"/>
      <c r="IQ54" s="336"/>
      <c r="IR54" s="240"/>
      <c r="IS54" s="241"/>
      <c r="IT54" s="241"/>
      <c r="IU54" s="241"/>
      <c r="IV54" s="241"/>
      <c r="IW54" s="241"/>
      <c r="IX54" s="241"/>
      <c r="IY54" s="241"/>
      <c r="IZ54" s="241"/>
      <c r="JA54" s="336"/>
      <c r="JB54" s="240"/>
      <c r="JC54" s="241"/>
      <c r="JD54" s="241"/>
      <c r="JE54" s="241"/>
      <c r="JF54" s="241"/>
      <c r="JG54" s="241"/>
      <c r="JH54" s="241"/>
      <c r="JI54" s="241"/>
      <c r="JJ54" s="241"/>
      <c r="JK54" s="336"/>
      <c r="JL54" s="240"/>
      <c r="JM54" s="241"/>
      <c r="JN54" s="241"/>
      <c r="JO54" s="241"/>
      <c r="JP54" s="241"/>
      <c r="JQ54" s="241"/>
      <c r="JR54" s="241"/>
      <c r="JS54" s="241"/>
      <c r="JT54" s="241"/>
      <c r="JU54" s="336"/>
      <c r="JV54" s="240"/>
      <c r="JW54" s="241"/>
      <c r="JX54" s="241"/>
      <c r="JY54" s="241"/>
      <c r="JZ54" s="241"/>
      <c r="KA54" s="241"/>
      <c r="KB54" s="241"/>
      <c r="KC54" s="241"/>
      <c r="KD54" s="241"/>
      <c r="KE54" s="336"/>
      <c r="KF54" s="240">
        <v>4360000</v>
      </c>
      <c r="KG54" s="241"/>
      <c r="KH54" s="241"/>
      <c r="KI54" s="241"/>
      <c r="KJ54" s="241"/>
      <c r="KK54" s="241"/>
      <c r="KL54" s="241"/>
      <c r="KM54" s="241"/>
      <c r="KN54" s="241"/>
      <c r="KO54" s="336"/>
      <c r="KP54" s="240"/>
      <c r="KQ54" s="241"/>
      <c r="KR54" s="241"/>
      <c r="KS54" s="241"/>
      <c r="KT54" s="241"/>
      <c r="KU54" s="241"/>
      <c r="KV54" s="241"/>
      <c r="KW54" s="241"/>
      <c r="KX54" s="241"/>
      <c r="KY54" s="336"/>
      <c r="KZ54" s="240"/>
      <c r="LA54" s="241"/>
      <c r="LB54" s="241"/>
      <c r="LC54" s="241"/>
      <c r="LD54" s="241"/>
      <c r="LE54" s="241"/>
      <c r="LF54" s="241"/>
      <c r="LG54" s="241"/>
      <c r="LH54" s="241"/>
      <c r="LI54" s="336"/>
      <c r="LJ54" s="240"/>
      <c r="LK54" s="241"/>
      <c r="LL54" s="241"/>
      <c r="LM54" s="241"/>
      <c r="LN54" s="241"/>
      <c r="LO54" s="241"/>
      <c r="LP54" s="241"/>
      <c r="LQ54" s="241"/>
      <c r="LR54" s="241"/>
      <c r="LS54" s="336"/>
      <c r="LT54" s="240"/>
      <c r="LU54" s="241"/>
      <c r="LV54" s="241"/>
      <c r="LW54" s="241"/>
      <c r="LX54" s="241"/>
      <c r="LY54" s="241"/>
      <c r="LZ54" s="241"/>
      <c r="MA54" s="241"/>
      <c r="MB54" s="241"/>
      <c r="MC54" s="336"/>
    </row>
    <row r="55" spans="1:341" ht="26.25" customHeight="1" x14ac:dyDescent="0.2">
      <c r="A55" s="198" t="s">
        <v>252</v>
      </c>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200" t="s">
        <v>97</v>
      </c>
      <c r="AO55" s="201"/>
      <c r="AP55" s="201"/>
      <c r="AQ55" s="201"/>
      <c r="AR55" s="201"/>
      <c r="AS55" s="202"/>
      <c r="AT55" s="205"/>
      <c r="AU55" s="201"/>
      <c r="AV55" s="201"/>
      <c r="AW55" s="201"/>
      <c r="AX55" s="201"/>
      <c r="AY55" s="202"/>
      <c r="AZ55" s="207"/>
      <c r="BA55" s="208"/>
      <c r="BB55" s="208"/>
      <c r="BC55" s="208"/>
      <c r="BD55" s="208"/>
      <c r="BE55" s="208"/>
      <c r="BF55" s="208"/>
      <c r="BG55" s="208"/>
      <c r="BH55" s="208"/>
      <c r="BI55" s="209"/>
      <c r="BJ55" s="215"/>
      <c r="BK55" s="216"/>
      <c r="BL55" s="216"/>
      <c r="BM55" s="216"/>
      <c r="BN55" s="216"/>
      <c r="BO55" s="216"/>
      <c r="BP55" s="216"/>
      <c r="BQ55" s="216"/>
      <c r="BR55" s="216"/>
      <c r="BS55" s="217"/>
      <c r="BT55" s="215"/>
      <c r="BU55" s="216"/>
      <c r="BV55" s="216"/>
      <c r="BW55" s="216"/>
      <c r="BX55" s="216"/>
      <c r="BY55" s="216"/>
      <c r="BZ55" s="216"/>
      <c r="CA55" s="216"/>
      <c r="CB55" s="216"/>
      <c r="CC55" s="217"/>
      <c r="CD55" s="215"/>
      <c r="CE55" s="216"/>
      <c r="CF55" s="216"/>
      <c r="CG55" s="216"/>
      <c r="CH55" s="216"/>
      <c r="CI55" s="216"/>
      <c r="CJ55" s="216"/>
      <c r="CK55" s="216"/>
      <c r="CL55" s="216"/>
      <c r="CM55" s="217"/>
      <c r="CN55" s="215"/>
      <c r="CO55" s="216"/>
      <c r="CP55" s="216"/>
      <c r="CQ55" s="216"/>
      <c r="CR55" s="216"/>
      <c r="CS55" s="216"/>
      <c r="CT55" s="216"/>
      <c r="CU55" s="216"/>
      <c r="CV55" s="216"/>
      <c r="CW55" s="217"/>
      <c r="CX55" s="215"/>
      <c r="CY55" s="216"/>
      <c r="CZ55" s="216"/>
      <c r="DA55" s="216"/>
      <c r="DB55" s="216"/>
      <c r="DC55" s="216"/>
      <c r="DD55" s="216"/>
      <c r="DE55" s="216"/>
      <c r="DF55" s="216"/>
      <c r="DG55" s="217"/>
      <c r="DH55" s="215"/>
      <c r="DI55" s="216"/>
      <c r="DJ55" s="216"/>
      <c r="DK55" s="216"/>
      <c r="DL55" s="216"/>
      <c r="DM55" s="216"/>
      <c r="DN55" s="216"/>
      <c r="DO55" s="216"/>
      <c r="DP55" s="216"/>
      <c r="DQ55" s="217"/>
      <c r="DR55" s="215"/>
      <c r="DS55" s="216"/>
      <c r="DT55" s="216"/>
      <c r="DU55" s="216"/>
      <c r="DV55" s="216"/>
      <c r="DW55" s="216"/>
      <c r="DX55" s="216"/>
      <c r="DY55" s="216"/>
      <c r="DZ55" s="216"/>
      <c r="EA55" s="217"/>
      <c r="EB55" s="215"/>
      <c r="EC55" s="216"/>
      <c r="ED55" s="216"/>
      <c r="EE55" s="216"/>
      <c r="EF55" s="216"/>
      <c r="EG55" s="216"/>
      <c r="EH55" s="216"/>
      <c r="EI55" s="216"/>
      <c r="EJ55" s="216"/>
      <c r="EK55" s="217"/>
      <c r="EL55" s="215"/>
      <c r="EM55" s="216"/>
      <c r="EN55" s="216"/>
      <c r="EO55" s="216"/>
      <c r="EP55" s="216"/>
      <c r="EQ55" s="216"/>
      <c r="ER55" s="216"/>
      <c r="ES55" s="216"/>
      <c r="ET55" s="216"/>
      <c r="EU55" s="217"/>
      <c r="EV55" s="215"/>
      <c r="EW55" s="216"/>
      <c r="EX55" s="216"/>
      <c r="EY55" s="216"/>
      <c r="EZ55" s="216"/>
      <c r="FA55" s="216"/>
      <c r="FB55" s="216"/>
      <c r="FC55" s="216"/>
      <c r="FD55" s="216"/>
      <c r="FE55" s="217"/>
      <c r="FF55" s="215"/>
      <c r="FG55" s="216"/>
      <c r="FH55" s="216"/>
      <c r="FI55" s="216"/>
      <c r="FJ55" s="216"/>
      <c r="FK55" s="216"/>
      <c r="FL55" s="216"/>
      <c r="FM55" s="216"/>
      <c r="FN55" s="216"/>
      <c r="FO55" s="217"/>
      <c r="FP55" s="215"/>
      <c r="FQ55" s="216"/>
      <c r="FR55" s="216"/>
      <c r="FS55" s="216"/>
      <c r="FT55" s="216"/>
      <c r="FU55" s="216"/>
      <c r="FV55" s="216"/>
      <c r="FW55" s="216"/>
      <c r="FX55" s="216"/>
      <c r="FY55" s="217"/>
      <c r="FZ55" s="240"/>
      <c r="GA55" s="241"/>
      <c r="GB55" s="241"/>
      <c r="GC55" s="241"/>
      <c r="GD55" s="241"/>
      <c r="GE55" s="241"/>
      <c r="GF55" s="241"/>
      <c r="GG55" s="241"/>
      <c r="GH55" s="241"/>
      <c r="GI55" s="336"/>
      <c r="GJ55" s="240"/>
      <c r="GK55" s="241"/>
      <c r="GL55" s="241"/>
      <c r="GM55" s="241"/>
      <c r="GN55" s="241"/>
      <c r="GO55" s="241"/>
      <c r="GP55" s="241"/>
      <c r="GQ55" s="241"/>
      <c r="GR55" s="241"/>
      <c r="GS55" s="336"/>
      <c r="GT55" s="240"/>
      <c r="GU55" s="241"/>
      <c r="GV55" s="241"/>
      <c r="GW55" s="241"/>
      <c r="GX55" s="241"/>
      <c r="GY55" s="241"/>
      <c r="GZ55" s="241"/>
      <c r="HA55" s="241"/>
      <c r="HB55" s="241"/>
      <c r="HC55" s="336"/>
      <c r="HD55" s="240"/>
      <c r="HE55" s="241"/>
      <c r="HF55" s="241"/>
      <c r="HG55" s="241"/>
      <c r="HH55" s="241"/>
      <c r="HI55" s="241"/>
      <c r="HJ55" s="241"/>
      <c r="HK55" s="241"/>
      <c r="HL55" s="241"/>
      <c r="HM55" s="336"/>
      <c r="HN55" s="240"/>
      <c r="HO55" s="241"/>
      <c r="HP55" s="241"/>
      <c r="HQ55" s="241"/>
      <c r="HR55" s="241"/>
      <c r="HS55" s="241"/>
      <c r="HT55" s="241"/>
      <c r="HU55" s="241"/>
      <c r="HV55" s="241"/>
      <c r="HW55" s="336"/>
      <c r="HX55" s="240"/>
      <c r="HY55" s="241"/>
      <c r="HZ55" s="241"/>
      <c r="IA55" s="241"/>
      <c r="IB55" s="241"/>
      <c r="IC55" s="241"/>
      <c r="ID55" s="241"/>
      <c r="IE55" s="241"/>
      <c r="IF55" s="241"/>
      <c r="IG55" s="336"/>
      <c r="IH55" s="240"/>
      <c r="II55" s="241"/>
      <c r="IJ55" s="241"/>
      <c r="IK55" s="241"/>
      <c r="IL55" s="241"/>
      <c r="IM55" s="241"/>
      <c r="IN55" s="241"/>
      <c r="IO55" s="241"/>
      <c r="IP55" s="241"/>
      <c r="IQ55" s="336"/>
      <c r="IR55" s="240"/>
      <c r="IS55" s="241"/>
      <c r="IT55" s="241"/>
      <c r="IU55" s="241"/>
      <c r="IV55" s="241"/>
      <c r="IW55" s="241"/>
      <c r="IX55" s="241"/>
      <c r="IY55" s="241"/>
      <c r="IZ55" s="241"/>
      <c r="JA55" s="336"/>
      <c r="JB55" s="240"/>
      <c r="JC55" s="241"/>
      <c r="JD55" s="241"/>
      <c r="JE55" s="241"/>
      <c r="JF55" s="241"/>
      <c r="JG55" s="241"/>
      <c r="JH55" s="241"/>
      <c r="JI55" s="241"/>
      <c r="JJ55" s="241"/>
      <c r="JK55" s="336"/>
      <c r="JL55" s="240"/>
      <c r="JM55" s="241"/>
      <c r="JN55" s="241"/>
      <c r="JO55" s="241"/>
      <c r="JP55" s="241"/>
      <c r="JQ55" s="241"/>
      <c r="JR55" s="241"/>
      <c r="JS55" s="241"/>
      <c r="JT55" s="241"/>
      <c r="JU55" s="336"/>
      <c r="JV55" s="240"/>
      <c r="JW55" s="241"/>
      <c r="JX55" s="241"/>
      <c r="JY55" s="241"/>
      <c r="JZ55" s="241"/>
      <c r="KA55" s="241"/>
      <c r="KB55" s="241"/>
      <c r="KC55" s="241"/>
      <c r="KD55" s="241"/>
      <c r="KE55" s="336"/>
      <c r="KF55" s="240"/>
      <c r="KG55" s="241"/>
      <c r="KH55" s="241"/>
      <c r="KI55" s="241"/>
      <c r="KJ55" s="241"/>
      <c r="KK55" s="241"/>
      <c r="KL55" s="241"/>
      <c r="KM55" s="241"/>
      <c r="KN55" s="241"/>
      <c r="KO55" s="336"/>
      <c r="KP55" s="240"/>
      <c r="KQ55" s="241"/>
      <c r="KR55" s="241"/>
      <c r="KS55" s="241"/>
      <c r="KT55" s="241"/>
      <c r="KU55" s="241"/>
      <c r="KV55" s="241"/>
      <c r="KW55" s="241"/>
      <c r="KX55" s="241"/>
      <c r="KY55" s="336"/>
      <c r="KZ55" s="240"/>
      <c r="LA55" s="241"/>
      <c r="LB55" s="241"/>
      <c r="LC55" s="241"/>
      <c r="LD55" s="241"/>
      <c r="LE55" s="241"/>
      <c r="LF55" s="241"/>
      <c r="LG55" s="241"/>
      <c r="LH55" s="241"/>
      <c r="LI55" s="336"/>
      <c r="LJ55" s="240"/>
      <c r="LK55" s="241"/>
      <c r="LL55" s="241"/>
      <c r="LM55" s="241"/>
      <c r="LN55" s="241"/>
      <c r="LO55" s="241"/>
      <c r="LP55" s="241"/>
      <c r="LQ55" s="241"/>
      <c r="LR55" s="241"/>
      <c r="LS55" s="336"/>
      <c r="LT55" s="240"/>
      <c r="LU55" s="241"/>
      <c r="LV55" s="241"/>
      <c r="LW55" s="241"/>
      <c r="LX55" s="241"/>
      <c r="LY55" s="241"/>
      <c r="LZ55" s="241"/>
      <c r="MA55" s="241"/>
      <c r="MB55" s="241"/>
      <c r="MC55" s="336"/>
    </row>
    <row r="56" spans="1:341" ht="13.5" customHeight="1" x14ac:dyDescent="0.2">
      <c r="A56" s="227" t="s">
        <v>107</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176" t="s">
        <v>100</v>
      </c>
      <c r="AO56" s="177"/>
      <c r="AP56" s="177"/>
      <c r="AQ56" s="177"/>
      <c r="AR56" s="177"/>
      <c r="AS56" s="177"/>
      <c r="AT56" s="177" t="s">
        <v>52</v>
      </c>
      <c r="AU56" s="177"/>
      <c r="AV56" s="177"/>
      <c r="AW56" s="177"/>
      <c r="AX56" s="177"/>
      <c r="AY56" s="177"/>
      <c r="AZ56" s="188">
        <f>SUM(AZ57+AZ58)</f>
        <v>0</v>
      </c>
      <c r="BA56" s="188"/>
      <c r="BB56" s="188"/>
      <c r="BC56" s="188"/>
      <c r="BD56" s="188"/>
      <c r="BE56" s="188"/>
      <c r="BF56" s="188"/>
      <c r="BG56" s="188"/>
      <c r="BH56" s="188"/>
      <c r="BI56" s="188"/>
      <c r="BJ56" s="188">
        <f t="shared" ref="BJ56" si="189">SUM(BJ57+BJ58)</f>
        <v>0</v>
      </c>
      <c r="BK56" s="188"/>
      <c r="BL56" s="188"/>
      <c r="BM56" s="188"/>
      <c r="BN56" s="188"/>
      <c r="BO56" s="188"/>
      <c r="BP56" s="188"/>
      <c r="BQ56" s="188"/>
      <c r="BR56" s="188"/>
      <c r="BS56" s="188"/>
      <c r="BT56" s="188">
        <f t="shared" ref="BT56" si="190">SUM(BT57+BT58)</f>
        <v>0</v>
      </c>
      <c r="BU56" s="188"/>
      <c r="BV56" s="188"/>
      <c r="BW56" s="188"/>
      <c r="BX56" s="188"/>
      <c r="BY56" s="188"/>
      <c r="BZ56" s="188"/>
      <c r="CA56" s="188"/>
      <c r="CB56" s="188"/>
      <c r="CC56" s="188"/>
      <c r="CD56" s="188">
        <f t="shared" ref="CD56" si="191">SUM(CD57+CD58)</f>
        <v>0</v>
      </c>
      <c r="CE56" s="188"/>
      <c r="CF56" s="188"/>
      <c r="CG56" s="188"/>
      <c r="CH56" s="188"/>
      <c r="CI56" s="188"/>
      <c r="CJ56" s="188"/>
      <c r="CK56" s="188"/>
      <c r="CL56" s="188"/>
      <c r="CM56" s="188"/>
      <c r="CN56" s="188">
        <f t="shared" ref="CN56" si="192">SUM(CN57+CN58)</f>
        <v>0</v>
      </c>
      <c r="CO56" s="188"/>
      <c r="CP56" s="188"/>
      <c r="CQ56" s="188"/>
      <c r="CR56" s="188"/>
      <c r="CS56" s="188"/>
      <c r="CT56" s="188"/>
      <c r="CU56" s="188"/>
      <c r="CV56" s="188"/>
      <c r="CW56" s="188"/>
      <c r="CX56" s="188">
        <f t="shared" ref="CX56" si="193">SUM(CX57+CX58)</f>
        <v>0</v>
      </c>
      <c r="CY56" s="188"/>
      <c r="CZ56" s="188"/>
      <c r="DA56" s="188"/>
      <c r="DB56" s="188"/>
      <c r="DC56" s="188"/>
      <c r="DD56" s="188"/>
      <c r="DE56" s="188"/>
      <c r="DF56" s="188"/>
      <c r="DG56" s="188"/>
      <c r="DH56" s="188">
        <f t="shared" ref="DH56" si="194">SUM(DH57+DH58)</f>
        <v>0</v>
      </c>
      <c r="DI56" s="188"/>
      <c r="DJ56" s="188"/>
      <c r="DK56" s="188"/>
      <c r="DL56" s="188"/>
      <c r="DM56" s="188"/>
      <c r="DN56" s="188"/>
      <c r="DO56" s="188"/>
      <c r="DP56" s="188"/>
      <c r="DQ56" s="188"/>
      <c r="DR56" s="188">
        <f t="shared" ref="DR56" si="195">SUM(DR57+DR58)</f>
        <v>0</v>
      </c>
      <c r="DS56" s="188"/>
      <c r="DT56" s="188"/>
      <c r="DU56" s="188"/>
      <c r="DV56" s="188"/>
      <c r="DW56" s="188"/>
      <c r="DX56" s="188"/>
      <c r="DY56" s="188"/>
      <c r="DZ56" s="188"/>
      <c r="EA56" s="188"/>
      <c r="EB56" s="188">
        <f t="shared" ref="EB56" si="196">SUM(EB57+EB58)</f>
        <v>0</v>
      </c>
      <c r="EC56" s="188"/>
      <c r="ED56" s="188"/>
      <c r="EE56" s="188"/>
      <c r="EF56" s="188"/>
      <c r="EG56" s="188"/>
      <c r="EH56" s="188"/>
      <c r="EI56" s="188"/>
      <c r="EJ56" s="188"/>
      <c r="EK56" s="188"/>
      <c r="EL56" s="188">
        <f t="shared" ref="EL56" si="197">SUM(EL57+EL58)</f>
        <v>0</v>
      </c>
      <c r="EM56" s="188"/>
      <c r="EN56" s="188"/>
      <c r="EO56" s="188"/>
      <c r="EP56" s="188"/>
      <c r="EQ56" s="188"/>
      <c r="ER56" s="188"/>
      <c r="ES56" s="188"/>
      <c r="ET56" s="188"/>
      <c r="EU56" s="188"/>
      <c r="EV56" s="188">
        <f t="shared" ref="EV56" si="198">SUM(EV57+EV58)</f>
        <v>0</v>
      </c>
      <c r="EW56" s="188"/>
      <c r="EX56" s="188"/>
      <c r="EY56" s="188"/>
      <c r="EZ56" s="188"/>
      <c r="FA56" s="188"/>
      <c r="FB56" s="188"/>
      <c r="FC56" s="188"/>
      <c r="FD56" s="188"/>
      <c r="FE56" s="188"/>
      <c r="FF56" s="188">
        <f t="shared" ref="FF56" si="199">SUM(FF57+FF58)</f>
        <v>0</v>
      </c>
      <c r="FG56" s="188"/>
      <c r="FH56" s="188"/>
      <c r="FI56" s="188"/>
      <c r="FJ56" s="188"/>
      <c r="FK56" s="188"/>
      <c r="FL56" s="188"/>
      <c r="FM56" s="188"/>
      <c r="FN56" s="188"/>
      <c r="FO56" s="188"/>
      <c r="FP56" s="188">
        <f t="shared" ref="FP56" si="200">SUM(FP57+FP58)</f>
        <v>0</v>
      </c>
      <c r="FQ56" s="188"/>
      <c r="FR56" s="188"/>
      <c r="FS56" s="188"/>
      <c r="FT56" s="188"/>
      <c r="FU56" s="188"/>
      <c r="FV56" s="188"/>
      <c r="FW56" s="188"/>
      <c r="FX56" s="188"/>
      <c r="FY56" s="188"/>
      <c r="FZ56" s="188">
        <f t="shared" ref="FZ56" si="201">SUM(FZ57+FZ58)</f>
        <v>0</v>
      </c>
      <c r="GA56" s="188"/>
      <c r="GB56" s="188"/>
      <c r="GC56" s="188"/>
      <c r="GD56" s="188"/>
      <c r="GE56" s="188"/>
      <c r="GF56" s="188"/>
      <c r="GG56" s="188"/>
      <c r="GH56" s="188"/>
      <c r="GI56" s="352"/>
      <c r="GJ56" s="188">
        <f t="shared" ref="GJ56" si="202">SUM(GJ57+GJ58)</f>
        <v>0</v>
      </c>
      <c r="GK56" s="188"/>
      <c r="GL56" s="188"/>
      <c r="GM56" s="188"/>
      <c r="GN56" s="188"/>
      <c r="GO56" s="188"/>
      <c r="GP56" s="188"/>
      <c r="GQ56" s="188"/>
      <c r="GR56" s="188"/>
      <c r="GS56" s="352"/>
      <c r="GT56" s="188">
        <f t="shared" ref="GT56" si="203">SUM(GT57+GT58)</f>
        <v>0</v>
      </c>
      <c r="GU56" s="188"/>
      <c r="GV56" s="188"/>
      <c r="GW56" s="188"/>
      <c r="GX56" s="188"/>
      <c r="GY56" s="188"/>
      <c r="GZ56" s="188"/>
      <c r="HA56" s="188"/>
      <c r="HB56" s="188"/>
      <c r="HC56" s="352"/>
      <c r="HD56" s="188">
        <f t="shared" ref="HD56" si="204">SUM(HD57+HD58)</f>
        <v>0</v>
      </c>
      <c r="HE56" s="188"/>
      <c r="HF56" s="188"/>
      <c r="HG56" s="188"/>
      <c r="HH56" s="188"/>
      <c r="HI56" s="188"/>
      <c r="HJ56" s="188"/>
      <c r="HK56" s="188"/>
      <c r="HL56" s="188"/>
      <c r="HM56" s="352"/>
      <c r="HN56" s="188">
        <f t="shared" ref="HN56" si="205">SUM(HN57+HN58)</f>
        <v>0</v>
      </c>
      <c r="HO56" s="188"/>
      <c r="HP56" s="188"/>
      <c r="HQ56" s="188"/>
      <c r="HR56" s="188"/>
      <c r="HS56" s="188"/>
      <c r="HT56" s="188"/>
      <c r="HU56" s="188"/>
      <c r="HV56" s="188"/>
      <c r="HW56" s="352"/>
      <c r="HX56" s="188">
        <f t="shared" ref="HX56" si="206">SUM(HX57+HX58)</f>
        <v>0</v>
      </c>
      <c r="HY56" s="188"/>
      <c r="HZ56" s="188"/>
      <c r="IA56" s="188"/>
      <c r="IB56" s="188"/>
      <c r="IC56" s="188"/>
      <c r="ID56" s="188"/>
      <c r="IE56" s="188"/>
      <c r="IF56" s="188"/>
      <c r="IG56" s="352"/>
      <c r="IH56" s="188">
        <f t="shared" ref="IH56" si="207">SUM(IH57+IH58)</f>
        <v>0</v>
      </c>
      <c r="II56" s="188"/>
      <c r="IJ56" s="188"/>
      <c r="IK56" s="188"/>
      <c r="IL56" s="188"/>
      <c r="IM56" s="188"/>
      <c r="IN56" s="188"/>
      <c r="IO56" s="188"/>
      <c r="IP56" s="188"/>
      <c r="IQ56" s="352"/>
      <c r="IR56" s="188">
        <f t="shared" ref="IR56" si="208">SUM(IR57+IR58)</f>
        <v>0</v>
      </c>
      <c r="IS56" s="188"/>
      <c r="IT56" s="188"/>
      <c r="IU56" s="188"/>
      <c r="IV56" s="188"/>
      <c r="IW56" s="188"/>
      <c r="IX56" s="188"/>
      <c r="IY56" s="188"/>
      <c r="IZ56" s="188"/>
      <c r="JA56" s="352"/>
      <c r="JB56" s="188">
        <f t="shared" ref="JB56" si="209">SUM(JB57+JB58)</f>
        <v>0</v>
      </c>
      <c r="JC56" s="188"/>
      <c r="JD56" s="188"/>
      <c r="JE56" s="188"/>
      <c r="JF56" s="188"/>
      <c r="JG56" s="188"/>
      <c r="JH56" s="188"/>
      <c r="JI56" s="188"/>
      <c r="JJ56" s="188"/>
      <c r="JK56" s="352"/>
      <c r="JL56" s="188">
        <f t="shared" ref="JL56" si="210">SUM(JL57+JL58)</f>
        <v>0</v>
      </c>
      <c r="JM56" s="188"/>
      <c r="JN56" s="188"/>
      <c r="JO56" s="188"/>
      <c r="JP56" s="188"/>
      <c r="JQ56" s="188"/>
      <c r="JR56" s="188"/>
      <c r="JS56" s="188"/>
      <c r="JT56" s="188"/>
      <c r="JU56" s="352"/>
      <c r="JV56" s="188">
        <f t="shared" ref="JV56" si="211">SUM(JV57+JV58)</f>
        <v>0</v>
      </c>
      <c r="JW56" s="188"/>
      <c r="JX56" s="188"/>
      <c r="JY56" s="188"/>
      <c r="JZ56" s="188"/>
      <c r="KA56" s="188"/>
      <c r="KB56" s="188"/>
      <c r="KC56" s="188"/>
      <c r="KD56" s="188"/>
      <c r="KE56" s="352"/>
      <c r="KF56" s="188">
        <f t="shared" ref="KF56" si="212">SUM(KF57+KF58)</f>
        <v>0</v>
      </c>
      <c r="KG56" s="188"/>
      <c r="KH56" s="188"/>
      <c r="KI56" s="188"/>
      <c r="KJ56" s="188"/>
      <c r="KK56" s="188"/>
      <c r="KL56" s="188"/>
      <c r="KM56" s="188"/>
      <c r="KN56" s="188"/>
      <c r="KO56" s="352"/>
      <c r="KP56" s="188">
        <f t="shared" ref="KP56" si="213">SUM(KP57+KP58)</f>
        <v>0</v>
      </c>
      <c r="KQ56" s="188"/>
      <c r="KR56" s="188"/>
      <c r="KS56" s="188"/>
      <c r="KT56" s="188"/>
      <c r="KU56" s="188"/>
      <c r="KV56" s="188"/>
      <c r="KW56" s="188"/>
      <c r="KX56" s="188"/>
      <c r="KY56" s="352"/>
      <c r="KZ56" s="188">
        <f t="shared" ref="KZ56" si="214">SUM(KZ57+KZ58)</f>
        <v>0</v>
      </c>
      <c r="LA56" s="188"/>
      <c r="LB56" s="188"/>
      <c r="LC56" s="188"/>
      <c r="LD56" s="188"/>
      <c r="LE56" s="188"/>
      <c r="LF56" s="188"/>
      <c r="LG56" s="188"/>
      <c r="LH56" s="188"/>
      <c r="LI56" s="352"/>
      <c r="LJ56" s="188">
        <f t="shared" ref="LJ56" si="215">SUM(LJ57+LJ58)</f>
        <v>0</v>
      </c>
      <c r="LK56" s="188"/>
      <c r="LL56" s="188"/>
      <c r="LM56" s="188"/>
      <c r="LN56" s="188"/>
      <c r="LO56" s="188"/>
      <c r="LP56" s="188"/>
      <c r="LQ56" s="188"/>
      <c r="LR56" s="188"/>
      <c r="LS56" s="352"/>
      <c r="LT56" s="188">
        <f t="shared" ref="LT56" si="216">SUM(LT57+LT58)</f>
        <v>0</v>
      </c>
      <c r="LU56" s="188"/>
      <c r="LV56" s="188"/>
      <c r="LW56" s="188"/>
      <c r="LX56" s="188"/>
      <c r="LY56" s="188"/>
      <c r="LZ56" s="188"/>
      <c r="MA56" s="188"/>
      <c r="MB56" s="188"/>
      <c r="MC56" s="352"/>
    </row>
    <row r="57" spans="1:341" x14ac:dyDescent="0.2">
      <c r="A57" s="198" t="s">
        <v>72</v>
      </c>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200"/>
      <c r="AO57" s="201"/>
      <c r="AP57" s="201"/>
      <c r="AQ57" s="201"/>
      <c r="AR57" s="201"/>
      <c r="AS57" s="202"/>
      <c r="AT57" s="205"/>
      <c r="AU57" s="201"/>
      <c r="AV57" s="201"/>
      <c r="AW57" s="201"/>
      <c r="AX57" s="201"/>
      <c r="AY57" s="202"/>
      <c r="AZ57" s="207"/>
      <c r="BA57" s="208"/>
      <c r="BB57" s="208"/>
      <c r="BC57" s="208"/>
      <c r="BD57" s="208"/>
      <c r="BE57" s="208"/>
      <c r="BF57" s="208"/>
      <c r="BG57" s="208"/>
      <c r="BH57" s="208"/>
      <c r="BI57" s="209"/>
      <c r="BJ57" s="215"/>
      <c r="BK57" s="216"/>
      <c r="BL57" s="216"/>
      <c r="BM57" s="216"/>
      <c r="BN57" s="216"/>
      <c r="BO57" s="216"/>
      <c r="BP57" s="216"/>
      <c r="BQ57" s="216"/>
      <c r="BR57" s="216"/>
      <c r="BS57" s="217"/>
      <c r="BT57" s="215"/>
      <c r="BU57" s="216"/>
      <c r="BV57" s="216"/>
      <c r="BW57" s="216"/>
      <c r="BX57" s="216"/>
      <c r="BY57" s="216"/>
      <c r="BZ57" s="216"/>
      <c r="CA57" s="216"/>
      <c r="CB57" s="216"/>
      <c r="CC57" s="217"/>
      <c r="CD57" s="215"/>
      <c r="CE57" s="216"/>
      <c r="CF57" s="216"/>
      <c r="CG57" s="216"/>
      <c r="CH57" s="216"/>
      <c r="CI57" s="216"/>
      <c r="CJ57" s="216"/>
      <c r="CK57" s="216"/>
      <c r="CL57" s="216"/>
      <c r="CM57" s="217"/>
      <c r="CN57" s="215"/>
      <c r="CO57" s="216"/>
      <c r="CP57" s="216"/>
      <c r="CQ57" s="216"/>
      <c r="CR57" s="216"/>
      <c r="CS57" s="216"/>
      <c r="CT57" s="216"/>
      <c r="CU57" s="216"/>
      <c r="CV57" s="216"/>
      <c r="CW57" s="217"/>
      <c r="CX57" s="215"/>
      <c r="CY57" s="216"/>
      <c r="CZ57" s="216"/>
      <c r="DA57" s="216"/>
      <c r="DB57" s="216"/>
      <c r="DC57" s="216"/>
      <c r="DD57" s="216"/>
      <c r="DE57" s="216"/>
      <c r="DF57" s="216"/>
      <c r="DG57" s="217"/>
      <c r="DH57" s="215"/>
      <c r="DI57" s="216"/>
      <c r="DJ57" s="216"/>
      <c r="DK57" s="216"/>
      <c r="DL57" s="216"/>
      <c r="DM57" s="216"/>
      <c r="DN57" s="216"/>
      <c r="DO57" s="216"/>
      <c r="DP57" s="216"/>
      <c r="DQ57" s="217"/>
      <c r="DR57" s="215"/>
      <c r="DS57" s="216"/>
      <c r="DT57" s="216"/>
      <c r="DU57" s="216"/>
      <c r="DV57" s="216"/>
      <c r="DW57" s="216"/>
      <c r="DX57" s="216"/>
      <c r="DY57" s="216"/>
      <c r="DZ57" s="216"/>
      <c r="EA57" s="217"/>
      <c r="EB57" s="215"/>
      <c r="EC57" s="216"/>
      <c r="ED57" s="216"/>
      <c r="EE57" s="216"/>
      <c r="EF57" s="216"/>
      <c r="EG57" s="216"/>
      <c r="EH57" s="216"/>
      <c r="EI57" s="216"/>
      <c r="EJ57" s="216"/>
      <c r="EK57" s="217"/>
      <c r="EL57" s="215"/>
      <c r="EM57" s="216"/>
      <c r="EN57" s="216"/>
      <c r="EO57" s="216"/>
      <c r="EP57" s="216"/>
      <c r="EQ57" s="216"/>
      <c r="ER57" s="216"/>
      <c r="ES57" s="216"/>
      <c r="ET57" s="216"/>
      <c r="EU57" s="217"/>
      <c r="EV57" s="215"/>
      <c r="EW57" s="216"/>
      <c r="EX57" s="216"/>
      <c r="EY57" s="216"/>
      <c r="EZ57" s="216"/>
      <c r="FA57" s="216"/>
      <c r="FB57" s="216"/>
      <c r="FC57" s="216"/>
      <c r="FD57" s="216"/>
      <c r="FE57" s="217"/>
      <c r="FF57" s="215"/>
      <c r="FG57" s="216"/>
      <c r="FH57" s="216"/>
      <c r="FI57" s="216"/>
      <c r="FJ57" s="216"/>
      <c r="FK57" s="216"/>
      <c r="FL57" s="216"/>
      <c r="FM57" s="216"/>
      <c r="FN57" s="216"/>
      <c r="FO57" s="217"/>
      <c r="FP57" s="215"/>
      <c r="FQ57" s="216"/>
      <c r="FR57" s="216"/>
      <c r="FS57" s="216"/>
      <c r="FT57" s="216"/>
      <c r="FU57" s="216"/>
      <c r="FV57" s="216"/>
      <c r="FW57" s="216"/>
      <c r="FX57" s="216"/>
      <c r="FY57" s="217"/>
      <c r="FZ57" s="240"/>
      <c r="GA57" s="241"/>
      <c r="GB57" s="241"/>
      <c r="GC57" s="241"/>
      <c r="GD57" s="241"/>
      <c r="GE57" s="241"/>
      <c r="GF57" s="241"/>
      <c r="GG57" s="241"/>
      <c r="GH57" s="241"/>
      <c r="GI57" s="336"/>
      <c r="GJ57" s="240"/>
      <c r="GK57" s="241"/>
      <c r="GL57" s="241"/>
      <c r="GM57" s="241"/>
      <c r="GN57" s="241"/>
      <c r="GO57" s="241"/>
      <c r="GP57" s="241"/>
      <c r="GQ57" s="241"/>
      <c r="GR57" s="241"/>
      <c r="GS57" s="336"/>
      <c r="GT57" s="240"/>
      <c r="GU57" s="241"/>
      <c r="GV57" s="241"/>
      <c r="GW57" s="241"/>
      <c r="GX57" s="241"/>
      <c r="GY57" s="241"/>
      <c r="GZ57" s="241"/>
      <c r="HA57" s="241"/>
      <c r="HB57" s="241"/>
      <c r="HC57" s="336"/>
      <c r="HD57" s="240"/>
      <c r="HE57" s="241"/>
      <c r="HF57" s="241"/>
      <c r="HG57" s="241"/>
      <c r="HH57" s="241"/>
      <c r="HI57" s="241"/>
      <c r="HJ57" s="241"/>
      <c r="HK57" s="241"/>
      <c r="HL57" s="241"/>
      <c r="HM57" s="336"/>
      <c r="HN57" s="240"/>
      <c r="HO57" s="241"/>
      <c r="HP57" s="241"/>
      <c r="HQ57" s="241"/>
      <c r="HR57" s="241"/>
      <c r="HS57" s="241"/>
      <c r="HT57" s="241"/>
      <c r="HU57" s="241"/>
      <c r="HV57" s="241"/>
      <c r="HW57" s="336"/>
      <c r="HX57" s="240"/>
      <c r="HY57" s="241"/>
      <c r="HZ57" s="241"/>
      <c r="IA57" s="241"/>
      <c r="IB57" s="241"/>
      <c r="IC57" s="241"/>
      <c r="ID57" s="241"/>
      <c r="IE57" s="241"/>
      <c r="IF57" s="241"/>
      <c r="IG57" s="336"/>
      <c r="IH57" s="240"/>
      <c r="II57" s="241"/>
      <c r="IJ57" s="241"/>
      <c r="IK57" s="241"/>
      <c r="IL57" s="241"/>
      <c r="IM57" s="241"/>
      <c r="IN57" s="241"/>
      <c r="IO57" s="241"/>
      <c r="IP57" s="241"/>
      <c r="IQ57" s="336"/>
      <c r="IR57" s="240"/>
      <c r="IS57" s="241"/>
      <c r="IT57" s="241"/>
      <c r="IU57" s="241"/>
      <c r="IV57" s="241"/>
      <c r="IW57" s="241"/>
      <c r="IX57" s="241"/>
      <c r="IY57" s="241"/>
      <c r="IZ57" s="241"/>
      <c r="JA57" s="336"/>
      <c r="JB57" s="240"/>
      <c r="JC57" s="241"/>
      <c r="JD57" s="241"/>
      <c r="JE57" s="241"/>
      <c r="JF57" s="241"/>
      <c r="JG57" s="241"/>
      <c r="JH57" s="241"/>
      <c r="JI57" s="241"/>
      <c r="JJ57" s="241"/>
      <c r="JK57" s="336"/>
      <c r="JL57" s="240"/>
      <c r="JM57" s="241"/>
      <c r="JN57" s="241"/>
      <c r="JO57" s="241"/>
      <c r="JP57" s="241"/>
      <c r="JQ57" s="241"/>
      <c r="JR57" s="241"/>
      <c r="JS57" s="241"/>
      <c r="JT57" s="241"/>
      <c r="JU57" s="336"/>
      <c r="JV57" s="240"/>
      <c r="JW57" s="241"/>
      <c r="JX57" s="241"/>
      <c r="JY57" s="241"/>
      <c r="JZ57" s="241"/>
      <c r="KA57" s="241"/>
      <c r="KB57" s="241"/>
      <c r="KC57" s="241"/>
      <c r="KD57" s="241"/>
      <c r="KE57" s="336"/>
      <c r="KF57" s="240"/>
      <c r="KG57" s="241"/>
      <c r="KH57" s="241"/>
      <c r="KI57" s="241"/>
      <c r="KJ57" s="241"/>
      <c r="KK57" s="241"/>
      <c r="KL57" s="241"/>
      <c r="KM57" s="241"/>
      <c r="KN57" s="241"/>
      <c r="KO57" s="336"/>
      <c r="KP57" s="240"/>
      <c r="KQ57" s="241"/>
      <c r="KR57" s="241"/>
      <c r="KS57" s="241"/>
      <c r="KT57" s="241"/>
      <c r="KU57" s="241"/>
      <c r="KV57" s="241"/>
      <c r="KW57" s="241"/>
      <c r="KX57" s="241"/>
      <c r="KY57" s="336"/>
      <c r="KZ57" s="240"/>
      <c r="LA57" s="241"/>
      <c r="LB57" s="241"/>
      <c r="LC57" s="241"/>
      <c r="LD57" s="241"/>
      <c r="LE57" s="241"/>
      <c r="LF57" s="241"/>
      <c r="LG57" s="241"/>
      <c r="LH57" s="241"/>
      <c r="LI57" s="336"/>
      <c r="LJ57" s="240"/>
      <c r="LK57" s="241"/>
      <c r="LL57" s="241"/>
      <c r="LM57" s="241"/>
      <c r="LN57" s="241"/>
      <c r="LO57" s="241"/>
      <c r="LP57" s="241"/>
      <c r="LQ57" s="241"/>
      <c r="LR57" s="241"/>
      <c r="LS57" s="336"/>
      <c r="LT57" s="240"/>
      <c r="LU57" s="241"/>
      <c r="LV57" s="241"/>
      <c r="LW57" s="241"/>
      <c r="LX57" s="241"/>
      <c r="LY57" s="241"/>
      <c r="LZ57" s="241"/>
      <c r="MA57" s="241"/>
      <c r="MB57" s="241"/>
      <c r="MC57" s="336"/>
    </row>
    <row r="58" spans="1:341" ht="13.5" customHeight="1" x14ac:dyDescent="0.2">
      <c r="A58" s="227" t="s">
        <v>255</v>
      </c>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176" t="s">
        <v>105</v>
      </c>
      <c r="AO58" s="177"/>
      <c r="AP58" s="177"/>
      <c r="AQ58" s="177"/>
      <c r="AR58" s="177"/>
      <c r="AS58" s="177"/>
      <c r="AT58" s="177" t="s">
        <v>52</v>
      </c>
      <c r="AU58" s="177"/>
      <c r="AV58" s="177"/>
      <c r="AW58" s="177"/>
      <c r="AX58" s="177"/>
      <c r="AY58" s="177"/>
      <c r="AZ58" s="188">
        <f>SUM(AZ59:BI63)</f>
        <v>0</v>
      </c>
      <c r="BA58" s="188"/>
      <c r="BB58" s="188"/>
      <c r="BC58" s="188"/>
      <c r="BD58" s="188"/>
      <c r="BE58" s="188"/>
      <c r="BF58" s="188"/>
      <c r="BG58" s="188"/>
      <c r="BH58" s="188"/>
      <c r="BI58" s="188"/>
      <c r="BJ58" s="188">
        <f t="shared" ref="BJ58" si="217">SUM(BJ59:BS63)</f>
        <v>0</v>
      </c>
      <c r="BK58" s="188"/>
      <c r="BL58" s="188"/>
      <c r="BM58" s="188"/>
      <c r="BN58" s="188"/>
      <c r="BO58" s="188"/>
      <c r="BP58" s="188"/>
      <c r="BQ58" s="188"/>
      <c r="BR58" s="188"/>
      <c r="BS58" s="188"/>
      <c r="BT58" s="188">
        <f t="shared" ref="BT58" si="218">SUM(BT59:CC63)</f>
        <v>0</v>
      </c>
      <c r="BU58" s="188"/>
      <c r="BV58" s="188"/>
      <c r="BW58" s="188"/>
      <c r="BX58" s="188"/>
      <c r="BY58" s="188"/>
      <c r="BZ58" s="188"/>
      <c r="CA58" s="188"/>
      <c r="CB58" s="188"/>
      <c r="CC58" s="188"/>
      <c r="CD58" s="188">
        <f t="shared" ref="CD58" si="219">SUM(CD59:CM63)</f>
        <v>0</v>
      </c>
      <c r="CE58" s="188"/>
      <c r="CF58" s="188"/>
      <c r="CG58" s="188"/>
      <c r="CH58" s="188"/>
      <c r="CI58" s="188"/>
      <c r="CJ58" s="188"/>
      <c r="CK58" s="188"/>
      <c r="CL58" s="188"/>
      <c r="CM58" s="188"/>
      <c r="CN58" s="188">
        <f t="shared" ref="CN58" si="220">SUM(CN59:CW63)</f>
        <v>0</v>
      </c>
      <c r="CO58" s="188"/>
      <c r="CP58" s="188"/>
      <c r="CQ58" s="188"/>
      <c r="CR58" s="188"/>
      <c r="CS58" s="188"/>
      <c r="CT58" s="188"/>
      <c r="CU58" s="188"/>
      <c r="CV58" s="188"/>
      <c r="CW58" s="188"/>
      <c r="CX58" s="188">
        <f t="shared" ref="CX58" si="221">SUM(CX59:DG63)</f>
        <v>0</v>
      </c>
      <c r="CY58" s="188"/>
      <c r="CZ58" s="188"/>
      <c r="DA58" s="188"/>
      <c r="DB58" s="188"/>
      <c r="DC58" s="188"/>
      <c r="DD58" s="188"/>
      <c r="DE58" s="188"/>
      <c r="DF58" s="188"/>
      <c r="DG58" s="188"/>
      <c r="DH58" s="188">
        <f t="shared" ref="DH58" si="222">SUM(DH59:DQ63)</f>
        <v>0</v>
      </c>
      <c r="DI58" s="188"/>
      <c r="DJ58" s="188"/>
      <c r="DK58" s="188"/>
      <c r="DL58" s="188"/>
      <c r="DM58" s="188"/>
      <c r="DN58" s="188"/>
      <c r="DO58" s="188"/>
      <c r="DP58" s="188"/>
      <c r="DQ58" s="188"/>
      <c r="DR58" s="188">
        <f t="shared" ref="DR58" si="223">SUM(DR59:EA63)</f>
        <v>0</v>
      </c>
      <c r="DS58" s="188"/>
      <c r="DT58" s="188"/>
      <c r="DU58" s="188"/>
      <c r="DV58" s="188"/>
      <c r="DW58" s="188"/>
      <c r="DX58" s="188"/>
      <c r="DY58" s="188"/>
      <c r="DZ58" s="188"/>
      <c r="EA58" s="188"/>
      <c r="EB58" s="188">
        <f t="shared" ref="EB58" si="224">SUM(EB59:EK63)</f>
        <v>0</v>
      </c>
      <c r="EC58" s="188"/>
      <c r="ED58" s="188"/>
      <c r="EE58" s="188"/>
      <c r="EF58" s="188"/>
      <c r="EG58" s="188"/>
      <c r="EH58" s="188"/>
      <c r="EI58" s="188"/>
      <c r="EJ58" s="188"/>
      <c r="EK58" s="188"/>
      <c r="EL58" s="188">
        <f t="shared" ref="EL58" si="225">SUM(EL59:EU63)</f>
        <v>0</v>
      </c>
      <c r="EM58" s="188"/>
      <c r="EN58" s="188"/>
      <c r="EO58" s="188"/>
      <c r="EP58" s="188"/>
      <c r="EQ58" s="188"/>
      <c r="ER58" s="188"/>
      <c r="ES58" s="188"/>
      <c r="ET58" s="188"/>
      <c r="EU58" s="188"/>
      <c r="EV58" s="188">
        <f t="shared" ref="EV58" si="226">SUM(EV59:FE63)</f>
        <v>0</v>
      </c>
      <c r="EW58" s="188"/>
      <c r="EX58" s="188"/>
      <c r="EY58" s="188"/>
      <c r="EZ58" s="188"/>
      <c r="FA58" s="188"/>
      <c r="FB58" s="188"/>
      <c r="FC58" s="188"/>
      <c r="FD58" s="188"/>
      <c r="FE58" s="188"/>
      <c r="FF58" s="188">
        <f t="shared" ref="FF58" si="227">SUM(FF59:FO63)</f>
        <v>0</v>
      </c>
      <c r="FG58" s="188"/>
      <c r="FH58" s="188"/>
      <c r="FI58" s="188"/>
      <c r="FJ58" s="188"/>
      <c r="FK58" s="188"/>
      <c r="FL58" s="188"/>
      <c r="FM58" s="188"/>
      <c r="FN58" s="188"/>
      <c r="FO58" s="188"/>
      <c r="FP58" s="188">
        <f t="shared" ref="FP58" si="228">SUM(FP59:FY63)</f>
        <v>0</v>
      </c>
      <c r="FQ58" s="188"/>
      <c r="FR58" s="188"/>
      <c r="FS58" s="188"/>
      <c r="FT58" s="188"/>
      <c r="FU58" s="188"/>
      <c r="FV58" s="188"/>
      <c r="FW58" s="188"/>
      <c r="FX58" s="188"/>
      <c r="FY58" s="188"/>
      <c r="FZ58" s="188">
        <f t="shared" ref="FZ58" si="229">SUM(FZ59:GI63)</f>
        <v>0</v>
      </c>
      <c r="GA58" s="188"/>
      <c r="GB58" s="188"/>
      <c r="GC58" s="188"/>
      <c r="GD58" s="188"/>
      <c r="GE58" s="188"/>
      <c r="GF58" s="188"/>
      <c r="GG58" s="188"/>
      <c r="GH58" s="188"/>
      <c r="GI58" s="352"/>
      <c r="GJ58" s="188">
        <f t="shared" ref="GJ58" si="230">SUM(GJ59:GS63)</f>
        <v>0</v>
      </c>
      <c r="GK58" s="188"/>
      <c r="GL58" s="188"/>
      <c r="GM58" s="188"/>
      <c r="GN58" s="188"/>
      <c r="GO58" s="188"/>
      <c r="GP58" s="188"/>
      <c r="GQ58" s="188"/>
      <c r="GR58" s="188"/>
      <c r="GS58" s="352"/>
      <c r="GT58" s="188">
        <f t="shared" ref="GT58" si="231">SUM(GT59:HC63)</f>
        <v>0</v>
      </c>
      <c r="GU58" s="188"/>
      <c r="GV58" s="188"/>
      <c r="GW58" s="188"/>
      <c r="GX58" s="188"/>
      <c r="GY58" s="188"/>
      <c r="GZ58" s="188"/>
      <c r="HA58" s="188"/>
      <c r="HB58" s="188"/>
      <c r="HC58" s="352"/>
      <c r="HD58" s="188">
        <f t="shared" ref="HD58" si="232">SUM(HD59:HM63)</f>
        <v>0</v>
      </c>
      <c r="HE58" s="188"/>
      <c r="HF58" s="188"/>
      <c r="HG58" s="188"/>
      <c r="HH58" s="188"/>
      <c r="HI58" s="188"/>
      <c r="HJ58" s="188"/>
      <c r="HK58" s="188"/>
      <c r="HL58" s="188"/>
      <c r="HM58" s="352"/>
      <c r="HN58" s="188">
        <f t="shared" ref="HN58" si="233">SUM(HN59:HW63)</f>
        <v>0</v>
      </c>
      <c r="HO58" s="188"/>
      <c r="HP58" s="188"/>
      <c r="HQ58" s="188"/>
      <c r="HR58" s="188"/>
      <c r="HS58" s="188"/>
      <c r="HT58" s="188"/>
      <c r="HU58" s="188"/>
      <c r="HV58" s="188"/>
      <c r="HW58" s="352"/>
      <c r="HX58" s="188">
        <f t="shared" ref="HX58" si="234">SUM(HX59:IG63)</f>
        <v>0</v>
      </c>
      <c r="HY58" s="188"/>
      <c r="HZ58" s="188"/>
      <c r="IA58" s="188"/>
      <c r="IB58" s="188"/>
      <c r="IC58" s="188"/>
      <c r="ID58" s="188"/>
      <c r="IE58" s="188"/>
      <c r="IF58" s="188"/>
      <c r="IG58" s="352"/>
      <c r="IH58" s="188">
        <f t="shared" ref="IH58" si="235">SUM(IH59:IQ63)</f>
        <v>0</v>
      </c>
      <c r="II58" s="188"/>
      <c r="IJ58" s="188"/>
      <c r="IK58" s="188"/>
      <c r="IL58" s="188"/>
      <c r="IM58" s="188"/>
      <c r="IN58" s="188"/>
      <c r="IO58" s="188"/>
      <c r="IP58" s="188"/>
      <c r="IQ58" s="352"/>
      <c r="IR58" s="188">
        <f t="shared" ref="IR58" si="236">SUM(IR59:JA63)</f>
        <v>0</v>
      </c>
      <c r="IS58" s="188"/>
      <c r="IT58" s="188"/>
      <c r="IU58" s="188"/>
      <c r="IV58" s="188"/>
      <c r="IW58" s="188"/>
      <c r="IX58" s="188"/>
      <c r="IY58" s="188"/>
      <c r="IZ58" s="188"/>
      <c r="JA58" s="352"/>
      <c r="JB58" s="188">
        <f t="shared" ref="JB58" si="237">SUM(JB59:JK63)</f>
        <v>0</v>
      </c>
      <c r="JC58" s="188"/>
      <c r="JD58" s="188"/>
      <c r="JE58" s="188"/>
      <c r="JF58" s="188"/>
      <c r="JG58" s="188"/>
      <c r="JH58" s="188"/>
      <c r="JI58" s="188"/>
      <c r="JJ58" s="188"/>
      <c r="JK58" s="352"/>
      <c r="JL58" s="188">
        <f t="shared" ref="JL58" si="238">SUM(JL59:JU63)</f>
        <v>0</v>
      </c>
      <c r="JM58" s="188"/>
      <c r="JN58" s="188"/>
      <c r="JO58" s="188"/>
      <c r="JP58" s="188"/>
      <c r="JQ58" s="188"/>
      <c r="JR58" s="188"/>
      <c r="JS58" s="188"/>
      <c r="JT58" s="188"/>
      <c r="JU58" s="352"/>
      <c r="JV58" s="188">
        <f t="shared" ref="JV58" si="239">SUM(JV59:KE63)</f>
        <v>0</v>
      </c>
      <c r="JW58" s="188"/>
      <c r="JX58" s="188"/>
      <c r="JY58" s="188"/>
      <c r="JZ58" s="188"/>
      <c r="KA58" s="188"/>
      <c r="KB58" s="188"/>
      <c r="KC58" s="188"/>
      <c r="KD58" s="188"/>
      <c r="KE58" s="352"/>
      <c r="KF58" s="188">
        <f t="shared" ref="KF58" si="240">SUM(KF59:KO63)</f>
        <v>0</v>
      </c>
      <c r="KG58" s="188"/>
      <c r="KH58" s="188"/>
      <c r="KI58" s="188"/>
      <c r="KJ58" s="188"/>
      <c r="KK58" s="188"/>
      <c r="KL58" s="188"/>
      <c r="KM58" s="188"/>
      <c r="KN58" s="188"/>
      <c r="KO58" s="352"/>
      <c r="KP58" s="188">
        <f t="shared" ref="KP58" si="241">SUM(KP59:KY63)</f>
        <v>0</v>
      </c>
      <c r="KQ58" s="188"/>
      <c r="KR58" s="188"/>
      <c r="KS58" s="188"/>
      <c r="KT58" s="188"/>
      <c r="KU58" s="188"/>
      <c r="KV58" s="188"/>
      <c r="KW58" s="188"/>
      <c r="KX58" s="188"/>
      <c r="KY58" s="352"/>
      <c r="KZ58" s="188">
        <f t="shared" ref="KZ58" si="242">SUM(KZ59:LI63)</f>
        <v>0</v>
      </c>
      <c r="LA58" s="188"/>
      <c r="LB58" s="188"/>
      <c r="LC58" s="188"/>
      <c r="LD58" s="188"/>
      <c r="LE58" s="188"/>
      <c r="LF58" s="188"/>
      <c r="LG58" s="188"/>
      <c r="LH58" s="188"/>
      <c r="LI58" s="352"/>
      <c r="LJ58" s="188">
        <f t="shared" ref="LJ58" si="243">SUM(LJ59:LS63)</f>
        <v>0</v>
      </c>
      <c r="LK58" s="188"/>
      <c r="LL58" s="188"/>
      <c r="LM58" s="188"/>
      <c r="LN58" s="188"/>
      <c r="LO58" s="188"/>
      <c r="LP58" s="188"/>
      <c r="LQ58" s="188"/>
      <c r="LR58" s="188"/>
      <c r="LS58" s="352"/>
      <c r="LT58" s="188">
        <f t="shared" ref="LT58" si="244">SUM(LT59:MC63)</f>
        <v>0</v>
      </c>
      <c r="LU58" s="188"/>
      <c r="LV58" s="188"/>
      <c r="LW58" s="188"/>
      <c r="LX58" s="188"/>
      <c r="LY58" s="188"/>
      <c r="LZ58" s="188"/>
      <c r="MA58" s="188"/>
      <c r="MB58" s="188"/>
      <c r="MC58" s="352"/>
    </row>
    <row r="59" spans="1:341" ht="13.5" customHeight="1" x14ac:dyDescent="0.2">
      <c r="A59" s="198" t="s">
        <v>45</v>
      </c>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200" t="s">
        <v>105</v>
      </c>
      <c r="AO59" s="201"/>
      <c r="AP59" s="201"/>
      <c r="AQ59" s="201"/>
      <c r="AR59" s="201"/>
      <c r="AS59" s="202"/>
      <c r="AT59" s="205" t="s">
        <v>303</v>
      </c>
      <c r="AU59" s="201"/>
      <c r="AV59" s="201"/>
      <c r="AW59" s="201"/>
      <c r="AX59" s="201"/>
      <c r="AY59" s="202"/>
      <c r="AZ59" s="207"/>
      <c r="BA59" s="208"/>
      <c r="BB59" s="208"/>
      <c r="BC59" s="208"/>
      <c r="BD59" s="208"/>
      <c r="BE59" s="208"/>
      <c r="BF59" s="208"/>
      <c r="BG59" s="208"/>
      <c r="BH59" s="208"/>
      <c r="BI59" s="209"/>
      <c r="BJ59" s="215"/>
      <c r="BK59" s="216"/>
      <c r="BL59" s="216"/>
      <c r="BM59" s="216"/>
      <c r="BN59" s="216"/>
      <c r="BO59" s="216"/>
      <c r="BP59" s="216"/>
      <c r="BQ59" s="216"/>
      <c r="BR59" s="216"/>
      <c r="BS59" s="217"/>
      <c r="BT59" s="215"/>
      <c r="BU59" s="216"/>
      <c r="BV59" s="216"/>
      <c r="BW59" s="216"/>
      <c r="BX59" s="216"/>
      <c r="BY59" s="216"/>
      <c r="BZ59" s="216"/>
      <c r="CA59" s="216"/>
      <c r="CB59" s="216"/>
      <c r="CC59" s="217"/>
      <c r="CD59" s="215"/>
      <c r="CE59" s="216"/>
      <c r="CF59" s="216"/>
      <c r="CG59" s="216"/>
      <c r="CH59" s="216"/>
      <c r="CI59" s="216"/>
      <c r="CJ59" s="216"/>
      <c r="CK59" s="216"/>
      <c r="CL59" s="216"/>
      <c r="CM59" s="217"/>
      <c r="CN59" s="215"/>
      <c r="CO59" s="216"/>
      <c r="CP59" s="216"/>
      <c r="CQ59" s="216"/>
      <c r="CR59" s="216"/>
      <c r="CS59" s="216"/>
      <c r="CT59" s="216"/>
      <c r="CU59" s="216"/>
      <c r="CV59" s="216"/>
      <c r="CW59" s="217"/>
      <c r="CX59" s="215"/>
      <c r="CY59" s="216"/>
      <c r="CZ59" s="216"/>
      <c r="DA59" s="216"/>
      <c r="DB59" s="216"/>
      <c r="DC59" s="216"/>
      <c r="DD59" s="216"/>
      <c r="DE59" s="216"/>
      <c r="DF59" s="216"/>
      <c r="DG59" s="217"/>
      <c r="DH59" s="215"/>
      <c r="DI59" s="216"/>
      <c r="DJ59" s="216"/>
      <c r="DK59" s="216"/>
      <c r="DL59" s="216"/>
      <c r="DM59" s="216"/>
      <c r="DN59" s="216"/>
      <c r="DO59" s="216"/>
      <c r="DP59" s="216"/>
      <c r="DQ59" s="217"/>
      <c r="DR59" s="215"/>
      <c r="DS59" s="216"/>
      <c r="DT59" s="216"/>
      <c r="DU59" s="216"/>
      <c r="DV59" s="216"/>
      <c r="DW59" s="216"/>
      <c r="DX59" s="216"/>
      <c r="DY59" s="216"/>
      <c r="DZ59" s="216"/>
      <c r="EA59" s="217"/>
      <c r="EB59" s="215"/>
      <c r="EC59" s="216"/>
      <c r="ED59" s="216"/>
      <c r="EE59" s="216"/>
      <c r="EF59" s="216"/>
      <c r="EG59" s="216"/>
      <c r="EH59" s="216"/>
      <c r="EI59" s="216"/>
      <c r="EJ59" s="216"/>
      <c r="EK59" s="217"/>
      <c r="EL59" s="215"/>
      <c r="EM59" s="216"/>
      <c r="EN59" s="216"/>
      <c r="EO59" s="216"/>
      <c r="EP59" s="216"/>
      <c r="EQ59" s="216"/>
      <c r="ER59" s="216"/>
      <c r="ES59" s="216"/>
      <c r="ET59" s="216"/>
      <c r="EU59" s="217"/>
      <c r="EV59" s="215"/>
      <c r="EW59" s="216"/>
      <c r="EX59" s="216"/>
      <c r="EY59" s="216"/>
      <c r="EZ59" s="216"/>
      <c r="FA59" s="216"/>
      <c r="FB59" s="216"/>
      <c r="FC59" s="216"/>
      <c r="FD59" s="216"/>
      <c r="FE59" s="217"/>
      <c r="FF59" s="215"/>
      <c r="FG59" s="216"/>
      <c r="FH59" s="216"/>
      <c r="FI59" s="216"/>
      <c r="FJ59" s="216"/>
      <c r="FK59" s="216"/>
      <c r="FL59" s="216"/>
      <c r="FM59" s="216"/>
      <c r="FN59" s="216"/>
      <c r="FO59" s="217"/>
      <c r="FP59" s="215"/>
      <c r="FQ59" s="216"/>
      <c r="FR59" s="216"/>
      <c r="FS59" s="216"/>
      <c r="FT59" s="216"/>
      <c r="FU59" s="216"/>
      <c r="FV59" s="216"/>
      <c r="FW59" s="216"/>
      <c r="FX59" s="216"/>
      <c r="FY59" s="217"/>
      <c r="FZ59" s="240"/>
      <c r="GA59" s="241"/>
      <c r="GB59" s="241"/>
      <c r="GC59" s="241"/>
      <c r="GD59" s="241"/>
      <c r="GE59" s="241"/>
      <c r="GF59" s="241"/>
      <c r="GG59" s="241"/>
      <c r="GH59" s="241"/>
      <c r="GI59" s="336"/>
      <c r="GJ59" s="240"/>
      <c r="GK59" s="241"/>
      <c r="GL59" s="241"/>
      <c r="GM59" s="241"/>
      <c r="GN59" s="241"/>
      <c r="GO59" s="241"/>
      <c r="GP59" s="241"/>
      <c r="GQ59" s="241"/>
      <c r="GR59" s="241"/>
      <c r="GS59" s="336"/>
      <c r="GT59" s="240"/>
      <c r="GU59" s="241"/>
      <c r="GV59" s="241"/>
      <c r="GW59" s="241"/>
      <c r="GX59" s="241"/>
      <c r="GY59" s="241"/>
      <c r="GZ59" s="241"/>
      <c r="HA59" s="241"/>
      <c r="HB59" s="241"/>
      <c r="HC59" s="336"/>
      <c r="HD59" s="240"/>
      <c r="HE59" s="241"/>
      <c r="HF59" s="241"/>
      <c r="HG59" s="241"/>
      <c r="HH59" s="241"/>
      <c r="HI59" s="241"/>
      <c r="HJ59" s="241"/>
      <c r="HK59" s="241"/>
      <c r="HL59" s="241"/>
      <c r="HM59" s="336"/>
      <c r="HN59" s="240"/>
      <c r="HO59" s="241"/>
      <c r="HP59" s="241"/>
      <c r="HQ59" s="241"/>
      <c r="HR59" s="241"/>
      <c r="HS59" s="241"/>
      <c r="HT59" s="241"/>
      <c r="HU59" s="241"/>
      <c r="HV59" s="241"/>
      <c r="HW59" s="336"/>
      <c r="HX59" s="240"/>
      <c r="HY59" s="241"/>
      <c r="HZ59" s="241"/>
      <c r="IA59" s="241"/>
      <c r="IB59" s="241"/>
      <c r="IC59" s="241"/>
      <c r="ID59" s="241"/>
      <c r="IE59" s="241"/>
      <c r="IF59" s="241"/>
      <c r="IG59" s="336"/>
      <c r="IH59" s="240"/>
      <c r="II59" s="241"/>
      <c r="IJ59" s="241"/>
      <c r="IK59" s="241"/>
      <c r="IL59" s="241"/>
      <c r="IM59" s="241"/>
      <c r="IN59" s="241"/>
      <c r="IO59" s="241"/>
      <c r="IP59" s="241"/>
      <c r="IQ59" s="336"/>
      <c r="IR59" s="240"/>
      <c r="IS59" s="241"/>
      <c r="IT59" s="241"/>
      <c r="IU59" s="241"/>
      <c r="IV59" s="241"/>
      <c r="IW59" s="241"/>
      <c r="IX59" s="241"/>
      <c r="IY59" s="241"/>
      <c r="IZ59" s="241"/>
      <c r="JA59" s="336"/>
      <c r="JB59" s="240"/>
      <c r="JC59" s="241"/>
      <c r="JD59" s="241"/>
      <c r="JE59" s="241"/>
      <c r="JF59" s="241"/>
      <c r="JG59" s="241"/>
      <c r="JH59" s="241"/>
      <c r="JI59" s="241"/>
      <c r="JJ59" s="241"/>
      <c r="JK59" s="336"/>
      <c r="JL59" s="240"/>
      <c r="JM59" s="241"/>
      <c r="JN59" s="241"/>
      <c r="JO59" s="241"/>
      <c r="JP59" s="241"/>
      <c r="JQ59" s="241"/>
      <c r="JR59" s="241"/>
      <c r="JS59" s="241"/>
      <c r="JT59" s="241"/>
      <c r="JU59" s="336"/>
      <c r="JV59" s="240"/>
      <c r="JW59" s="241"/>
      <c r="JX59" s="241"/>
      <c r="JY59" s="241"/>
      <c r="JZ59" s="241"/>
      <c r="KA59" s="241"/>
      <c r="KB59" s="241"/>
      <c r="KC59" s="241"/>
      <c r="KD59" s="241"/>
      <c r="KE59" s="336"/>
      <c r="KF59" s="240"/>
      <c r="KG59" s="241"/>
      <c r="KH59" s="241"/>
      <c r="KI59" s="241"/>
      <c r="KJ59" s="241"/>
      <c r="KK59" s="241"/>
      <c r="KL59" s="241"/>
      <c r="KM59" s="241"/>
      <c r="KN59" s="241"/>
      <c r="KO59" s="336"/>
      <c r="KP59" s="240"/>
      <c r="KQ59" s="241"/>
      <c r="KR59" s="241"/>
      <c r="KS59" s="241"/>
      <c r="KT59" s="241"/>
      <c r="KU59" s="241"/>
      <c r="KV59" s="241"/>
      <c r="KW59" s="241"/>
      <c r="KX59" s="241"/>
      <c r="KY59" s="336"/>
      <c r="KZ59" s="240"/>
      <c r="LA59" s="241"/>
      <c r="LB59" s="241"/>
      <c r="LC59" s="241"/>
      <c r="LD59" s="241"/>
      <c r="LE59" s="241"/>
      <c r="LF59" s="241"/>
      <c r="LG59" s="241"/>
      <c r="LH59" s="241"/>
      <c r="LI59" s="336"/>
      <c r="LJ59" s="240"/>
      <c r="LK59" s="241"/>
      <c r="LL59" s="241"/>
      <c r="LM59" s="241"/>
      <c r="LN59" s="241"/>
      <c r="LO59" s="241"/>
      <c r="LP59" s="241"/>
      <c r="LQ59" s="241"/>
      <c r="LR59" s="241"/>
      <c r="LS59" s="336"/>
      <c r="LT59" s="240"/>
      <c r="LU59" s="241"/>
      <c r="LV59" s="241"/>
      <c r="LW59" s="241"/>
      <c r="LX59" s="241"/>
      <c r="LY59" s="241"/>
      <c r="LZ59" s="241"/>
      <c r="MA59" s="241"/>
      <c r="MB59" s="241"/>
      <c r="MC59" s="336"/>
    </row>
    <row r="60" spans="1:341" ht="13.5" customHeight="1" x14ac:dyDescent="0.2">
      <c r="A60" s="270" t="s">
        <v>304</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c r="AJ60" s="271"/>
      <c r="AK60" s="271"/>
      <c r="AL60" s="271"/>
      <c r="AM60" s="271"/>
      <c r="AN60" s="203"/>
      <c r="AO60" s="149"/>
      <c r="AP60" s="149"/>
      <c r="AQ60" s="149"/>
      <c r="AR60" s="149"/>
      <c r="AS60" s="204"/>
      <c r="AT60" s="206"/>
      <c r="AU60" s="149"/>
      <c r="AV60" s="149"/>
      <c r="AW60" s="149"/>
      <c r="AX60" s="149"/>
      <c r="AY60" s="204"/>
      <c r="AZ60" s="210"/>
      <c r="BA60" s="211"/>
      <c r="BB60" s="211"/>
      <c r="BC60" s="211"/>
      <c r="BD60" s="211"/>
      <c r="BE60" s="211"/>
      <c r="BF60" s="211"/>
      <c r="BG60" s="211"/>
      <c r="BH60" s="211"/>
      <c r="BI60" s="212"/>
      <c r="BJ60" s="218"/>
      <c r="BK60" s="219"/>
      <c r="BL60" s="219"/>
      <c r="BM60" s="219"/>
      <c r="BN60" s="219"/>
      <c r="BO60" s="219"/>
      <c r="BP60" s="219"/>
      <c r="BQ60" s="219"/>
      <c r="BR60" s="219"/>
      <c r="BS60" s="220"/>
      <c r="BT60" s="218"/>
      <c r="BU60" s="219"/>
      <c r="BV60" s="219"/>
      <c r="BW60" s="219"/>
      <c r="BX60" s="219"/>
      <c r="BY60" s="219"/>
      <c r="BZ60" s="219"/>
      <c r="CA60" s="219"/>
      <c r="CB60" s="219"/>
      <c r="CC60" s="220"/>
      <c r="CD60" s="218"/>
      <c r="CE60" s="219"/>
      <c r="CF60" s="219"/>
      <c r="CG60" s="219"/>
      <c r="CH60" s="219"/>
      <c r="CI60" s="219"/>
      <c r="CJ60" s="219"/>
      <c r="CK60" s="219"/>
      <c r="CL60" s="219"/>
      <c r="CM60" s="220"/>
      <c r="CN60" s="218"/>
      <c r="CO60" s="219"/>
      <c r="CP60" s="219"/>
      <c r="CQ60" s="219"/>
      <c r="CR60" s="219"/>
      <c r="CS60" s="219"/>
      <c r="CT60" s="219"/>
      <c r="CU60" s="219"/>
      <c r="CV60" s="219"/>
      <c r="CW60" s="220"/>
      <c r="CX60" s="218"/>
      <c r="CY60" s="219"/>
      <c r="CZ60" s="219"/>
      <c r="DA60" s="219"/>
      <c r="DB60" s="219"/>
      <c r="DC60" s="219"/>
      <c r="DD60" s="219"/>
      <c r="DE60" s="219"/>
      <c r="DF60" s="219"/>
      <c r="DG60" s="220"/>
      <c r="DH60" s="218"/>
      <c r="DI60" s="219"/>
      <c r="DJ60" s="219"/>
      <c r="DK60" s="219"/>
      <c r="DL60" s="219"/>
      <c r="DM60" s="219"/>
      <c r="DN60" s="219"/>
      <c r="DO60" s="219"/>
      <c r="DP60" s="219"/>
      <c r="DQ60" s="220"/>
      <c r="DR60" s="218"/>
      <c r="DS60" s="219"/>
      <c r="DT60" s="219"/>
      <c r="DU60" s="219"/>
      <c r="DV60" s="219"/>
      <c r="DW60" s="219"/>
      <c r="DX60" s="219"/>
      <c r="DY60" s="219"/>
      <c r="DZ60" s="219"/>
      <c r="EA60" s="220"/>
      <c r="EB60" s="218"/>
      <c r="EC60" s="219"/>
      <c r="ED60" s="219"/>
      <c r="EE60" s="219"/>
      <c r="EF60" s="219"/>
      <c r="EG60" s="219"/>
      <c r="EH60" s="219"/>
      <c r="EI60" s="219"/>
      <c r="EJ60" s="219"/>
      <c r="EK60" s="220"/>
      <c r="EL60" s="218"/>
      <c r="EM60" s="219"/>
      <c r="EN60" s="219"/>
      <c r="EO60" s="219"/>
      <c r="EP60" s="219"/>
      <c r="EQ60" s="219"/>
      <c r="ER60" s="219"/>
      <c r="ES60" s="219"/>
      <c r="ET60" s="219"/>
      <c r="EU60" s="220"/>
      <c r="EV60" s="218"/>
      <c r="EW60" s="219"/>
      <c r="EX60" s="219"/>
      <c r="EY60" s="219"/>
      <c r="EZ60" s="219"/>
      <c r="FA60" s="219"/>
      <c r="FB60" s="219"/>
      <c r="FC60" s="219"/>
      <c r="FD60" s="219"/>
      <c r="FE60" s="220"/>
      <c r="FF60" s="218"/>
      <c r="FG60" s="219"/>
      <c r="FH60" s="219"/>
      <c r="FI60" s="219"/>
      <c r="FJ60" s="219"/>
      <c r="FK60" s="219"/>
      <c r="FL60" s="219"/>
      <c r="FM60" s="219"/>
      <c r="FN60" s="219"/>
      <c r="FO60" s="220"/>
      <c r="FP60" s="218"/>
      <c r="FQ60" s="219"/>
      <c r="FR60" s="219"/>
      <c r="FS60" s="219"/>
      <c r="FT60" s="219"/>
      <c r="FU60" s="219"/>
      <c r="FV60" s="219"/>
      <c r="FW60" s="219"/>
      <c r="FX60" s="219"/>
      <c r="FY60" s="220"/>
      <c r="FZ60" s="243"/>
      <c r="GA60" s="244"/>
      <c r="GB60" s="244"/>
      <c r="GC60" s="244"/>
      <c r="GD60" s="244"/>
      <c r="GE60" s="244"/>
      <c r="GF60" s="244"/>
      <c r="GG60" s="244"/>
      <c r="GH60" s="244"/>
      <c r="GI60" s="353"/>
      <c r="GJ60" s="243"/>
      <c r="GK60" s="244"/>
      <c r="GL60" s="244"/>
      <c r="GM60" s="244"/>
      <c r="GN60" s="244"/>
      <c r="GO60" s="244"/>
      <c r="GP60" s="244"/>
      <c r="GQ60" s="244"/>
      <c r="GR60" s="244"/>
      <c r="GS60" s="353"/>
      <c r="GT60" s="243"/>
      <c r="GU60" s="244"/>
      <c r="GV60" s="244"/>
      <c r="GW60" s="244"/>
      <c r="GX60" s="244"/>
      <c r="GY60" s="244"/>
      <c r="GZ60" s="244"/>
      <c r="HA60" s="244"/>
      <c r="HB60" s="244"/>
      <c r="HC60" s="353"/>
      <c r="HD60" s="243"/>
      <c r="HE60" s="244"/>
      <c r="HF60" s="244"/>
      <c r="HG60" s="244"/>
      <c r="HH60" s="244"/>
      <c r="HI60" s="244"/>
      <c r="HJ60" s="244"/>
      <c r="HK60" s="244"/>
      <c r="HL60" s="244"/>
      <c r="HM60" s="353"/>
      <c r="HN60" s="243"/>
      <c r="HO60" s="244"/>
      <c r="HP60" s="244"/>
      <c r="HQ60" s="244"/>
      <c r="HR60" s="244"/>
      <c r="HS60" s="244"/>
      <c r="HT60" s="244"/>
      <c r="HU60" s="244"/>
      <c r="HV60" s="244"/>
      <c r="HW60" s="353"/>
      <c r="HX60" s="243"/>
      <c r="HY60" s="244"/>
      <c r="HZ60" s="244"/>
      <c r="IA60" s="244"/>
      <c r="IB60" s="244"/>
      <c r="IC60" s="244"/>
      <c r="ID60" s="244"/>
      <c r="IE60" s="244"/>
      <c r="IF60" s="244"/>
      <c r="IG60" s="353"/>
      <c r="IH60" s="243"/>
      <c r="II60" s="244"/>
      <c r="IJ60" s="244"/>
      <c r="IK60" s="244"/>
      <c r="IL60" s="244"/>
      <c r="IM60" s="244"/>
      <c r="IN60" s="244"/>
      <c r="IO60" s="244"/>
      <c r="IP60" s="244"/>
      <c r="IQ60" s="353"/>
      <c r="IR60" s="243"/>
      <c r="IS60" s="244"/>
      <c r="IT60" s="244"/>
      <c r="IU60" s="244"/>
      <c r="IV60" s="244"/>
      <c r="IW60" s="244"/>
      <c r="IX60" s="244"/>
      <c r="IY60" s="244"/>
      <c r="IZ60" s="244"/>
      <c r="JA60" s="353"/>
      <c r="JB60" s="243"/>
      <c r="JC60" s="244"/>
      <c r="JD60" s="244"/>
      <c r="JE60" s="244"/>
      <c r="JF60" s="244"/>
      <c r="JG60" s="244"/>
      <c r="JH60" s="244"/>
      <c r="JI60" s="244"/>
      <c r="JJ60" s="244"/>
      <c r="JK60" s="353"/>
      <c r="JL60" s="243"/>
      <c r="JM60" s="244"/>
      <c r="JN60" s="244"/>
      <c r="JO60" s="244"/>
      <c r="JP60" s="244"/>
      <c r="JQ60" s="244"/>
      <c r="JR60" s="244"/>
      <c r="JS60" s="244"/>
      <c r="JT60" s="244"/>
      <c r="JU60" s="353"/>
      <c r="JV60" s="243"/>
      <c r="JW60" s="244"/>
      <c r="JX60" s="244"/>
      <c r="JY60" s="244"/>
      <c r="JZ60" s="244"/>
      <c r="KA60" s="244"/>
      <c r="KB60" s="244"/>
      <c r="KC60" s="244"/>
      <c r="KD60" s="244"/>
      <c r="KE60" s="353"/>
      <c r="KF60" s="243"/>
      <c r="KG60" s="244"/>
      <c r="KH60" s="244"/>
      <c r="KI60" s="244"/>
      <c r="KJ60" s="244"/>
      <c r="KK60" s="244"/>
      <c r="KL60" s="244"/>
      <c r="KM60" s="244"/>
      <c r="KN60" s="244"/>
      <c r="KO60" s="353"/>
      <c r="KP60" s="243"/>
      <c r="KQ60" s="244"/>
      <c r="KR60" s="244"/>
      <c r="KS60" s="244"/>
      <c r="KT60" s="244"/>
      <c r="KU60" s="244"/>
      <c r="KV60" s="244"/>
      <c r="KW60" s="244"/>
      <c r="KX60" s="244"/>
      <c r="KY60" s="353"/>
      <c r="KZ60" s="243"/>
      <c r="LA60" s="244"/>
      <c r="LB60" s="244"/>
      <c r="LC60" s="244"/>
      <c r="LD60" s="244"/>
      <c r="LE60" s="244"/>
      <c r="LF60" s="244"/>
      <c r="LG60" s="244"/>
      <c r="LH60" s="244"/>
      <c r="LI60" s="353"/>
      <c r="LJ60" s="243"/>
      <c r="LK60" s="244"/>
      <c r="LL60" s="244"/>
      <c r="LM60" s="244"/>
      <c r="LN60" s="244"/>
      <c r="LO60" s="244"/>
      <c r="LP60" s="244"/>
      <c r="LQ60" s="244"/>
      <c r="LR60" s="244"/>
      <c r="LS60" s="353"/>
      <c r="LT60" s="243"/>
      <c r="LU60" s="244"/>
      <c r="LV60" s="244"/>
      <c r="LW60" s="244"/>
      <c r="LX60" s="244"/>
      <c r="LY60" s="244"/>
      <c r="LZ60" s="244"/>
      <c r="MA60" s="244"/>
      <c r="MB60" s="244"/>
      <c r="MC60" s="353"/>
    </row>
    <row r="61" spans="1:341" ht="27.75" customHeight="1" x14ac:dyDescent="0.2">
      <c r="A61" s="294" t="s">
        <v>309</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00" t="s">
        <v>105</v>
      </c>
      <c r="AO61" s="201"/>
      <c r="AP61" s="201"/>
      <c r="AQ61" s="201"/>
      <c r="AR61" s="201"/>
      <c r="AS61" s="202"/>
      <c r="AT61" s="205" t="s">
        <v>308</v>
      </c>
      <c r="AU61" s="201"/>
      <c r="AV61" s="201"/>
      <c r="AW61" s="201"/>
      <c r="AX61" s="201"/>
      <c r="AY61" s="202"/>
      <c r="AZ61" s="207"/>
      <c r="BA61" s="208"/>
      <c r="BB61" s="208"/>
      <c r="BC61" s="208"/>
      <c r="BD61" s="208"/>
      <c r="BE61" s="208"/>
      <c r="BF61" s="208"/>
      <c r="BG61" s="208"/>
      <c r="BH61" s="208"/>
      <c r="BI61" s="209"/>
      <c r="BJ61" s="215"/>
      <c r="BK61" s="216"/>
      <c r="BL61" s="216"/>
      <c r="BM61" s="216"/>
      <c r="BN61" s="216"/>
      <c r="BO61" s="216"/>
      <c r="BP61" s="216"/>
      <c r="BQ61" s="216"/>
      <c r="BR61" s="216"/>
      <c r="BS61" s="217"/>
      <c r="BT61" s="215"/>
      <c r="BU61" s="216"/>
      <c r="BV61" s="216"/>
      <c r="BW61" s="216"/>
      <c r="BX61" s="216"/>
      <c r="BY61" s="216"/>
      <c r="BZ61" s="216"/>
      <c r="CA61" s="216"/>
      <c r="CB61" s="216"/>
      <c r="CC61" s="217"/>
      <c r="CD61" s="215"/>
      <c r="CE61" s="216"/>
      <c r="CF61" s="216"/>
      <c r="CG61" s="216"/>
      <c r="CH61" s="216"/>
      <c r="CI61" s="216"/>
      <c r="CJ61" s="216"/>
      <c r="CK61" s="216"/>
      <c r="CL61" s="216"/>
      <c r="CM61" s="217"/>
      <c r="CN61" s="215"/>
      <c r="CO61" s="216"/>
      <c r="CP61" s="216"/>
      <c r="CQ61" s="216"/>
      <c r="CR61" s="216"/>
      <c r="CS61" s="216"/>
      <c r="CT61" s="216"/>
      <c r="CU61" s="216"/>
      <c r="CV61" s="216"/>
      <c r="CW61" s="217"/>
      <c r="CX61" s="215"/>
      <c r="CY61" s="216"/>
      <c r="CZ61" s="216"/>
      <c r="DA61" s="216"/>
      <c r="DB61" s="216"/>
      <c r="DC61" s="216"/>
      <c r="DD61" s="216"/>
      <c r="DE61" s="216"/>
      <c r="DF61" s="216"/>
      <c r="DG61" s="217"/>
      <c r="DH61" s="215"/>
      <c r="DI61" s="216"/>
      <c r="DJ61" s="216"/>
      <c r="DK61" s="216"/>
      <c r="DL61" s="216"/>
      <c r="DM61" s="216"/>
      <c r="DN61" s="216"/>
      <c r="DO61" s="216"/>
      <c r="DP61" s="216"/>
      <c r="DQ61" s="217"/>
      <c r="DR61" s="215"/>
      <c r="DS61" s="216"/>
      <c r="DT61" s="216"/>
      <c r="DU61" s="216"/>
      <c r="DV61" s="216"/>
      <c r="DW61" s="216"/>
      <c r="DX61" s="216"/>
      <c r="DY61" s="216"/>
      <c r="DZ61" s="216"/>
      <c r="EA61" s="217"/>
      <c r="EB61" s="215"/>
      <c r="EC61" s="216"/>
      <c r="ED61" s="216"/>
      <c r="EE61" s="216"/>
      <c r="EF61" s="216"/>
      <c r="EG61" s="216"/>
      <c r="EH61" s="216"/>
      <c r="EI61" s="216"/>
      <c r="EJ61" s="216"/>
      <c r="EK61" s="217"/>
      <c r="EL61" s="215"/>
      <c r="EM61" s="216"/>
      <c r="EN61" s="216"/>
      <c r="EO61" s="216"/>
      <c r="EP61" s="216"/>
      <c r="EQ61" s="216"/>
      <c r="ER61" s="216"/>
      <c r="ES61" s="216"/>
      <c r="ET61" s="216"/>
      <c r="EU61" s="217"/>
      <c r="EV61" s="215"/>
      <c r="EW61" s="216"/>
      <c r="EX61" s="216"/>
      <c r="EY61" s="216"/>
      <c r="EZ61" s="216"/>
      <c r="FA61" s="216"/>
      <c r="FB61" s="216"/>
      <c r="FC61" s="216"/>
      <c r="FD61" s="216"/>
      <c r="FE61" s="217"/>
      <c r="FF61" s="215"/>
      <c r="FG61" s="216"/>
      <c r="FH61" s="216"/>
      <c r="FI61" s="216"/>
      <c r="FJ61" s="216"/>
      <c r="FK61" s="216"/>
      <c r="FL61" s="216"/>
      <c r="FM61" s="216"/>
      <c r="FN61" s="216"/>
      <c r="FO61" s="217"/>
      <c r="FP61" s="215"/>
      <c r="FQ61" s="216"/>
      <c r="FR61" s="216"/>
      <c r="FS61" s="216"/>
      <c r="FT61" s="216"/>
      <c r="FU61" s="216"/>
      <c r="FV61" s="216"/>
      <c r="FW61" s="216"/>
      <c r="FX61" s="216"/>
      <c r="FY61" s="217"/>
      <c r="FZ61" s="240"/>
      <c r="GA61" s="241"/>
      <c r="GB61" s="241"/>
      <c r="GC61" s="241"/>
      <c r="GD61" s="241"/>
      <c r="GE61" s="241"/>
      <c r="GF61" s="241"/>
      <c r="GG61" s="241"/>
      <c r="GH61" s="241"/>
      <c r="GI61" s="336"/>
      <c r="GJ61" s="240"/>
      <c r="GK61" s="241"/>
      <c r="GL61" s="241"/>
      <c r="GM61" s="241"/>
      <c r="GN61" s="241"/>
      <c r="GO61" s="241"/>
      <c r="GP61" s="241"/>
      <c r="GQ61" s="241"/>
      <c r="GR61" s="241"/>
      <c r="GS61" s="336"/>
      <c r="GT61" s="240"/>
      <c r="GU61" s="241"/>
      <c r="GV61" s="241"/>
      <c r="GW61" s="241"/>
      <c r="GX61" s="241"/>
      <c r="GY61" s="241"/>
      <c r="GZ61" s="241"/>
      <c r="HA61" s="241"/>
      <c r="HB61" s="241"/>
      <c r="HC61" s="336"/>
      <c r="HD61" s="240"/>
      <c r="HE61" s="241"/>
      <c r="HF61" s="241"/>
      <c r="HG61" s="241"/>
      <c r="HH61" s="241"/>
      <c r="HI61" s="241"/>
      <c r="HJ61" s="241"/>
      <c r="HK61" s="241"/>
      <c r="HL61" s="241"/>
      <c r="HM61" s="336"/>
      <c r="HN61" s="240"/>
      <c r="HO61" s="241"/>
      <c r="HP61" s="241"/>
      <c r="HQ61" s="241"/>
      <c r="HR61" s="241"/>
      <c r="HS61" s="241"/>
      <c r="HT61" s="241"/>
      <c r="HU61" s="241"/>
      <c r="HV61" s="241"/>
      <c r="HW61" s="336"/>
      <c r="HX61" s="240"/>
      <c r="HY61" s="241"/>
      <c r="HZ61" s="241"/>
      <c r="IA61" s="241"/>
      <c r="IB61" s="241"/>
      <c r="IC61" s="241"/>
      <c r="ID61" s="241"/>
      <c r="IE61" s="241"/>
      <c r="IF61" s="241"/>
      <c r="IG61" s="336"/>
      <c r="IH61" s="240"/>
      <c r="II61" s="241"/>
      <c r="IJ61" s="241"/>
      <c r="IK61" s="241"/>
      <c r="IL61" s="241"/>
      <c r="IM61" s="241"/>
      <c r="IN61" s="241"/>
      <c r="IO61" s="241"/>
      <c r="IP61" s="241"/>
      <c r="IQ61" s="336"/>
      <c r="IR61" s="240"/>
      <c r="IS61" s="241"/>
      <c r="IT61" s="241"/>
      <c r="IU61" s="241"/>
      <c r="IV61" s="241"/>
      <c r="IW61" s="241"/>
      <c r="IX61" s="241"/>
      <c r="IY61" s="241"/>
      <c r="IZ61" s="241"/>
      <c r="JA61" s="336"/>
      <c r="JB61" s="240"/>
      <c r="JC61" s="241"/>
      <c r="JD61" s="241"/>
      <c r="JE61" s="241"/>
      <c r="JF61" s="241"/>
      <c r="JG61" s="241"/>
      <c r="JH61" s="241"/>
      <c r="JI61" s="241"/>
      <c r="JJ61" s="241"/>
      <c r="JK61" s="336"/>
      <c r="JL61" s="240"/>
      <c r="JM61" s="241"/>
      <c r="JN61" s="241"/>
      <c r="JO61" s="241"/>
      <c r="JP61" s="241"/>
      <c r="JQ61" s="241"/>
      <c r="JR61" s="241"/>
      <c r="JS61" s="241"/>
      <c r="JT61" s="241"/>
      <c r="JU61" s="336"/>
      <c r="JV61" s="240"/>
      <c r="JW61" s="241"/>
      <c r="JX61" s="241"/>
      <c r="JY61" s="241"/>
      <c r="JZ61" s="241"/>
      <c r="KA61" s="241"/>
      <c r="KB61" s="241"/>
      <c r="KC61" s="241"/>
      <c r="KD61" s="241"/>
      <c r="KE61" s="336"/>
      <c r="KF61" s="240"/>
      <c r="KG61" s="241"/>
      <c r="KH61" s="241"/>
      <c r="KI61" s="241"/>
      <c r="KJ61" s="241"/>
      <c r="KK61" s="241"/>
      <c r="KL61" s="241"/>
      <c r="KM61" s="241"/>
      <c r="KN61" s="241"/>
      <c r="KO61" s="336"/>
      <c r="KP61" s="240"/>
      <c r="KQ61" s="241"/>
      <c r="KR61" s="241"/>
      <c r="KS61" s="241"/>
      <c r="KT61" s="241"/>
      <c r="KU61" s="241"/>
      <c r="KV61" s="241"/>
      <c r="KW61" s="241"/>
      <c r="KX61" s="241"/>
      <c r="KY61" s="336"/>
      <c r="KZ61" s="240"/>
      <c r="LA61" s="241"/>
      <c r="LB61" s="241"/>
      <c r="LC61" s="241"/>
      <c r="LD61" s="241"/>
      <c r="LE61" s="241"/>
      <c r="LF61" s="241"/>
      <c r="LG61" s="241"/>
      <c r="LH61" s="241"/>
      <c r="LI61" s="336"/>
      <c r="LJ61" s="240"/>
      <c r="LK61" s="241"/>
      <c r="LL61" s="241"/>
      <c r="LM61" s="241"/>
      <c r="LN61" s="241"/>
      <c r="LO61" s="241"/>
      <c r="LP61" s="241"/>
      <c r="LQ61" s="241"/>
      <c r="LR61" s="241"/>
      <c r="LS61" s="336"/>
      <c r="LT61" s="240"/>
      <c r="LU61" s="241"/>
      <c r="LV61" s="241"/>
      <c r="LW61" s="241"/>
      <c r="LX61" s="241"/>
      <c r="LY61" s="241"/>
      <c r="LZ61" s="241"/>
      <c r="MA61" s="241"/>
      <c r="MB61" s="241"/>
      <c r="MC61" s="336"/>
    </row>
    <row r="62" spans="1:341" ht="13.5" customHeight="1" x14ac:dyDescent="0.2">
      <c r="A62" s="289" t="s">
        <v>310</v>
      </c>
      <c r="B62" s="290"/>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176" t="s">
        <v>105</v>
      </c>
      <c r="AO62" s="177"/>
      <c r="AP62" s="177"/>
      <c r="AQ62" s="177"/>
      <c r="AR62" s="177"/>
      <c r="AS62" s="177"/>
      <c r="AT62" s="177" t="s">
        <v>311</v>
      </c>
      <c r="AU62" s="177"/>
      <c r="AV62" s="177"/>
      <c r="AW62" s="177"/>
      <c r="AX62" s="177"/>
      <c r="AY62" s="177"/>
      <c r="AZ62" s="188"/>
      <c r="BA62" s="188"/>
      <c r="BB62" s="188"/>
      <c r="BC62" s="188"/>
      <c r="BD62" s="188"/>
      <c r="BE62" s="188"/>
      <c r="BF62" s="188"/>
      <c r="BG62" s="188"/>
      <c r="BH62" s="188"/>
      <c r="BI62" s="188"/>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G62" s="189"/>
      <c r="FH62" s="189"/>
      <c r="FI62" s="189"/>
      <c r="FJ62" s="189"/>
      <c r="FK62" s="189"/>
      <c r="FL62" s="189"/>
      <c r="FM62" s="189"/>
      <c r="FN62" s="189"/>
      <c r="FO62" s="189"/>
      <c r="FP62" s="189"/>
      <c r="FQ62" s="189"/>
      <c r="FR62" s="189"/>
      <c r="FS62" s="189"/>
      <c r="FT62" s="189"/>
      <c r="FU62" s="189"/>
      <c r="FV62" s="189"/>
      <c r="FW62" s="189"/>
      <c r="FX62" s="189"/>
      <c r="FY62" s="189"/>
      <c r="FZ62" s="356"/>
      <c r="GA62" s="356"/>
      <c r="GB62" s="356"/>
      <c r="GC62" s="356"/>
      <c r="GD62" s="356"/>
      <c r="GE62" s="356"/>
      <c r="GF62" s="356"/>
      <c r="GG62" s="356"/>
      <c r="GH62" s="356"/>
      <c r="GI62" s="357"/>
      <c r="GJ62" s="356"/>
      <c r="GK62" s="356"/>
      <c r="GL62" s="356"/>
      <c r="GM62" s="356"/>
      <c r="GN62" s="356"/>
      <c r="GO62" s="356"/>
      <c r="GP62" s="356"/>
      <c r="GQ62" s="356"/>
      <c r="GR62" s="356"/>
      <c r="GS62" s="357"/>
      <c r="GT62" s="356"/>
      <c r="GU62" s="356"/>
      <c r="GV62" s="356"/>
      <c r="GW62" s="356"/>
      <c r="GX62" s="356"/>
      <c r="GY62" s="356"/>
      <c r="GZ62" s="356"/>
      <c r="HA62" s="356"/>
      <c r="HB62" s="356"/>
      <c r="HC62" s="357"/>
      <c r="HD62" s="356"/>
      <c r="HE62" s="356"/>
      <c r="HF62" s="356"/>
      <c r="HG62" s="356"/>
      <c r="HH62" s="356"/>
      <c r="HI62" s="356"/>
      <c r="HJ62" s="356"/>
      <c r="HK62" s="356"/>
      <c r="HL62" s="356"/>
      <c r="HM62" s="357"/>
      <c r="HN62" s="356"/>
      <c r="HO62" s="356"/>
      <c r="HP62" s="356"/>
      <c r="HQ62" s="356"/>
      <c r="HR62" s="356"/>
      <c r="HS62" s="356"/>
      <c r="HT62" s="356"/>
      <c r="HU62" s="356"/>
      <c r="HV62" s="356"/>
      <c r="HW62" s="357"/>
      <c r="HX62" s="356"/>
      <c r="HY62" s="356"/>
      <c r="HZ62" s="356"/>
      <c r="IA62" s="356"/>
      <c r="IB62" s="356"/>
      <c r="IC62" s="356"/>
      <c r="ID62" s="356"/>
      <c r="IE62" s="356"/>
      <c r="IF62" s="356"/>
      <c r="IG62" s="357"/>
      <c r="IH62" s="356"/>
      <c r="II62" s="356"/>
      <c r="IJ62" s="356"/>
      <c r="IK62" s="356"/>
      <c r="IL62" s="356"/>
      <c r="IM62" s="356"/>
      <c r="IN62" s="356"/>
      <c r="IO62" s="356"/>
      <c r="IP62" s="356"/>
      <c r="IQ62" s="357"/>
      <c r="IR62" s="356"/>
      <c r="IS62" s="356"/>
      <c r="IT62" s="356"/>
      <c r="IU62" s="356"/>
      <c r="IV62" s="356"/>
      <c r="IW62" s="356"/>
      <c r="IX62" s="356"/>
      <c r="IY62" s="356"/>
      <c r="IZ62" s="356"/>
      <c r="JA62" s="357"/>
      <c r="JB62" s="356"/>
      <c r="JC62" s="356"/>
      <c r="JD62" s="356"/>
      <c r="JE62" s="356"/>
      <c r="JF62" s="356"/>
      <c r="JG62" s="356"/>
      <c r="JH62" s="356"/>
      <c r="JI62" s="356"/>
      <c r="JJ62" s="356"/>
      <c r="JK62" s="357"/>
      <c r="JL62" s="356"/>
      <c r="JM62" s="356"/>
      <c r="JN62" s="356"/>
      <c r="JO62" s="356"/>
      <c r="JP62" s="356"/>
      <c r="JQ62" s="356"/>
      <c r="JR62" s="356"/>
      <c r="JS62" s="356"/>
      <c r="JT62" s="356"/>
      <c r="JU62" s="357"/>
      <c r="JV62" s="356"/>
      <c r="JW62" s="356"/>
      <c r="JX62" s="356"/>
      <c r="JY62" s="356"/>
      <c r="JZ62" s="356"/>
      <c r="KA62" s="356"/>
      <c r="KB62" s="356"/>
      <c r="KC62" s="356"/>
      <c r="KD62" s="356"/>
      <c r="KE62" s="357"/>
      <c r="KF62" s="356"/>
      <c r="KG62" s="356"/>
      <c r="KH62" s="356"/>
      <c r="KI62" s="356"/>
      <c r="KJ62" s="356"/>
      <c r="KK62" s="356"/>
      <c r="KL62" s="356"/>
      <c r="KM62" s="356"/>
      <c r="KN62" s="356"/>
      <c r="KO62" s="357"/>
      <c r="KP62" s="356"/>
      <c r="KQ62" s="356"/>
      <c r="KR62" s="356"/>
      <c r="KS62" s="356"/>
      <c r="KT62" s="356"/>
      <c r="KU62" s="356"/>
      <c r="KV62" s="356"/>
      <c r="KW62" s="356"/>
      <c r="KX62" s="356"/>
      <c r="KY62" s="357"/>
      <c r="KZ62" s="356"/>
      <c r="LA62" s="356"/>
      <c r="LB62" s="356"/>
      <c r="LC62" s="356"/>
      <c r="LD62" s="356"/>
      <c r="LE62" s="356"/>
      <c r="LF62" s="356"/>
      <c r="LG62" s="356"/>
      <c r="LH62" s="356"/>
      <c r="LI62" s="357"/>
      <c r="LJ62" s="356"/>
      <c r="LK62" s="356"/>
      <c r="LL62" s="356"/>
      <c r="LM62" s="356"/>
      <c r="LN62" s="356"/>
      <c r="LO62" s="356"/>
      <c r="LP62" s="356"/>
      <c r="LQ62" s="356"/>
      <c r="LR62" s="356"/>
      <c r="LS62" s="357"/>
      <c r="LT62" s="356"/>
      <c r="LU62" s="356"/>
      <c r="LV62" s="356"/>
      <c r="LW62" s="356"/>
      <c r="LX62" s="356"/>
      <c r="LY62" s="356"/>
      <c r="LZ62" s="356"/>
      <c r="MA62" s="356"/>
      <c r="MB62" s="356"/>
      <c r="MC62" s="357"/>
    </row>
    <row r="63" spans="1:341" ht="13.5" customHeight="1" x14ac:dyDescent="0.2">
      <c r="A63" s="294" t="s">
        <v>291</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00" t="s">
        <v>105</v>
      </c>
      <c r="AO63" s="201"/>
      <c r="AP63" s="201"/>
      <c r="AQ63" s="201"/>
      <c r="AR63" s="201"/>
      <c r="AS63" s="202"/>
      <c r="AT63" s="205" t="s">
        <v>290</v>
      </c>
      <c r="AU63" s="201"/>
      <c r="AV63" s="201"/>
      <c r="AW63" s="201"/>
      <c r="AX63" s="201"/>
      <c r="AY63" s="202"/>
      <c r="AZ63" s="207"/>
      <c r="BA63" s="208"/>
      <c r="BB63" s="208"/>
      <c r="BC63" s="208"/>
      <c r="BD63" s="208"/>
      <c r="BE63" s="208"/>
      <c r="BF63" s="208"/>
      <c r="BG63" s="208"/>
      <c r="BH63" s="208"/>
      <c r="BI63" s="209"/>
      <c r="BJ63" s="215"/>
      <c r="BK63" s="216"/>
      <c r="BL63" s="216"/>
      <c r="BM63" s="216"/>
      <c r="BN63" s="216"/>
      <c r="BO63" s="216"/>
      <c r="BP63" s="216"/>
      <c r="BQ63" s="216"/>
      <c r="BR63" s="216"/>
      <c r="BS63" s="217"/>
      <c r="BT63" s="215"/>
      <c r="BU63" s="216"/>
      <c r="BV63" s="216"/>
      <c r="BW63" s="216"/>
      <c r="BX63" s="216"/>
      <c r="BY63" s="216"/>
      <c r="BZ63" s="216"/>
      <c r="CA63" s="216"/>
      <c r="CB63" s="216"/>
      <c r="CC63" s="217"/>
      <c r="CD63" s="215"/>
      <c r="CE63" s="216"/>
      <c r="CF63" s="216"/>
      <c r="CG63" s="216"/>
      <c r="CH63" s="216"/>
      <c r="CI63" s="216"/>
      <c r="CJ63" s="216"/>
      <c r="CK63" s="216"/>
      <c r="CL63" s="216"/>
      <c r="CM63" s="217"/>
      <c r="CN63" s="215"/>
      <c r="CO63" s="216"/>
      <c r="CP63" s="216"/>
      <c r="CQ63" s="216"/>
      <c r="CR63" s="216"/>
      <c r="CS63" s="216"/>
      <c r="CT63" s="216"/>
      <c r="CU63" s="216"/>
      <c r="CV63" s="216"/>
      <c r="CW63" s="217"/>
      <c r="CX63" s="215"/>
      <c r="CY63" s="216"/>
      <c r="CZ63" s="216"/>
      <c r="DA63" s="216"/>
      <c r="DB63" s="216"/>
      <c r="DC63" s="216"/>
      <c r="DD63" s="216"/>
      <c r="DE63" s="216"/>
      <c r="DF63" s="216"/>
      <c r="DG63" s="217"/>
      <c r="DH63" s="215"/>
      <c r="DI63" s="216"/>
      <c r="DJ63" s="216"/>
      <c r="DK63" s="216"/>
      <c r="DL63" s="216"/>
      <c r="DM63" s="216"/>
      <c r="DN63" s="216"/>
      <c r="DO63" s="216"/>
      <c r="DP63" s="216"/>
      <c r="DQ63" s="217"/>
      <c r="DR63" s="215"/>
      <c r="DS63" s="216"/>
      <c r="DT63" s="216"/>
      <c r="DU63" s="216"/>
      <c r="DV63" s="216"/>
      <c r="DW63" s="216"/>
      <c r="DX63" s="216"/>
      <c r="DY63" s="216"/>
      <c r="DZ63" s="216"/>
      <c r="EA63" s="217"/>
      <c r="EB63" s="215"/>
      <c r="EC63" s="216"/>
      <c r="ED63" s="216"/>
      <c r="EE63" s="216"/>
      <c r="EF63" s="216"/>
      <c r="EG63" s="216"/>
      <c r="EH63" s="216"/>
      <c r="EI63" s="216"/>
      <c r="EJ63" s="216"/>
      <c r="EK63" s="217"/>
      <c r="EL63" s="215"/>
      <c r="EM63" s="216"/>
      <c r="EN63" s="216"/>
      <c r="EO63" s="216"/>
      <c r="EP63" s="216"/>
      <c r="EQ63" s="216"/>
      <c r="ER63" s="216"/>
      <c r="ES63" s="216"/>
      <c r="ET63" s="216"/>
      <c r="EU63" s="217"/>
      <c r="EV63" s="215"/>
      <c r="EW63" s="216"/>
      <c r="EX63" s="216"/>
      <c r="EY63" s="216"/>
      <c r="EZ63" s="216"/>
      <c r="FA63" s="216"/>
      <c r="FB63" s="216"/>
      <c r="FC63" s="216"/>
      <c r="FD63" s="216"/>
      <c r="FE63" s="217"/>
      <c r="FF63" s="215"/>
      <c r="FG63" s="216"/>
      <c r="FH63" s="216"/>
      <c r="FI63" s="216"/>
      <c r="FJ63" s="216"/>
      <c r="FK63" s="216"/>
      <c r="FL63" s="216"/>
      <c r="FM63" s="216"/>
      <c r="FN63" s="216"/>
      <c r="FO63" s="217"/>
      <c r="FP63" s="215"/>
      <c r="FQ63" s="216"/>
      <c r="FR63" s="216"/>
      <c r="FS63" s="216"/>
      <c r="FT63" s="216"/>
      <c r="FU63" s="216"/>
      <c r="FV63" s="216"/>
      <c r="FW63" s="216"/>
      <c r="FX63" s="216"/>
      <c r="FY63" s="217"/>
      <c r="FZ63" s="240"/>
      <c r="GA63" s="241"/>
      <c r="GB63" s="241"/>
      <c r="GC63" s="241"/>
      <c r="GD63" s="241"/>
      <c r="GE63" s="241"/>
      <c r="GF63" s="241"/>
      <c r="GG63" s="241"/>
      <c r="GH63" s="241"/>
      <c r="GI63" s="336"/>
      <c r="GJ63" s="240"/>
      <c r="GK63" s="241"/>
      <c r="GL63" s="241"/>
      <c r="GM63" s="241"/>
      <c r="GN63" s="241"/>
      <c r="GO63" s="241"/>
      <c r="GP63" s="241"/>
      <c r="GQ63" s="241"/>
      <c r="GR63" s="241"/>
      <c r="GS63" s="336"/>
      <c r="GT63" s="240"/>
      <c r="GU63" s="241"/>
      <c r="GV63" s="241"/>
      <c r="GW63" s="241"/>
      <c r="GX63" s="241"/>
      <c r="GY63" s="241"/>
      <c r="GZ63" s="241"/>
      <c r="HA63" s="241"/>
      <c r="HB63" s="241"/>
      <c r="HC63" s="336"/>
      <c r="HD63" s="240"/>
      <c r="HE63" s="241"/>
      <c r="HF63" s="241"/>
      <c r="HG63" s="241"/>
      <c r="HH63" s="241"/>
      <c r="HI63" s="241"/>
      <c r="HJ63" s="241"/>
      <c r="HK63" s="241"/>
      <c r="HL63" s="241"/>
      <c r="HM63" s="336"/>
      <c r="HN63" s="240"/>
      <c r="HO63" s="241"/>
      <c r="HP63" s="241"/>
      <c r="HQ63" s="241"/>
      <c r="HR63" s="241"/>
      <c r="HS63" s="241"/>
      <c r="HT63" s="241"/>
      <c r="HU63" s="241"/>
      <c r="HV63" s="241"/>
      <c r="HW63" s="336"/>
      <c r="HX63" s="240"/>
      <c r="HY63" s="241"/>
      <c r="HZ63" s="241"/>
      <c r="IA63" s="241"/>
      <c r="IB63" s="241"/>
      <c r="IC63" s="241"/>
      <c r="ID63" s="241"/>
      <c r="IE63" s="241"/>
      <c r="IF63" s="241"/>
      <c r="IG63" s="336"/>
      <c r="IH63" s="240"/>
      <c r="II63" s="241"/>
      <c r="IJ63" s="241"/>
      <c r="IK63" s="241"/>
      <c r="IL63" s="241"/>
      <c r="IM63" s="241"/>
      <c r="IN63" s="241"/>
      <c r="IO63" s="241"/>
      <c r="IP63" s="241"/>
      <c r="IQ63" s="336"/>
      <c r="IR63" s="240"/>
      <c r="IS63" s="241"/>
      <c r="IT63" s="241"/>
      <c r="IU63" s="241"/>
      <c r="IV63" s="241"/>
      <c r="IW63" s="241"/>
      <c r="IX63" s="241"/>
      <c r="IY63" s="241"/>
      <c r="IZ63" s="241"/>
      <c r="JA63" s="336"/>
      <c r="JB63" s="240"/>
      <c r="JC63" s="241"/>
      <c r="JD63" s="241"/>
      <c r="JE63" s="241"/>
      <c r="JF63" s="241"/>
      <c r="JG63" s="241"/>
      <c r="JH63" s="241"/>
      <c r="JI63" s="241"/>
      <c r="JJ63" s="241"/>
      <c r="JK63" s="336"/>
      <c r="JL63" s="240"/>
      <c r="JM63" s="241"/>
      <c r="JN63" s="241"/>
      <c r="JO63" s="241"/>
      <c r="JP63" s="241"/>
      <c r="JQ63" s="241"/>
      <c r="JR63" s="241"/>
      <c r="JS63" s="241"/>
      <c r="JT63" s="241"/>
      <c r="JU63" s="336"/>
      <c r="JV63" s="240"/>
      <c r="JW63" s="241"/>
      <c r="JX63" s="241"/>
      <c r="JY63" s="241"/>
      <c r="JZ63" s="241"/>
      <c r="KA63" s="241"/>
      <c r="KB63" s="241"/>
      <c r="KC63" s="241"/>
      <c r="KD63" s="241"/>
      <c r="KE63" s="336"/>
      <c r="KF63" s="240"/>
      <c r="KG63" s="241"/>
      <c r="KH63" s="241"/>
      <c r="KI63" s="241"/>
      <c r="KJ63" s="241"/>
      <c r="KK63" s="241"/>
      <c r="KL63" s="241"/>
      <c r="KM63" s="241"/>
      <c r="KN63" s="241"/>
      <c r="KO63" s="336"/>
      <c r="KP63" s="240"/>
      <c r="KQ63" s="241"/>
      <c r="KR63" s="241"/>
      <c r="KS63" s="241"/>
      <c r="KT63" s="241"/>
      <c r="KU63" s="241"/>
      <c r="KV63" s="241"/>
      <c r="KW63" s="241"/>
      <c r="KX63" s="241"/>
      <c r="KY63" s="336"/>
      <c r="KZ63" s="240"/>
      <c r="LA63" s="241"/>
      <c r="LB63" s="241"/>
      <c r="LC63" s="241"/>
      <c r="LD63" s="241"/>
      <c r="LE63" s="241"/>
      <c r="LF63" s="241"/>
      <c r="LG63" s="241"/>
      <c r="LH63" s="241"/>
      <c r="LI63" s="336"/>
      <c r="LJ63" s="240"/>
      <c r="LK63" s="241"/>
      <c r="LL63" s="241"/>
      <c r="LM63" s="241"/>
      <c r="LN63" s="241"/>
      <c r="LO63" s="241"/>
      <c r="LP63" s="241"/>
      <c r="LQ63" s="241"/>
      <c r="LR63" s="241"/>
      <c r="LS63" s="336"/>
      <c r="LT63" s="240"/>
      <c r="LU63" s="241"/>
      <c r="LV63" s="241"/>
      <c r="LW63" s="241"/>
      <c r="LX63" s="241"/>
      <c r="LY63" s="241"/>
      <c r="LZ63" s="241"/>
      <c r="MA63" s="241"/>
      <c r="MB63" s="241"/>
      <c r="MC63" s="336"/>
    </row>
    <row r="64" spans="1:341" ht="24.75" customHeight="1" x14ac:dyDescent="0.2">
      <c r="A64" s="280" t="s">
        <v>113</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176" t="s">
        <v>52</v>
      </c>
      <c r="AO64" s="177"/>
      <c r="AP64" s="177"/>
      <c r="AQ64" s="177"/>
      <c r="AR64" s="177"/>
      <c r="AS64" s="177"/>
      <c r="AT64" s="177"/>
      <c r="AU64" s="177"/>
      <c r="AV64" s="177"/>
      <c r="AW64" s="177"/>
      <c r="AX64" s="177"/>
      <c r="AY64" s="177"/>
      <c r="AZ64" s="188">
        <f>SUM(AZ65:BI67)</f>
        <v>0</v>
      </c>
      <c r="BA64" s="188"/>
      <c r="BB64" s="188"/>
      <c r="BC64" s="188"/>
      <c r="BD64" s="188"/>
      <c r="BE64" s="188"/>
      <c r="BF64" s="188"/>
      <c r="BG64" s="188"/>
      <c r="BH64" s="188"/>
      <c r="BI64" s="188"/>
      <c r="BJ64" s="188">
        <f t="shared" ref="BJ64" si="245">SUM(BJ65:BS67)</f>
        <v>0</v>
      </c>
      <c r="BK64" s="188"/>
      <c r="BL64" s="188"/>
      <c r="BM64" s="188"/>
      <c r="BN64" s="188"/>
      <c r="BO64" s="188"/>
      <c r="BP64" s="188"/>
      <c r="BQ64" s="188"/>
      <c r="BR64" s="188"/>
      <c r="BS64" s="188"/>
      <c r="BT64" s="188">
        <f t="shared" ref="BT64" si="246">SUM(BT65:CC67)</f>
        <v>0</v>
      </c>
      <c r="BU64" s="188"/>
      <c r="BV64" s="188"/>
      <c r="BW64" s="188"/>
      <c r="BX64" s="188"/>
      <c r="BY64" s="188"/>
      <c r="BZ64" s="188"/>
      <c r="CA64" s="188"/>
      <c r="CB64" s="188"/>
      <c r="CC64" s="188"/>
      <c r="CD64" s="188">
        <f t="shared" ref="CD64" si="247">SUM(CD65:CM67)</f>
        <v>0</v>
      </c>
      <c r="CE64" s="188"/>
      <c r="CF64" s="188"/>
      <c r="CG64" s="188"/>
      <c r="CH64" s="188"/>
      <c r="CI64" s="188"/>
      <c r="CJ64" s="188"/>
      <c r="CK64" s="188"/>
      <c r="CL64" s="188"/>
      <c r="CM64" s="188"/>
      <c r="CN64" s="188">
        <f t="shared" ref="CN64" si="248">SUM(CN65:CW67)</f>
        <v>0</v>
      </c>
      <c r="CO64" s="188"/>
      <c r="CP64" s="188"/>
      <c r="CQ64" s="188"/>
      <c r="CR64" s="188"/>
      <c r="CS64" s="188"/>
      <c r="CT64" s="188"/>
      <c r="CU64" s="188"/>
      <c r="CV64" s="188"/>
      <c r="CW64" s="188"/>
      <c r="CX64" s="188">
        <f t="shared" ref="CX64" si="249">SUM(CX65:DG67)</f>
        <v>0</v>
      </c>
      <c r="CY64" s="188"/>
      <c r="CZ64" s="188"/>
      <c r="DA64" s="188"/>
      <c r="DB64" s="188"/>
      <c r="DC64" s="188"/>
      <c r="DD64" s="188"/>
      <c r="DE64" s="188"/>
      <c r="DF64" s="188"/>
      <c r="DG64" s="188"/>
      <c r="DH64" s="188">
        <f t="shared" ref="DH64" si="250">SUM(DH65:DQ67)</f>
        <v>0</v>
      </c>
      <c r="DI64" s="188"/>
      <c r="DJ64" s="188"/>
      <c r="DK64" s="188"/>
      <c r="DL64" s="188"/>
      <c r="DM64" s="188"/>
      <c r="DN64" s="188"/>
      <c r="DO64" s="188"/>
      <c r="DP64" s="188"/>
      <c r="DQ64" s="188"/>
      <c r="DR64" s="188">
        <f t="shared" ref="DR64" si="251">SUM(DR65:EA67)</f>
        <v>0</v>
      </c>
      <c r="DS64" s="188"/>
      <c r="DT64" s="188"/>
      <c r="DU64" s="188"/>
      <c r="DV64" s="188"/>
      <c r="DW64" s="188"/>
      <c r="DX64" s="188"/>
      <c r="DY64" s="188"/>
      <c r="DZ64" s="188"/>
      <c r="EA64" s="188"/>
      <c r="EB64" s="188">
        <f t="shared" ref="EB64" si="252">SUM(EB65:EK67)</f>
        <v>0</v>
      </c>
      <c r="EC64" s="188"/>
      <c r="ED64" s="188"/>
      <c r="EE64" s="188"/>
      <c r="EF64" s="188"/>
      <c r="EG64" s="188"/>
      <c r="EH64" s="188"/>
      <c r="EI64" s="188"/>
      <c r="EJ64" s="188"/>
      <c r="EK64" s="188"/>
      <c r="EL64" s="188">
        <f t="shared" ref="EL64" si="253">SUM(EL65:EU67)</f>
        <v>0</v>
      </c>
      <c r="EM64" s="188"/>
      <c r="EN64" s="188"/>
      <c r="EO64" s="188"/>
      <c r="EP64" s="188"/>
      <c r="EQ64" s="188"/>
      <c r="ER64" s="188"/>
      <c r="ES64" s="188"/>
      <c r="ET64" s="188"/>
      <c r="EU64" s="188"/>
      <c r="EV64" s="188">
        <f t="shared" ref="EV64" si="254">SUM(EV65:FE67)</f>
        <v>0</v>
      </c>
      <c r="EW64" s="188"/>
      <c r="EX64" s="188"/>
      <c r="EY64" s="188"/>
      <c r="EZ64" s="188"/>
      <c r="FA64" s="188"/>
      <c r="FB64" s="188"/>
      <c r="FC64" s="188"/>
      <c r="FD64" s="188"/>
      <c r="FE64" s="188"/>
      <c r="FF64" s="188">
        <f t="shared" ref="FF64" si="255">SUM(FF65:FO67)</f>
        <v>0</v>
      </c>
      <c r="FG64" s="188"/>
      <c r="FH64" s="188"/>
      <c r="FI64" s="188"/>
      <c r="FJ64" s="188"/>
      <c r="FK64" s="188"/>
      <c r="FL64" s="188"/>
      <c r="FM64" s="188"/>
      <c r="FN64" s="188"/>
      <c r="FO64" s="188"/>
      <c r="FP64" s="188">
        <f t="shared" ref="FP64" si="256">SUM(FP65:FY67)</f>
        <v>0</v>
      </c>
      <c r="FQ64" s="188"/>
      <c r="FR64" s="188"/>
      <c r="FS64" s="188"/>
      <c r="FT64" s="188"/>
      <c r="FU64" s="188"/>
      <c r="FV64" s="188"/>
      <c r="FW64" s="188"/>
      <c r="FX64" s="188"/>
      <c r="FY64" s="188"/>
      <c r="FZ64" s="188">
        <f t="shared" ref="FZ64" si="257">SUM(FZ65:GI67)</f>
        <v>0</v>
      </c>
      <c r="GA64" s="188"/>
      <c r="GB64" s="188"/>
      <c r="GC64" s="188"/>
      <c r="GD64" s="188"/>
      <c r="GE64" s="188"/>
      <c r="GF64" s="188"/>
      <c r="GG64" s="188"/>
      <c r="GH64" s="188"/>
      <c r="GI64" s="352"/>
      <c r="GJ64" s="188">
        <f t="shared" ref="GJ64" si="258">SUM(GJ65:GS67)</f>
        <v>0</v>
      </c>
      <c r="GK64" s="188"/>
      <c r="GL64" s="188"/>
      <c r="GM64" s="188"/>
      <c r="GN64" s="188"/>
      <c r="GO64" s="188"/>
      <c r="GP64" s="188"/>
      <c r="GQ64" s="188"/>
      <c r="GR64" s="188"/>
      <c r="GS64" s="352"/>
      <c r="GT64" s="188">
        <f t="shared" ref="GT64" si="259">SUM(GT65:HC67)</f>
        <v>0</v>
      </c>
      <c r="GU64" s="188"/>
      <c r="GV64" s="188"/>
      <c r="GW64" s="188"/>
      <c r="GX64" s="188"/>
      <c r="GY64" s="188"/>
      <c r="GZ64" s="188"/>
      <c r="HA64" s="188"/>
      <c r="HB64" s="188"/>
      <c r="HC64" s="352"/>
      <c r="HD64" s="188">
        <f t="shared" ref="HD64" si="260">SUM(HD65:HM67)</f>
        <v>0</v>
      </c>
      <c r="HE64" s="188"/>
      <c r="HF64" s="188"/>
      <c r="HG64" s="188"/>
      <c r="HH64" s="188"/>
      <c r="HI64" s="188"/>
      <c r="HJ64" s="188"/>
      <c r="HK64" s="188"/>
      <c r="HL64" s="188"/>
      <c r="HM64" s="352"/>
      <c r="HN64" s="188">
        <f t="shared" ref="HN64" si="261">SUM(HN65:HW67)</f>
        <v>0</v>
      </c>
      <c r="HO64" s="188"/>
      <c r="HP64" s="188"/>
      <c r="HQ64" s="188"/>
      <c r="HR64" s="188"/>
      <c r="HS64" s="188"/>
      <c r="HT64" s="188"/>
      <c r="HU64" s="188"/>
      <c r="HV64" s="188"/>
      <c r="HW64" s="352"/>
      <c r="HX64" s="188">
        <f t="shared" ref="HX64" si="262">SUM(HX65:IG67)</f>
        <v>0</v>
      </c>
      <c r="HY64" s="188"/>
      <c r="HZ64" s="188"/>
      <c r="IA64" s="188"/>
      <c r="IB64" s="188"/>
      <c r="IC64" s="188"/>
      <c r="ID64" s="188"/>
      <c r="IE64" s="188"/>
      <c r="IF64" s="188"/>
      <c r="IG64" s="352"/>
      <c r="IH64" s="188">
        <f t="shared" ref="IH64" si="263">SUM(IH65:IQ67)</f>
        <v>0</v>
      </c>
      <c r="II64" s="188"/>
      <c r="IJ64" s="188"/>
      <c r="IK64" s="188"/>
      <c r="IL64" s="188"/>
      <c r="IM64" s="188"/>
      <c r="IN64" s="188"/>
      <c r="IO64" s="188"/>
      <c r="IP64" s="188"/>
      <c r="IQ64" s="352"/>
      <c r="IR64" s="188">
        <f t="shared" ref="IR64" si="264">SUM(IR65:JA67)</f>
        <v>0</v>
      </c>
      <c r="IS64" s="188"/>
      <c r="IT64" s="188"/>
      <c r="IU64" s="188"/>
      <c r="IV64" s="188"/>
      <c r="IW64" s="188"/>
      <c r="IX64" s="188"/>
      <c r="IY64" s="188"/>
      <c r="IZ64" s="188"/>
      <c r="JA64" s="352"/>
      <c r="JB64" s="188">
        <f t="shared" ref="JB64" si="265">SUM(JB65:JK67)</f>
        <v>0</v>
      </c>
      <c r="JC64" s="188"/>
      <c r="JD64" s="188"/>
      <c r="JE64" s="188"/>
      <c r="JF64" s="188"/>
      <c r="JG64" s="188"/>
      <c r="JH64" s="188"/>
      <c r="JI64" s="188"/>
      <c r="JJ64" s="188"/>
      <c r="JK64" s="352"/>
      <c r="JL64" s="188">
        <f t="shared" ref="JL64" si="266">SUM(JL65:JU67)</f>
        <v>0</v>
      </c>
      <c r="JM64" s="188"/>
      <c r="JN64" s="188"/>
      <c r="JO64" s="188"/>
      <c r="JP64" s="188"/>
      <c r="JQ64" s="188"/>
      <c r="JR64" s="188"/>
      <c r="JS64" s="188"/>
      <c r="JT64" s="188"/>
      <c r="JU64" s="352"/>
      <c r="JV64" s="188">
        <f t="shared" ref="JV64" si="267">SUM(JV65:KE67)</f>
        <v>0</v>
      </c>
      <c r="JW64" s="188"/>
      <c r="JX64" s="188"/>
      <c r="JY64" s="188"/>
      <c r="JZ64" s="188"/>
      <c r="KA64" s="188"/>
      <c r="KB64" s="188"/>
      <c r="KC64" s="188"/>
      <c r="KD64" s="188"/>
      <c r="KE64" s="352"/>
      <c r="KF64" s="188">
        <f t="shared" ref="KF64" si="268">SUM(KF65:KO67)</f>
        <v>0</v>
      </c>
      <c r="KG64" s="188"/>
      <c r="KH64" s="188"/>
      <c r="KI64" s="188"/>
      <c r="KJ64" s="188"/>
      <c r="KK64" s="188"/>
      <c r="KL64" s="188"/>
      <c r="KM64" s="188"/>
      <c r="KN64" s="188"/>
      <c r="KO64" s="352"/>
      <c r="KP64" s="188">
        <f t="shared" ref="KP64" si="269">SUM(KP65:KY67)</f>
        <v>0</v>
      </c>
      <c r="KQ64" s="188"/>
      <c r="KR64" s="188"/>
      <c r="KS64" s="188"/>
      <c r="KT64" s="188"/>
      <c r="KU64" s="188"/>
      <c r="KV64" s="188"/>
      <c r="KW64" s="188"/>
      <c r="KX64" s="188"/>
      <c r="KY64" s="352"/>
      <c r="KZ64" s="188">
        <f t="shared" ref="KZ64" si="270">SUM(KZ65:LI67)</f>
        <v>0</v>
      </c>
      <c r="LA64" s="188"/>
      <c r="LB64" s="188"/>
      <c r="LC64" s="188"/>
      <c r="LD64" s="188"/>
      <c r="LE64" s="188"/>
      <c r="LF64" s="188"/>
      <c r="LG64" s="188"/>
      <c r="LH64" s="188"/>
      <c r="LI64" s="352"/>
      <c r="LJ64" s="188">
        <f t="shared" ref="LJ64" si="271">SUM(LJ65:LS67)</f>
        <v>0</v>
      </c>
      <c r="LK64" s="188"/>
      <c r="LL64" s="188"/>
      <c r="LM64" s="188"/>
      <c r="LN64" s="188"/>
      <c r="LO64" s="188"/>
      <c r="LP64" s="188"/>
      <c r="LQ64" s="188"/>
      <c r="LR64" s="188"/>
      <c r="LS64" s="352"/>
      <c r="LT64" s="188">
        <f t="shared" ref="LT64" si="272">SUM(LT65:MC67)</f>
        <v>0</v>
      </c>
      <c r="LU64" s="188"/>
      <c r="LV64" s="188"/>
      <c r="LW64" s="188"/>
      <c r="LX64" s="188"/>
      <c r="LY64" s="188"/>
      <c r="LZ64" s="188"/>
      <c r="MA64" s="188"/>
      <c r="MB64" s="188"/>
      <c r="MC64" s="352"/>
    </row>
    <row r="65" spans="1:341" x14ac:dyDescent="0.2">
      <c r="A65" s="198" t="s">
        <v>72</v>
      </c>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200" t="s">
        <v>110</v>
      </c>
      <c r="AO65" s="201"/>
      <c r="AP65" s="201"/>
      <c r="AQ65" s="201"/>
      <c r="AR65" s="201"/>
      <c r="AS65" s="202"/>
      <c r="AT65" s="205"/>
      <c r="AU65" s="201"/>
      <c r="AV65" s="201"/>
      <c r="AW65" s="201"/>
      <c r="AX65" s="201"/>
      <c r="AY65" s="202"/>
      <c r="AZ65" s="207"/>
      <c r="BA65" s="208"/>
      <c r="BB65" s="208"/>
      <c r="BC65" s="208"/>
      <c r="BD65" s="208"/>
      <c r="BE65" s="208"/>
      <c r="BF65" s="208"/>
      <c r="BG65" s="208"/>
      <c r="BH65" s="208"/>
      <c r="BI65" s="209"/>
      <c r="BJ65" s="215"/>
      <c r="BK65" s="216"/>
      <c r="BL65" s="216"/>
      <c r="BM65" s="216"/>
      <c r="BN65" s="216"/>
      <c r="BO65" s="216"/>
      <c r="BP65" s="216"/>
      <c r="BQ65" s="216"/>
      <c r="BR65" s="216"/>
      <c r="BS65" s="217"/>
      <c r="BT65" s="215"/>
      <c r="BU65" s="216"/>
      <c r="BV65" s="216"/>
      <c r="BW65" s="216"/>
      <c r="BX65" s="216"/>
      <c r="BY65" s="216"/>
      <c r="BZ65" s="216"/>
      <c r="CA65" s="216"/>
      <c r="CB65" s="216"/>
      <c r="CC65" s="217"/>
      <c r="CD65" s="215"/>
      <c r="CE65" s="216"/>
      <c r="CF65" s="216"/>
      <c r="CG65" s="216"/>
      <c r="CH65" s="216"/>
      <c r="CI65" s="216"/>
      <c r="CJ65" s="216"/>
      <c r="CK65" s="216"/>
      <c r="CL65" s="216"/>
      <c r="CM65" s="217"/>
      <c r="CN65" s="215"/>
      <c r="CO65" s="216"/>
      <c r="CP65" s="216"/>
      <c r="CQ65" s="216"/>
      <c r="CR65" s="216"/>
      <c r="CS65" s="216"/>
      <c r="CT65" s="216"/>
      <c r="CU65" s="216"/>
      <c r="CV65" s="216"/>
      <c r="CW65" s="217"/>
      <c r="CX65" s="215"/>
      <c r="CY65" s="216"/>
      <c r="CZ65" s="216"/>
      <c r="DA65" s="216"/>
      <c r="DB65" s="216"/>
      <c r="DC65" s="216"/>
      <c r="DD65" s="216"/>
      <c r="DE65" s="216"/>
      <c r="DF65" s="216"/>
      <c r="DG65" s="217"/>
      <c r="DH65" s="215"/>
      <c r="DI65" s="216"/>
      <c r="DJ65" s="216"/>
      <c r="DK65" s="216"/>
      <c r="DL65" s="216"/>
      <c r="DM65" s="216"/>
      <c r="DN65" s="216"/>
      <c r="DO65" s="216"/>
      <c r="DP65" s="216"/>
      <c r="DQ65" s="217"/>
      <c r="DR65" s="215"/>
      <c r="DS65" s="216"/>
      <c r="DT65" s="216"/>
      <c r="DU65" s="216"/>
      <c r="DV65" s="216"/>
      <c r="DW65" s="216"/>
      <c r="DX65" s="216"/>
      <c r="DY65" s="216"/>
      <c r="DZ65" s="216"/>
      <c r="EA65" s="217"/>
      <c r="EB65" s="215"/>
      <c r="EC65" s="216"/>
      <c r="ED65" s="216"/>
      <c r="EE65" s="216"/>
      <c r="EF65" s="216"/>
      <c r="EG65" s="216"/>
      <c r="EH65" s="216"/>
      <c r="EI65" s="216"/>
      <c r="EJ65" s="216"/>
      <c r="EK65" s="217"/>
      <c r="EL65" s="215"/>
      <c r="EM65" s="216"/>
      <c r="EN65" s="216"/>
      <c r="EO65" s="216"/>
      <c r="EP65" s="216"/>
      <c r="EQ65" s="216"/>
      <c r="ER65" s="216"/>
      <c r="ES65" s="216"/>
      <c r="ET65" s="216"/>
      <c r="EU65" s="217"/>
      <c r="EV65" s="215"/>
      <c r="EW65" s="216"/>
      <c r="EX65" s="216"/>
      <c r="EY65" s="216"/>
      <c r="EZ65" s="216"/>
      <c r="FA65" s="216"/>
      <c r="FB65" s="216"/>
      <c r="FC65" s="216"/>
      <c r="FD65" s="216"/>
      <c r="FE65" s="217"/>
      <c r="FF65" s="215"/>
      <c r="FG65" s="216"/>
      <c r="FH65" s="216"/>
      <c r="FI65" s="216"/>
      <c r="FJ65" s="216"/>
      <c r="FK65" s="216"/>
      <c r="FL65" s="216"/>
      <c r="FM65" s="216"/>
      <c r="FN65" s="216"/>
      <c r="FO65" s="217"/>
      <c r="FP65" s="215"/>
      <c r="FQ65" s="216"/>
      <c r="FR65" s="216"/>
      <c r="FS65" s="216"/>
      <c r="FT65" s="216"/>
      <c r="FU65" s="216"/>
      <c r="FV65" s="216"/>
      <c r="FW65" s="216"/>
      <c r="FX65" s="216"/>
      <c r="FY65" s="217"/>
      <c r="FZ65" s="240"/>
      <c r="GA65" s="241"/>
      <c r="GB65" s="241"/>
      <c r="GC65" s="241"/>
      <c r="GD65" s="241"/>
      <c r="GE65" s="241"/>
      <c r="GF65" s="241"/>
      <c r="GG65" s="241"/>
      <c r="GH65" s="241"/>
      <c r="GI65" s="336"/>
      <c r="GJ65" s="240"/>
      <c r="GK65" s="241"/>
      <c r="GL65" s="241"/>
      <c r="GM65" s="241"/>
      <c r="GN65" s="241"/>
      <c r="GO65" s="241"/>
      <c r="GP65" s="241"/>
      <c r="GQ65" s="241"/>
      <c r="GR65" s="241"/>
      <c r="GS65" s="336"/>
      <c r="GT65" s="240"/>
      <c r="GU65" s="241"/>
      <c r="GV65" s="241"/>
      <c r="GW65" s="241"/>
      <c r="GX65" s="241"/>
      <c r="GY65" s="241"/>
      <c r="GZ65" s="241"/>
      <c r="HA65" s="241"/>
      <c r="HB65" s="241"/>
      <c r="HC65" s="336"/>
      <c r="HD65" s="240"/>
      <c r="HE65" s="241"/>
      <c r="HF65" s="241"/>
      <c r="HG65" s="241"/>
      <c r="HH65" s="241"/>
      <c r="HI65" s="241"/>
      <c r="HJ65" s="241"/>
      <c r="HK65" s="241"/>
      <c r="HL65" s="241"/>
      <c r="HM65" s="336"/>
      <c r="HN65" s="240"/>
      <c r="HO65" s="241"/>
      <c r="HP65" s="241"/>
      <c r="HQ65" s="241"/>
      <c r="HR65" s="241"/>
      <c r="HS65" s="241"/>
      <c r="HT65" s="241"/>
      <c r="HU65" s="241"/>
      <c r="HV65" s="241"/>
      <c r="HW65" s="336"/>
      <c r="HX65" s="240"/>
      <c r="HY65" s="241"/>
      <c r="HZ65" s="241"/>
      <c r="IA65" s="241"/>
      <c r="IB65" s="241"/>
      <c r="IC65" s="241"/>
      <c r="ID65" s="241"/>
      <c r="IE65" s="241"/>
      <c r="IF65" s="241"/>
      <c r="IG65" s="336"/>
      <c r="IH65" s="240"/>
      <c r="II65" s="241"/>
      <c r="IJ65" s="241"/>
      <c r="IK65" s="241"/>
      <c r="IL65" s="241"/>
      <c r="IM65" s="241"/>
      <c r="IN65" s="241"/>
      <c r="IO65" s="241"/>
      <c r="IP65" s="241"/>
      <c r="IQ65" s="336"/>
      <c r="IR65" s="240"/>
      <c r="IS65" s="241"/>
      <c r="IT65" s="241"/>
      <c r="IU65" s="241"/>
      <c r="IV65" s="241"/>
      <c r="IW65" s="241"/>
      <c r="IX65" s="241"/>
      <c r="IY65" s="241"/>
      <c r="IZ65" s="241"/>
      <c r="JA65" s="336"/>
      <c r="JB65" s="240"/>
      <c r="JC65" s="241"/>
      <c r="JD65" s="241"/>
      <c r="JE65" s="241"/>
      <c r="JF65" s="241"/>
      <c r="JG65" s="241"/>
      <c r="JH65" s="241"/>
      <c r="JI65" s="241"/>
      <c r="JJ65" s="241"/>
      <c r="JK65" s="336"/>
      <c r="JL65" s="240"/>
      <c r="JM65" s="241"/>
      <c r="JN65" s="241"/>
      <c r="JO65" s="241"/>
      <c r="JP65" s="241"/>
      <c r="JQ65" s="241"/>
      <c r="JR65" s="241"/>
      <c r="JS65" s="241"/>
      <c r="JT65" s="241"/>
      <c r="JU65" s="336"/>
      <c r="JV65" s="240"/>
      <c r="JW65" s="241"/>
      <c r="JX65" s="241"/>
      <c r="JY65" s="241"/>
      <c r="JZ65" s="241"/>
      <c r="KA65" s="241"/>
      <c r="KB65" s="241"/>
      <c r="KC65" s="241"/>
      <c r="KD65" s="241"/>
      <c r="KE65" s="336"/>
      <c r="KF65" s="240"/>
      <c r="KG65" s="241"/>
      <c r="KH65" s="241"/>
      <c r="KI65" s="241"/>
      <c r="KJ65" s="241"/>
      <c r="KK65" s="241"/>
      <c r="KL65" s="241"/>
      <c r="KM65" s="241"/>
      <c r="KN65" s="241"/>
      <c r="KO65" s="336"/>
      <c r="KP65" s="240"/>
      <c r="KQ65" s="241"/>
      <c r="KR65" s="241"/>
      <c r="KS65" s="241"/>
      <c r="KT65" s="241"/>
      <c r="KU65" s="241"/>
      <c r="KV65" s="241"/>
      <c r="KW65" s="241"/>
      <c r="KX65" s="241"/>
      <c r="KY65" s="336"/>
      <c r="KZ65" s="240"/>
      <c r="LA65" s="241"/>
      <c r="LB65" s="241"/>
      <c r="LC65" s="241"/>
      <c r="LD65" s="241"/>
      <c r="LE65" s="241"/>
      <c r="LF65" s="241"/>
      <c r="LG65" s="241"/>
      <c r="LH65" s="241"/>
      <c r="LI65" s="336"/>
      <c r="LJ65" s="240"/>
      <c r="LK65" s="241"/>
      <c r="LL65" s="241"/>
      <c r="LM65" s="241"/>
      <c r="LN65" s="241"/>
      <c r="LO65" s="241"/>
      <c r="LP65" s="241"/>
      <c r="LQ65" s="241"/>
      <c r="LR65" s="241"/>
      <c r="LS65" s="336"/>
      <c r="LT65" s="240"/>
      <c r="LU65" s="241"/>
      <c r="LV65" s="241"/>
      <c r="LW65" s="241"/>
      <c r="LX65" s="241"/>
      <c r="LY65" s="241"/>
      <c r="LZ65" s="241"/>
      <c r="MA65" s="241"/>
      <c r="MB65" s="241"/>
      <c r="MC65" s="336"/>
    </row>
    <row r="66" spans="1:341" ht="26.25" customHeight="1" x14ac:dyDescent="0.2">
      <c r="A66" s="195" t="s">
        <v>114</v>
      </c>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203"/>
      <c r="AO66" s="149"/>
      <c r="AP66" s="149"/>
      <c r="AQ66" s="149"/>
      <c r="AR66" s="149"/>
      <c r="AS66" s="204"/>
      <c r="AT66" s="206"/>
      <c r="AU66" s="149"/>
      <c r="AV66" s="149"/>
      <c r="AW66" s="149"/>
      <c r="AX66" s="149"/>
      <c r="AY66" s="204"/>
      <c r="AZ66" s="210"/>
      <c r="BA66" s="211"/>
      <c r="BB66" s="211"/>
      <c r="BC66" s="211"/>
      <c r="BD66" s="211"/>
      <c r="BE66" s="211"/>
      <c r="BF66" s="211"/>
      <c r="BG66" s="211"/>
      <c r="BH66" s="211"/>
      <c r="BI66" s="212"/>
      <c r="BJ66" s="218"/>
      <c r="BK66" s="219"/>
      <c r="BL66" s="219"/>
      <c r="BM66" s="219"/>
      <c r="BN66" s="219"/>
      <c r="BO66" s="219"/>
      <c r="BP66" s="219"/>
      <c r="BQ66" s="219"/>
      <c r="BR66" s="219"/>
      <c r="BS66" s="220"/>
      <c r="BT66" s="218"/>
      <c r="BU66" s="219"/>
      <c r="BV66" s="219"/>
      <c r="BW66" s="219"/>
      <c r="BX66" s="219"/>
      <c r="BY66" s="219"/>
      <c r="BZ66" s="219"/>
      <c r="CA66" s="219"/>
      <c r="CB66" s="219"/>
      <c r="CC66" s="220"/>
      <c r="CD66" s="218"/>
      <c r="CE66" s="219"/>
      <c r="CF66" s="219"/>
      <c r="CG66" s="219"/>
      <c r="CH66" s="219"/>
      <c r="CI66" s="219"/>
      <c r="CJ66" s="219"/>
      <c r="CK66" s="219"/>
      <c r="CL66" s="219"/>
      <c r="CM66" s="220"/>
      <c r="CN66" s="218"/>
      <c r="CO66" s="219"/>
      <c r="CP66" s="219"/>
      <c r="CQ66" s="219"/>
      <c r="CR66" s="219"/>
      <c r="CS66" s="219"/>
      <c r="CT66" s="219"/>
      <c r="CU66" s="219"/>
      <c r="CV66" s="219"/>
      <c r="CW66" s="220"/>
      <c r="CX66" s="218"/>
      <c r="CY66" s="219"/>
      <c r="CZ66" s="219"/>
      <c r="DA66" s="219"/>
      <c r="DB66" s="219"/>
      <c r="DC66" s="219"/>
      <c r="DD66" s="219"/>
      <c r="DE66" s="219"/>
      <c r="DF66" s="219"/>
      <c r="DG66" s="220"/>
      <c r="DH66" s="218"/>
      <c r="DI66" s="219"/>
      <c r="DJ66" s="219"/>
      <c r="DK66" s="219"/>
      <c r="DL66" s="219"/>
      <c r="DM66" s="219"/>
      <c r="DN66" s="219"/>
      <c r="DO66" s="219"/>
      <c r="DP66" s="219"/>
      <c r="DQ66" s="220"/>
      <c r="DR66" s="218"/>
      <c r="DS66" s="219"/>
      <c r="DT66" s="219"/>
      <c r="DU66" s="219"/>
      <c r="DV66" s="219"/>
      <c r="DW66" s="219"/>
      <c r="DX66" s="219"/>
      <c r="DY66" s="219"/>
      <c r="DZ66" s="219"/>
      <c r="EA66" s="220"/>
      <c r="EB66" s="218"/>
      <c r="EC66" s="219"/>
      <c r="ED66" s="219"/>
      <c r="EE66" s="219"/>
      <c r="EF66" s="219"/>
      <c r="EG66" s="219"/>
      <c r="EH66" s="219"/>
      <c r="EI66" s="219"/>
      <c r="EJ66" s="219"/>
      <c r="EK66" s="220"/>
      <c r="EL66" s="218"/>
      <c r="EM66" s="219"/>
      <c r="EN66" s="219"/>
      <c r="EO66" s="219"/>
      <c r="EP66" s="219"/>
      <c r="EQ66" s="219"/>
      <c r="ER66" s="219"/>
      <c r="ES66" s="219"/>
      <c r="ET66" s="219"/>
      <c r="EU66" s="220"/>
      <c r="EV66" s="218"/>
      <c r="EW66" s="219"/>
      <c r="EX66" s="219"/>
      <c r="EY66" s="219"/>
      <c r="EZ66" s="219"/>
      <c r="FA66" s="219"/>
      <c r="FB66" s="219"/>
      <c r="FC66" s="219"/>
      <c r="FD66" s="219"/>
      <c r="FE66" s="220"/>
      <c r="FF66" s="218"/>
      <c r="FG66" s="219"/>
      <c r="FH66" s="219"/>
      <c r="FI66" s="219"/>
      <c r="FJ66" s="219"/>
      <c r="FK66" s="219"/>
      <c r="FL66" s="219"/>
      <c r="FM66" s="219"/>
      <c r="FN66" s="219"/>
      <c r="FO66" s="220"/>
      <c r="FP66" s="218"/>
      <c r="FQ66" s="219"/>
      <c r="FR66" s="219"/>
      <c r="FS66" s="219"/>
      <c r="FT66" s="219"/>
      <c r="FU66" s="219"/>
      <c r="FV66" s="219"/>
      <c r="FW66" s="219"/>
      <c r="FX66" s="219"/>
      <c r="FY66" s="220"/>
      <c r="FZ66" s="243"/>
      <c r="GA66" s="244"/>
      <c r="GB66" s="244"/>
      <c r="GC66" s="244"/>
      <c r="GD66" s="244"/>
      <c r="GE66" s="244"/>
      <c r="GF66" s="244"/>
      <c r="GG66" s="244"/>
      <c r="GH66" s="244"/>
      <c r="GI66" s="353"/>
      <c r="GJ66" s="243"/>
      <c r="GK66" s="244"/>
      <c r="GL66" s="244"/>
      <c r="GM66" s="244"/>
      <c r="GN66" s="244"/>
      <c r="GO66" s="244"/>
      <c r="GP66" s="244"/>
      <c r="GQ66" s="244"/>
      <c r="GR66" s="244"/>
      <c r="GS66" s="353"/>
      <c r="GT66" s="243"/>
      <c r="GU66" s="244"/>
      <c r="GV66" s="244"/>
      <c r="GW66" s="244"/>
      <c r="GX66" s="244"/>
      <c r="GY66" s="244"/>
      <c r="GZ66" s="244"/>
      <c r="HA66" s="244"/>
      <c r="HB66" s="244"/>
      <c r="HC66" s="353"/>
      <c r="HD66" s="243"/>
      <c r="HE66" s="244"/>
      <c r="HF66" s="244"/>
      <c r="HG66" s="244"/>
      <c r="HH66" s="244"/>
      <c r="HI66" s="244"/>
      <c r="HJ66" s="244"/>
      <c r="HK66" s="244"/>
      <c r="HL66" s="244"/>
      <c r="HM66" s="353"/>
      <c r="HN66" s="243"/>
      <c r="HO66" s="244"/>
      <c r="HP66" s="244"/>
      <c r="HQ66" s="244"/>
      <c r="HR66" s="244"/>
      <c r="HS66" s="244"/>
      <c r="HT66" s="244"/>
      <c r="HU66" s="244"/>
      <c r="HV66" s="244"/>
      <c r="HW66" s="353"/>
      <c r="HX66" s="243"/>
      <c r="HY66" s="244"/>
      <c r="HZ66" s="244"/>
      <c r="IA66" s="244"/>
      <c r="IB66" s="244"/>
      <c r="IC66" s="244"/>
      <c r="ID66" s="244"/>
      <c r="IE66" s="244"/>
      <c r="IF66" s="244"/>
      <c r="IG66" s="353"/>
      <c r="IH66" s="243"/>
      <c r="II66" s="244"/>
      <c r="IJ66" s="244"/>
      <c r="IK66" s="244"/>
      <c r="IL66" s="244"/>
      <c r="IM66" s="244"/>
      <c r="IN66" s="244"/>
      <c r="IO66" s="244"/>
      <c r="IP66" s="244"/>
      <c r="IQ66" s="353"/>
      <c r="IR66" s="243"/>
      <c r="IS66" s="244"/>
      <c r="IT66" s="244"/>
      <c r="IU66" s="244"/>
      <c r="IV66" s="244"/>
      <c r="IW66" s="244"/>
      <c r="IX66" s="244"/>
      <c r="IY66" s="244"/>
      <c r="IZ66" s="244"/>
      <c r="JA66" s="353"/>
      <c r="JB66" s="243"/>
      <c r="JC66" s="244"/>
      <c r="JD66" s="244"/>
      <c r="JE66" s="244"/>
      <c r="JF66" s="244"/>
      <c r="JG66" s="244"/>
      <c r="JH66" s="244"/>
      <c r="JI66" s="244"/>
      <c r="JJ66" s="244"/>
      <c r="JK66" s="353"/>
      <c r="JL66" s="243"/>
      <c r="JM66" s="244"/>
      <c r="JN66" s="244"/>
      <c r="JO66" s="244"/>
      <c r="JP66" s="244"/>
      <c r="JQ66" s="244"/>
      <c r="JR66" s="244"/>
      <c r="JS66" s="244"/>
      <c r="JT66" s="244"/>
      <c r="JU66" s="353"/>
      <c r="JV66" s="243"/>
      <c r="JW66" s="244"/>
      <c r="JX66" s="244"/>
      <c r="JY66" s="244"/>
      <c r="JZ66" s="244"/>
      <c r="KA66" s="244"/>
      <c r="KB66" s="244"/>
      <c r="KC66" s="244"/>
      <c r="KD66" s="244"/>
      <c r="KE66" s="353"/>
      <c r="KF66" s="243"/>
      <c r="KG66" s="244"/>
      <c r="KH66" s="244"/>
      <c r="KI66" s="244"/>
      <c r="KJ66" s="244"/>
      <c r="KK66" s="244"/>
      <c r="KL66" s="244"/>
      <c r="KM66" s="244"/>
      <c r="KN66" s="244"/>
      <c r="KO66" s="353"/>
      <c r="KP66" s="243"/>
      <c r="KQ66" s="244"/>
      <c r="KR66" s="244"/>
      <c r="KS66" s="244"/>
      <c r="KT66" s="244"/>
      <c r="KU66" s="244"/>
      <c r="KV66" s="244"/>
      <c r="KW66" s="244"/>
      <c r="KX66" s="244"/>
      <c r="KY66" s="353"/>
      <c r="KZ66" s="243"/>
      <c r="LA66" s="244"/>
      <c r="LB66" s="244"/>
      <c r="LC66" s="244"/>
      <c r="LD66" s="244"/>
      <c r="LE66" s="244"/>
      <c r="LF66" s="244"/>
      <c r="LG66" s="244"/>
      <c r="LH66" s="244"/>
      <c r="LI66" s="353"/>
      <c r="LJ66" s="243"/>
      <c r="LK66" s="244"/>
      <c r="LL66" s="244"/>
      <c r="LM66" s="244"/>
      <c r="LN66" s="244"/>
      <c r="LO66" s="244"/>
      <c r="LP66" s="244"/>
      <c r="LQ66" s="244"/>
      <c r="LR66" s="244"/>
      <c r="LS66" s="353"/>
      <c r="LT66" s="243"/>
      <c r="LU66" s="244"/>
      <c r="LV66" s="244"/>
      <c r="LW66" s="244"/>
      <c r="LX66" s="244"/>
      <c r="LY66" s="244"/>
      <c r="LZ66" s="244"/>
      <c r="MA66" s="244"/>
      <c r="MB66" s="244"/>
      <c r="MC66" s="353"/>
    </row>
    <row r="67" spans="1:341" ht="13.5" customHeight="1" x14ac:dyDescent="0.2">
      <c r="A67" s="227" t="s">
        <v>115</v>
      </c>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176" t="s">
        <v>111</v>
      </c>
      <c r="AO67" s="177"/>
      <c r="AP67" s="177"/>
      <c r="AQ67" s="177"/>
      <c r="AR67" s="177"/>
      <c r="AS67" s="177"/>
      <c r="AT67" s="177"/>
      <c r="AU67" s="177"/>
      <c r="AV67" s="177"/>
      <c r="AW67" s="177"/>
      <c r="AX67" s="177"/>
      <c r="AY67" s="177"/>
      <c r="AZ67" s="188"/>
      <c r="BA67" s="188"/>
      <c r="BB67" s="188"/>
      <c r="BC67" s="188"/>
      <c r="BD67" s="188"/>
      <c r="BE67" s="188"/>
      <c r="BF67" s="188"/>
      <c r="BG67" s="188"/>
      <c r="BH67" s="188"/>
      <c r="BI67" s="188"/>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FA67" s="189"/>
      <c r="FB67" s="189"/>
      <c r="FC67" s="189"/>
      <c r="FD67" s="189"/>
      <c r="FE67" s="189"/>
      <c r="FF67" s="189"/>
      <c r="FG67" s="189"/>
      <c r="FH67" s="189"/>
      <c r="FI67" s="189"/>
      <c r="FJ67" s="189"/>
      <c r="FK67" s="189"/>
      <c r="FL67" s="189"/>
      <c r="FM67" s="189"/>
      <c r="FN67" s="189"/>
      <c r="FO67" s="189"/>
      <c r="FP67" s="189"/>
      <c r="FQ67" s="189"/>
      <c r="FR67" s="189"/>
      <c r="FS67" s="189"/>
      <c r="FT67" s="189"/>
      <c r="FU67" s="189"/>
      <c r="FV67" s="189"/>
      <c r="FW67" s="189"/>
      <c r="FX67" s="189"/>
      <c r="FY67" s="189"/>
      <c r="FZ67" s="356"/>
      <c r="GA67" s="356"/>
      <c r="GB67" s="356"/>
      <c r="GC67" s="356"/>
      <c r="GD67" s="356"/>
      <c r="GE67" s="356"/>
      <c r="GF67" s="356"/>
      <c r="GG67" s="356"/>
      <c r="GH67" s="356"/>
      <c r="GI67" s="357"/>
      <c r="GJ67" s="356"/>
      <c r="GK67" s="356"/>
      <c r="GL67" s="356"/>
      <c r="GM67" s="356"/>
      <c r="GN67" s="356"/>
      <c r="GO67" s="356"/>
      <c r="GP67" s="356"/>
      <c r="GQ67" s="356"/>
      <c r="GR67" s="356"/>
      <c r="GS67" s="357"/>
      <c r="GT67" s="356"/>
      <c r="GU67" s="356"/>
      <c r="GV67" s="356"/>
      <c r="GW67" s="356"/>
      <c r="GX67" s="356"/>
      <c r="GY67" s="356"/>
      <c r="GZ67" s="356"/>
      <c r="HA67" s="356"/>
      <c r="HB67" s="356"/>
      <c r="HC67" s="357"/>
      <c r="HD67" s="356"/>
      <c r="HE67" s="356"/>
      <c r="HF67" s="356"/>
      <c r="HG67" s="356"/>
      <c r="HH67" s="356"/>
      <c r="HI67" s="356"/>
      <c r="HJ67" s="356"/>
      <c r="HK67" s="356"/>
      <c r="HL67" s="356"/>
      <c r="HM67" s="357"/>
      <c r="HN67" s="356"/>
      <c r="HO67" s="356"/>
      <c r="HP67" s="356"/>
      <c r="HQ67" s="356"/>
      <c r="HR67" s="356"/>
      <c r="HS67" s="356"/>
      <c r="HT67" s="356"/>
      <c r="HU67" s="356"/>
      <c r="HV67" s="356"/>
      <c r="HW67" s="357"/>
      <c r="HX67" s="356"/>
      <c r="HY67" s="356"/>
      <c r="HZ67" s="356"/>
      <c r="IA67" s="356"/>
      <c r="IB67" s="356"/>
      <c r="IC67" s="356"/>
      <c r="ID67" s="356"/>
      <c r="IE67" s="356"/>
      <c r="IF67" s="356"/>
      <c r="IG67" s="357"/>
      <c r="IH67" s="356"/>
      <c r="II67" s="356"/>
      <c r="IJ67" s="356"/>
      <c r="IK67" s="356"/>
      <c r="IL67" s="356"/>
      <c r="IM67" s="356"/>
      <c r="IN67" s="356"/>
      <c r="IO67" s="356"/>
      <c r="IP67" s="356"/>
      <c r="IQ67" s="357"/>
      <c r="IR67" s="356"/>
      <c r="IS67" s="356"/>
      <c r="IT67" s="356"/>
      <c r="IU67" s="356"/>
      <c r="IV67" s="356"/>
      <c r="IW67" s="356"/>
      <c r="IX67" s="356"/>
      <c r="IY67" s="356"/>
      <c r="IZ67" s="356"/>
      <c r="JA67" s="357"/>
      <c r="JB67" s="356"/>
      <c r="JC67" s="356"/>
      <c r="JD67" s="356"/>
      <c r="JE67" s="356"/>
      <c r="JF67" s="356"/>
      <c r="JG67" s="356"/>
      <c r="JH67" s="356"/>
      <c r="JI67" s="356"/>
      <c r="JJ67" s="356"/>
      <c r="JK67" s="357"/>
      <c r="JL67" s="356"/>
      <c r="JM67" s="356"/>
      <c r="JN67" s="356"/>
      <c r="JO67" s="356"/>
      <c r="JP67" s="356"/>
      <c r="JQ67" s="356"/>
      <c r="JR67" s="356"/>
      <c r="JS67" s="356"/>
      <c r="JT67" s="356"/>
      <c r="JU67" s="357"/>
      <c r="JV67" s="356"/>
      <c r="JW67" s="356"/>
      <c r="JX67" s="356"/>
      <c r="JY67" s="356"/>
      <c r="JZ67" s="356"/>
      <c r="KA67" s="356"/>
      <c r="KB67" s="356"/>
      <c r="KC67" s="356"/>
      <c r="KD67" s="356"/>
      <c r="KE67" s="357"/>
      <c r="KF67" s="356"/>
      <c r="KG67" s="356"/>
      <c r="KH67" s="356"/>
      <c r="KI67" s="356"/>
      <c r="KJ67" s="356"/>
      <c r="KK67" s="356"/>
      <c r="KL67" s="356"/>
      <c r="KM67" s="356"/>
      <c r="KN67" s="356"/>
      <c r="KO67" s="357"/>
      <c r="KP67" s="356"/>
      <c r="KQ67" s="356"/>
      <c r="KR67" s="356"/>
      <c r="KS67" s="356"/>
      <c r="KT67" s="356"/>
      <c r="KU67" s="356"/>
      <c r="KV67" s="356"/>
      <c r="KW67" s="356"/>
      <c r="KX67" s="356"/>
      <c r="KY67" s="357"/>
      <c r="KZ67" s="356"/>
      <c r="LA67" s="356"/>
      <c r="LB67" s="356"/>
      <c r="LC67" s="356"/>
      <c r="LD67" s="356"/>
      <c r="LE67" s="356"/>
      <c r="LF67" s="356"/>
      <c r="LG67" s="356"/>
      <c r="LH67" s="356"/>
      <c r="LI67" s="357"/>
      <c r="LJ67" s="356"/>
      <c r="LK67" s="356"/>
      <c r="LL67" s="356"/>
      <c r="LM67" s="356"/>
      <c r="LN67" s="356"/>
      <c r="LO67" s="356"/>
      <c r="LP67" s="356"/>
      <c r="LQ67" s="356"/>
      <c r="LR67" s="356"/>
      <c r="LS67" s="357"/>
      <c r="LT67" s="356"/>
      <c r="LU67" s="356"/>
      <c r="LV67" s="356"/>
      <c r="LW67" s="356"/>
      <c r="LX67" s="356"/>
      <c r="LY67" s="356"/>
      <c r="LZ67" s="356"/>
      <c r="MA67" s="356"/>
      <c r="MB67" s="356"/>
      <c r="MC67" s="357"/>
    </row>
    <row r="68" spans="1:341" ht="13.5" customHeight="1" x14ac:dyDescent="0.2">
      <c r="A68" s="227" t="s">
        <v>118</v>
      </c>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176" t="s">
        <v>52</v>
      </c>
      <c r="AO68" s="177"/>
      <c r="AP68" s="177"/>
      <c r="AQ68" s="177"/>
      <c r="AR68" s="177"/>
      <c r="AS68" s="177"/>
      <c r="AT68" s="177"/>
      <c r="AU68" s="177"/>
      <c r="AV68" s="177"/>
      <c r="AW68" s="177"/>
      <c r="AX68" s="177"/>
      <c r="AY68" s="177"/>
      <c r="AZ68" s="188">
        <f>AZ69</f>
        <v>0</v>
      </c>
      <c r="BA68" s="188"/>
      <c r="BB68" s="188"/>
      <c r="BC68" s="188"/>
      <c r="BD68" s="188"/>
      <c r="BE68" s="188"/>
      <c r="BF68" s="188"/>
      <c r="BG68" s="188"/>
      <c r="BH68" s="188"/>
      <c r="BI68" s="188"/>
      <c r="BJ68" s="188">
        <f t="shared" ref="BJ68" si="273">BJ69</f>
        <v>0</v>
      </c>
      <c r="BK68" s="188"/>
      <c r="BL68" s="188"/>
      <c r="BM68" s="188"/>
      <c r="BN68" s="188"/>
      <c r="BO68" s="188"/>
      <c r="BP68" s="188"/>
      <c r="BQ68" s="188"/>
      <c r="BR68" s="188"/>
      <c r="BS68" s="188"/>
      <c r="BT68" s="188">
        <f t="shared" ref="BT68" si="274">BT69</f>
        <v>0</v>
      </c>
      <c r="BU68" s="188"/>
      <c r="BV68" s="188"/>
      <c r="BW68" s="188"/>
      <c r="BX68" s="188"/>
      <c r="BY68" s="188"/>
      <c r="BZ68" s="188"/>
      <c r="CA68" s="188"/>
      <c r="CB68" s="188"/>
      <c r="CC68" s="188"/>
      <c r="CD68" s="188">
        <f t="shared" ref="CD68" si="275">CD69</f>
        <v>0</v>
      </c>
      <c r="CE68" s="188"/>
      <c r="CF68" s="188"/>
      <c r="CG68" s="188"/>
      <c r="CH68" s="188"/>
      <c r="CI68" s="188"/>
      <c r="CJ68" s="188"/>
      <c r="CK68" s="188"/>
      <c r="CL68" s="188"/>
      <c r="CM68" s="188"/>
      <c r="CN68" s="188">
        <f t="shared" ref="CN68" si="276">CN69</f>
        <v>0</v>
      </c>
      <c r="CO68" s="188"/>
      <c r="CP68" s="188"/>
      <c r="CQ68" s="188"/>
      <c r="CR68" s="188"/>
      <c r="CS68" s="188"/>
      <c r="CT68" s="188"/>
      <c r="CU68" s="188"/>
      <c r="CV68" s="188"/>
      <c r="CW68" s="188"/>
      <c r="CX68" s="188">
        <f t="shared" ref="CX68" si="277">CX69</f>
        <v>0</v>
      </c>
      <c r="CY68" s="188"/>
      <c r="CZ68" s="188"/>
      <c r="DA68" s="188"/>
      <c r="DB68" s="188"/>
      <c r="DC68" s="188"/>
      <c r="DD68" s="188"/>
      <c r="DE68" s="188"/>
      <c r="DF68" s="188"/>
      <c r="DG68" s="188"/>
      <c r="DH68" s="188">
        <f t="shared" ref="DH68" si="278">DH69</f>
        <v>0</v>
      </c>
      <c r="DI68" s="188"/>
      <c r="DJ68" s="188"/>
      <c r="DK68" s="188"/>
      <c r="DL68" s="188"/>
      <c r="DM68" s="188"/>
      <c r="DN68" s="188"/>
      <c r="DO68" s="188"/>
      <c r="DP68" s="188"/>
      <c r="DQ68" s="188"/>
      <c r="DR68" s="188">
        <f t="shared" ref="DR68" si="279">DR69</f>
        <v>0</v>
      </c>
      <c r="DS68" s="188"/>
      <c r="DT68" s="188"/>
      <c r="DU68" s="188"/>
      <c r="DV68" s="188"/>
      <c r="DW68" s="188"/>
      <c r="DX68" s="188"/>
      <c r="DY68" s="188"/>
      <c r="DZ68" s="188"/>
      <c r="EA68" s="188"/>
      <c r="EB68" s="188">
        <f t="shared" ref="EB68" si="280">EB69</f>
        <v>0</v>
      </c>
      <c r="EC68" s="188"/>
      <c r="ED68" s="188"/>
      <c r="EE68" s="188"/>
      <c r="EF68" s="188"/>
      <c r="EG68" s="188"/>
      <c r="EH68" s="188"/>
      <c r="EI68" s="188"/>
      <c r="EJ68" s="188"/>
      <c r="EK68" s="188"/>
      <c r="EL68" s="188">
        <f t="shared" ref="EL68" si="281">EL69</f>
        <v>0</v>
      </c>
      <c r="EM68" s="188"/>
      <c r="EN68" s="188"/>
      <c r="EO68" s="188"/>
      <c r="EP68" s="188"/>
      <c r="EQ68" s="188"/>
      <c r="ER68" s="188"/>
      <c r="ES68" s="188"/>
      <c r="ET68" s="188"/>
      <c r="EU68" s="188"/>
      <c r="EV68" s="188">
        <f t="shared" ref="EV68" si="282">EV69</f>
        <v>0</v>
      </c>
      <c r="EW68" s="188"/>
      <c r="EX68" s="188"/>
      <c r="EY68" s="188"/>
      <c r="EZ68" s="188"/>
      <c r="FA68" s="188"/>
      <c r="FB68" s="188"/>
      <c r="FC68" s="188"/>
      <c r="FD68" s="188"/>
      <c r="FE68" s="188"/>
      <c r="FF68" s="188">
        <f t="shared" ref="FF68" si="283">FF69</f>
        <v>0</v>
      </c>
      <c r="FG68" s="188"/>
      <c r="FH68" s="188"/>
      <c r="FI68" s="188"/>
      <c r="FJ68" s="188"/>
      <c r="FK68" s="188"/>
      <c r="FL68" s="188"/>
      <c r="FM68" s="188"/>
      <c r="FN68" s="188"/>
      <c r="FO68" s="188"/>
      <c r="FP68" s="188">
        <f t="shared" ref="FP68" si="284">FP69</f>
        <v>0</v>
      </c>
      <c r="FQ68" s="188"/>
      <c r="FR68" s="188"/>
      <c r="FS68" s="188"/>
      <c r="FT68" s="188"/>
      <c r="FU68" s="188"/>
      <c r="FV68" s="188"/>
      <c r="FW68" s="188"/>
      <c r="FX68" s="188"/>
      <c r="FY68" s="188"/>
      <c r="FZ68" s="188">
        <f t="shared" ref="FZ68" si="285">FZ69</f>
        <v>0</v>
      </c>
      <c r="GA68" s="188"/>
      <c r="GB68" s="188"/>
      <c r="GC68" s="188"/>
      <c r="GD68" s="188"/>
      <c r="GE68" s="188"/>
      <c r="GF68" s="188"/>
      <c r="GG68" s="188"/>
      <c r="GH68" s="188"/>
      <c r="GI68" s="352"/>
      <c r="GJ68" s="188">
        <f t="shared" ref="GJ68" si="286">GJ69</f>
        <v>0</v>
      </c>
      <c r="GK68" s="188"/>
      <c r="GL68" s="188"/>
      <c r="GM68" s="188"/>
      <c r="GN68" s="188"/>
      <c r="GO68" s="188"/>
      <c r="GP68" s="188"/>
      <c r="GQ68" s="188"/>
      <c r="GR68" s="188"/>
      <c r="GS68" s="352"/>
      <c r="GT68" s="188">
        <f t="shared" ref="GT68" si="287">GT69</f>
        <v>0</v>
      </c>
      <c r="GU68" s="188"/>
      <c r="GV68" s="188"/>
      <c r="GW68" s="188"/>
      <c r="GX68" s="188"/>
      <c r="GY68" s="188"/>
      <c r="GZ68" s="188"/>
      <c r="HA68" s="188"/>
      <c r="HB68" s="188"/>
      <c r="HC68" s="352"/>
      <c r="HD68" s="188">
        <f t="shared" ref="HD68" si="288">HD69</f>
        <v>0</v>
      </c>
      <c r="HE68" s="188"/>
      <c r="HF68" s="188"/>
      <c r="HG68" s="188"/>
      <c r="HH68" s="188"/>
      <c r="HI68" s="188"/>
      <c r="HJ68" s="188"/>
      <c r="HK68" s="188"/>
      <c r="HL68" s="188"/>
      <c r="HM68" s="352"/>
      <c r="HN68" s="188">
        <f t="shared" ref="HN68" si="289">HN69</f>
        <v>0</v>
      </c>
      <c r="HO68" s="188"/>
      <c r="HP68" s="188"/>
      <c r="HQ68" s="188"/>
      <c r="HR68" s="188"/>
      <c r="HS68" s="188"/>
      <c r="HT68" s="188"/>
      <c r="HU68" s="188"/>
      <c r="HV68" s="188"/>
      <c r="HW68" s="352"/>
      <c r="HX68" s="188">
        <f t="shared" ref="HX68" si="290">HX69</f>
        <v>0</v>
      </c>
      <c r="HY68" s="188"/>
      <c r="HZ68" s="188"/>
      <c r="IA68" s="188"/>
      <c r="IB68" s="188"/>
      <c r="IC68" s="188"/>
      <c r="ID68" s="188"/>
      <c r="IE68" s="188"/>
      <c r="IF68" s="188"/>
      <c r="IG68" s="352"/>
      <c r="IH68" s="188">
        <f t="shared" ref="IH68" si="291">IH69</f>
        <v>0</v>
      </c>
      <c r="II68" s="188"/>
      <c r="IJ68" s="188"/>
      <c r="IK68" s="188"/>
      <c r="IL68" s="188"/>
      <c r="IM68" s="188"/>
      <c r="IN68" s="188"/>
      <c r="IO68" s="188"/>
      <c r="IP68" s="188"/>
      <c r="IQ68" s="352"/>
      <c r="IR68" s="188">
        <f t="shared" ref="IR68" si="292">IR69</f>
        <v>0</v>
      </c>
      <c r="IS68" s="188"/>
      <c r="IT68" s="188"/>
      <c r="IU68" s="188"/>
      <c r="IV68" s="188"/>
      <c r="IW68" s="188"/>
      <c r="IX68" s="188"/>
      <c r="IY68" s="188"/>
      <c r="IZ68" s="188"/>
      <c r="JA68" s="352"/>
      <c r="JB68" s="188">
        <f t="shared" ref="JB68" si="293">JB69</f>
        <v>0</v>
      </c>
      <c r="JC68" s="188"/>
      <c r="JD68" s="188"/>
      <c r="JE68" s="188"/>
      <c r="JF68" s="188"/>
      <c r="JG68" s="188"/>
      <c r="JH68" s="188"/>
      <c r="JI68" s="188"/>
      <c r="JJ68" s="188"/>
      <c r="JK68" s="352"/>
      <c r="JL68" s="188">
        <f t="shared" ref="JL68" si="294">JL69</f>
        <v>0</v>
      </c>
      <c r="JM68" s="188"/>
      <c r="JN68" s="188"/>
      <c r="JO68" s="188"/>
      <c r="JP68" s="188"/>
      <c r="JQ68" s="188"/>
      <c r="JR68" s="188"/>
      <c r="JS68" s="188"/>
      <c r="JT68" s="188"/>
      <c r="JU68" s="352"/>
      <c r="JV68" s="188">
        <f t="shared" ref="JV68" si="295">JV69</f>
        <v>0</v>
      </c>
      <c r="JW68" s="188"/>
      <c r="JX68" s="188"/>
      <c r="JY68" s="188"/>
      <c r="JZ68" s="188"/>
      <c r="KA68" s="188"/>
      <c r="KB68" s="188"/>
      <c r="KC68" s="188"/>
      <c r="KD68" s="188"/>
      <c r="KE68" s="352"/>
      <c r="KF68" s="188">
        <f t="shared" ref="KF68" si="296">KF69</f>
        <v>0</v>
      </c>
      <c r="KG68" s="188"/>
      <c r="KH68" s="188"/>
      <c r="KI68" s="188"/>
      <c r="KJ68" s="188"/>
      <c r="KK68" s="188"/>
      <c r="KL68" s="188"/>
      <c r="KM68" s="188"/>
      <c r="KN68" s="188"/>
      <c r="KO68" s="352"/>
      <c r="KP68" s="188">
        <f t="shared" ref="KP68" si="297">KP69</f>
        <v>0</v>
      </c>
      <c r="KQ68" s="188"/>
      <c r="KR68" s="188"/>
      <c r="KS68" s="188"/>
      <c r="KT68" s="188"/>
      <c r="KU68" s="188"/>
      <c r="KV68" s="188"/>
      <c r="KW68" s="188"/>
      <c r="KX68" s="188"/>
      <c r="KY68" s="352"/>
      <c r="KZ68" s="188">
        <f t="shared" ref="KZ68" si="298">KZ69</f>
        <v>0</v>
      </c>
      <c r="LA68" s="188"/>
      <c r="LB68" s="188"/>
      <c r="LC68" s="188"/>
      <c r="LD68" s="188"/>
      <c r="LE68" s="188"/>
      <c r="LF68" s="188"/>
      <c r="LG68" s="188"/>
      <c r="LH68" s="188"/>
      <c r="LI68" s="352"/>
      <c r="LJ68" s="188">
        <f t="shared" ref="LJ68" si="299">LJ69</f>
        <v>0</v>
      </c>
      <c r="LK68" s="188"/>
      <c r="LL68" s="188"/>
      <c r="LM68" s="188"/>
      <c r="LN68" s="188"/>
      <c r="LO68" s="188"/>
      <c r="LP68" s="188"/>
      <c r="LQ68" s="188"/>
      <c r="LR68" s="188"/>
      <c r="LS68" s="352"/>
      <c r="LT68" s="188">
        <f t="shared" ref="LT68" si="300">LT69</f>
        <v>0</v>
      </c>
      <c r="LU68" s="188"/>
      <c r="LV68" s="188"/>
      <c r="LW68" s="188"/>
      <c r="LX68" s="188"/>
      <c r="LY68" s="188"/>
      <c r="LZ68" s="188"/>
      <c r="MA68" s="188"/>
      <c r="MB68" s="188"/>
      <c r="MC68" s="352"/>
    </row>
    <row r="69" spans="1:341" x14ac:dyDescent="0.2">
      <c r="A69" s="198" t="s">
        <v>256</v>
      </c>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200" t="s">
        <v>117</v>
      </c>
      <c r="AO69" s="201"/>
      <c r="AP69" s="201"/>
      <c r="AQ69" s="201"/>
      <c r="AR69" s="201"/>
      <c r="AS69" s="202"/>
      <c r="AT69" s="205"/>
      <c r="AU69" s="201"/>
      <c r="AV69" s="201"/>
      <c r="AW69" s="201"/>
      <c r="AX69" s="201"/>
      <c r="AY69" s="202"/>
      <c r="AZ69" s="207"/>
      <c r="BA69" s="208"/>
      <c r="BB69" s="208"/>
      <c r="BC69" s="208"/>
      <c r="BD69" s="208"/>
      <c r="BE69" s="208"/>
      <c r="BF69" s="208"/>
      <c r="BG69" s="208"/>
      <c r="BH69" s="208"/>
      <c r="BI69" s="209"/>
      <c r="BJ69" s="215"/>
      <c r="BK69" s="216"/>
      <c r="BL69" s="216"/>
      <c r="BM69" s="216"/>
      <c r="BN69" s="216"/>
      <c r="BO69" s="216"/>
      <c r="BP69" s="216"/>
      <c r="BQ69" s="216"/>
      <c r="BR69" s="216"/>
      <c r="BS69" s="217"/>
      <c r="BT69" s="215"/>
      <c r="BU69" s="216"/>
      <c r="BV69" s="216"/>
      <c r="BW69" s="216"/>
      <c r="BX69" s="216"/>
      <c r="BY69" s="216"/>
      <c r="BZ69" s="216"/>
      <c r="CA69" s="216"/>
      <c r="CB69" s="216"/>
      <c r="CC69" s="217"/>
      <c r="CD69" s="215"/>
      <c r="CE69" s="216"/>
      <c r="CF69" s="216"/>
      <c r="CG69" s="216"/>
      <c r="CH69" s="216"/>
      <c r="CI69" s="216"/>
      <c r="CJ69" s="216"/>
      <c r="CK69" s="216"/>
      <c r="CL69" s="216"/>
      <c r="CM69" s="217"/>
      <c r="CN69" s="215"/>
      <c r="CO69" s="216"/>
      <c r="CP69" s="216"/>
      <c r="CQ69" s="216"/>
      <c r="CR69" s="216"/>
      <c r="CS69" s="216"/>
      <c r="CT69" s="216"/>
      <c r="CU69" s="216"/>
      <c r="CV69" s="216"/>
      <c r="CW69" s="217"/>
      <c r="CX69" s="215"/>
      <c r="CY69" s="216"/>
      <c r="CZ69" s="216"/>
      <c r="DA69" s="216"/>
      <c r="DB69" s="216"/>
      <c r="DC69" s="216"/>
      <c r="DD69" s="216"/>
      <c r="DE69" s="216"/>
      <c r="DF69" s="216"/>
      <c r="DG69" s="217"/>
      <c r="DH69" s="215"/>
      <c r="DI69" s="216"/>
      <c r="DJ69" s="216"/>
      <c r="DK69" s="216"/>
      <c r="DL69" s="216"/>
      <c r="DM69" s="216"/>
      <c r="DN69" s="216"/>
      <c r="DO69" s="216"/>
      <c r="DP69" s="216"/>
      <c r="DQ69" s="217"/>
      <c r="DR69" s="215"/>
      <c r="DS69" s="216"/>
      <c r="DT69" s="216"/>
      <c r="DU69" s="216"/>
      <c r="DV69" s="216"/>
      <c r="DW69" s="216"/>
      <c r="DX69" s="216"/>
      <c r="DY69" s="216"/>
      <c r="DZ69" s="216"/>
      <c r="EA69" s="217"/>
      <c r="EB69" s="215"/>
      <c r="EC69" s="216"/>
      <c r="ED69" s="216"/>
      <c r="EE69" s="216"/>
      <c r="EF69" s="216"/>
      <c r="EG69" s="216"/>
      <c r="EH69" s="216"/>
      <c r="EI69" s="216"/>
      <c r="EJ69" s="216"/>
      <c r="EK69" s="217"/>
      <c r="EL69" s="215"/>
      <c r="EM69" s="216"/>
      <c r="EN69" s="216"/>
      <c r="EO69" s="216"/>
      <c r="EP69" s="216"/>
      <c r="EQ69" s="216"/>
      <c r="ER69" s="216"/>
      <c r="ES69" s="216"/>
      <c r="ET69" s="216"/>
      <c r="EU69" s="217"/>
      <c r="EV69" s="215"/>
      <c r="EW69" s="216"/>
      <c r="EX69" s="216"/>
      <c r="EY69" s="216"/>
      <c r="EZ69" s="216"/>
      <c r="FA69" s="216"/>
      <c r="FB69" s="216"/>
      <c r="FC69" s="216"/>
      <c r="FD69" s="216"/>
      <c r="FE69" s="217"/>
      <c r="FF69" s="215"/>
      <c r="FG69" s="216"/>
      <c r="FH69" s="216"/>
      <c r="FI69" s="216"/>
      <c r="FJ69" s="216"/>
      <c r="FK69" s="216"/>
      <c r="FL69" s="216"/>
      <c r="FM69" s="216"/>
      <c r="FN69" s="216"/>
      <c r="FO69" s="217"/>
      <c r="FP69" s="215"/>
      <c r="FQ69" s="216"/>
      <c r="FR69" s="216"/>
      <c r="FS69" s="216"/>
      <c r="FT69" s="216"/>
      <c r="FU69" s="216"/>
      <c r="FV69" s="216"/>
      <c r="FW69" s="216"/>
      <c r="FX69" s="216"/>
      <c r="FY69" s="217"/>
      <c r="FZ69" s="240"/>
      <c r="GA69" s="241"/>
      <c r="GB69" s="241"/>
      <c r="GC69" s="241"/>
      <c r="GD69" s="241"/>
      <c r="GE69" s="241"/>
      <c r="GF69" s="241"/>
      <c r="GG69" s="241"/>
      <c r="GH69" s="241"/>
      <c r="GI69" s="336"/>
      <c r="GJ69" s="240"/>
      <c r="GK69" s="241"/>
      <c r="GL69" s="241"/>
      <c r="GM69" s="241"/>
      <c r="GN69" s="241"/>
      <c r="GO69" s="241"/>
      <c r="GP69" s="241"/>
      <c r="GQ69" s="241"/>
      <c r="GR69" s="241"/>
      <c r="GS69" s="336"/>
      <c r="GT69" s="240"/>
      <c r="GU69" s="241"/>
      <c r="GV69" s="241"/>
      <c r="GW69" s="241"/>
      <c r="GX69" s="241"/>
      <c r="GY69" s="241"/>
      <c r="GZ69" s="241"/>
      <c r="HA69" s="241"/>
      <c r="HB69" s="241"/>
      <c r="HC69" s="336"/>
      <c r="HD69" s="240"/>
      <c r="HE69" s="241"/>
      <c r="HF69" s="241"/>
      <c r="HG69" s="241"/>
      <c r="HH69" s="241"/>
      <c r="HI69" s="241"/>
      <c r="HJ69" s="241"/>
      <c r="HK69" s="241"/>
      <c r="HL69" s="241"/>
      <c r="HM69" s="336"/>
      <c r="HN69" s="240"/>
      <c r="HO69" s="241"/>
      <c r="HP69" s="241"/>
      <c r="HQ69" s="241"/>
      <c r="HR69" s="241"/>
      <c r="HS69" s="241"/>
      <c r="HT69" s="241"/>
      <c r="HU69" s="241"/>
      <c r="HV69" s="241"/>
      <c r="HW69" s="336"/>
      <c r="HX69" s="240"/>
      <c r="HY69" s="241"/>
      <c r="HZ69" s="241"/>
      <c r="IA69" s="241"/>
      <c r="IB69" s="241"/>
      <c r="IC69" s="241"/>
      <c r="ID69" s="241"/>
      <c r="IE69" s="241"/>
      <c r="IF69" s="241"/>
      <c r="IG69" s="336"/>
      <c r="IH69" s="240"/>
      <c r="II69" s="241"/>
      <c r="IJ69" s="241"/>
      <c r="IK69" s="241"/>
      <c r="IL69" s="241"/>
      <c r="IM69" s="241"/>
      <c r="IN69" s="241"/>
      <c r="IO69" s="241"/>
      <c r="IP69" s="241"/>
      <c r="IQ69" s="336"/>
      <c r="IR69" s="240"/>
      <c r="IS69" s="241"/>
      <c r="IT69" s="241"/>
      <c r="IU69" s="241"/>
      <c r="IV69" s="241"/>
      <c r="IW69" s="241"/>
      <c r="IX69" s="241"/>
      <c r="IY69" s="241"/>
      <c r="IZ69" s="241"/>
      <c r="JA69" s="336"/>
      <c r="JB69" s="240"/>
      <c r="JC69" s="241"/>
      <c r="JD69" s="241"/>
      <c r="JE69" s="241"/>
      <c r="JF69" s="241"/>
      <c r="JG69" s="241"/>
      <c r="JH69" s="241"/>
      <c r="JI69" s="241"/>
      <c r="JJ69" s="241"/>
      <c r="JK69" s="336"/>
      <c r="JL69" s="240"/>
      <c r="JM69" s="241"/>
      <c r="JN69" s="241"/>
      <c r="JO69" s="241"/>
      <c r="JP69" s="241"/>
      <c r="JQ69" s="241"/>
      <c r="JR69" s="241"/>
      <c r="JS69" s="241"/>
      <c r="JT69" s="241"/>
      <c r="JU69" s="336"/>
      <c r="JV69" s="240"/>
      <c r="JW69" s="241"/>
      <c r="JX69" s="241"/>
      <c r="JY69" s="241"/>
      <c r="JZ69" s="241"/>
      <c r="KA69" s="241"/>
      <c r="KB69" s="241"/>
      <c r="KC69" s="241"/>
      <c r="KD69" s="241"/>
      <c r="KE69" s="336"/>
      <c r="KF69" s="240"/>
      <c r="KG69" s="241"/>
      <c r="KH69" s="241"/>
      <c r="KI69" s="241"/>
      <c r="KJ69" s="241"/>
      <c r="KK69" s="241"/>
      <c r="KL69" s="241"/>
      <c r="KM69" s="241"/>
      <c r="KN69" s="241"/>
      <c r="KO69" s="336"/>
      <c r="KP69" s="240"/>
      <c r="KQ69" s="241"/>
      <c r="KR69" s="241"/>
      <c r="KS69" s="241"/>
      <c r="KT69" s="241"/>
      <c r="KU69" s="241"/>
      <c r="KV69" s="241"/>
      <c r="KW69" s="241"/>
      <c r="KX69" s="241"/>
      <c r="KY69" s="336"/>
      <c r="KZ69" s="240"/>
      <c r="LA69" s="241"/>
      <c r="LB69" s="241"/>
      <c r="LC69" s="241"/>
      <c r="LD69" s="241"/>
      <c r="LE69" s="241"/>
      <c r="LF69" s="241"/>
      <c r="LG69" s="241"/>
      <c r="LH69" s="241"/>
      <c r="LI69" s="336"/>
      <c r="LJ69" s="240"/>
      <c r="LK69" s="241"/>
      <c r="LL69" s="241"/>
      <c r="LM69" s="241"/>
      <c r="LN69" s="241"/>
      <c r="LO69" s="241"/>
      <c r="LP69" s="241"/>
      <c r="LQ69" s="241"/>
      <c r="LR69" s="241"/>
      <c r="LS69" s="336"/>
      <c r="LT69" s="240"/>
      <c r="LU69" s="241"/>
      <c r="LV69" s="241"/>
      <c r="LW69" s="241"/>
      <c r="LX69" s="241"/>
      <c r="LY69" s="241"/>
      <c r="LZ69" s="241"/>
      <c r="MA69" s="241"/>
      <c r="MB69" s="241"/>
      <c r="MC69" s="336"/>
    </row>
    <row r="70" spans="1:341" ht="13.5" customHeight="1" x14ac:dyDescent="0.2">
      <c r="A70" s="227" t="s">
        <v>223</v>
      </c>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176" t="s">
        <v>52</v>
      </c>
      <c r="AO70" s="177"/>
      <c r="AP70" s="177"/>
      <c r="AQ70" s="177"/>
      <c r="AR70" s="177"/>
      <c r="AS70" s="177"/>
      <c r="AT70" s="177"/>
      <c r="AU70" s="177"/>
      <c r="AV70" s="177"/>
      <c r="AW70" s="177"/>
      <c r="AX70" s="177"/>
      <c r="AY70" s="177"/>
      <c r="AZ70" s="188">
        <f>SUM(AZ71:BI75)</f>
        <v>54614230</v>
      </c>
      <c r="BA70" s="188"/>
      <c r="BB70" s="188"/>
      <c r="BC70" s="188"/>
      <c r="BD70" s="188"/>
      <c r="BE70" s="188"/>
      <c r="BF70" s="188"/>
      <c r="BG70" s="188"/>
      <c r="BH70" s="188"/>
      <c r="BI70" s="188"/>
      <c r="BJ70" s="188">
        <f t="shared" ref="BJ70" si="301">SUM(BJ71:BS75)</f>
        <v>0</v>
      </c>
      <c r="BK70" s="188"/>
      <c r="BL70" s="188"/>
      <c r="BM70" s="188"/>
      <c r="BN70" s="188"/>
      <c r="BO70" s="188"/>
      <c r="BP70" s="188"/>
      <c r="BQ70" s="188"/>
      <c r="BR70" s="188"/>
      <c r="BS70" s="188"/>
      <c r="BT70" s="188">
        <f t="shared" ref="BT70" si="302">SUM(BT71:CC75)</f>
        <v>2700000</v>
      </c>
      <c r="BU70" s="188"/>
      <c r="BV70" s="188"/>
      <c r="BW70" s="188"/>
      <c r="BX70" s="188"/>
      <c r="BY70" s="188"/>
      <c r="BZ70" s="188"/>
      <c r="CA70" s="188"/>
      <c r="CB70" s="188"/>
      <c r="CC70" s="188"/>
      <c r="CD70" s="188">
        <f t="shared" ref="CD70" si="303">SUM(CD71:CM75)</f>
        <v>743700</v>
      </c>
      <c r="CE70" s="188"/>
      <c r="CF70" s="188"/>
      <c r="CG70" s="188"/>
      <c r="CH70" s="188"/>
      <c r="CI70" s="188"/>
      <c r="CJ70" s="188"/>
      <c r="CK70" s="188"/>
      <c r="CL70" s="188"/>
      <c r="CM70" s="188"/>
      <c r="CN70" s="188">
        <f t="shared" ref="CN70" si="304">SUM(CN71:CW75)</f>
        <v>10600</v>
      </c>
      <c r="CO70" s="188"/>
      <c r="CP70" s="188"/>
      <c r="CQ70" s="188"/>
      <c r="CR70" s="188"/>
      <c r="CS70" s="188"/>
      <c r="CT70" s="188"/>
      <c r="CU70" s="188"/>
      <c r="CV70" s="188"/>
      <c r="CW70" s="188"/>
      <c r="CX70" s="188">
        <f t="shared" ref="CX70" si="305">SUM(CX71:DG75)</f>
        <v>24000</v>
      </c>
      <c r="CY70" s="188"/>
      <c r="CZ70" s="188"/>
      <c r="DA70" s="188"/>
      <c r="DB70" s="188"/>
      <c r="DC70" s="188"/>
      <c r="DD70" s="188"/>
      <c r="DE70" s="188"/>
      <c r="DF70" s="188"/>
      <c r="DG70" s="188"/>
      <c r="DH70" s="188">
        <f t="shared" ref="DH70" si="306">SUM(DH71:DQ75)</f>
        <v>6500</v>
      </c>
      <c r="DI70" s="188"/>
      <c r="DJ70" s="188"/>
      <c r="DK70" s="188"/>
      <c r="DL70" s="188"/>
      <c r="DM70" s="188"/>
      <c r="DN70" s="188"/>
      <c r="DO70" s="188"/>
      <c r="DP70" s="188"/>
      <c r="DQ70" s="188"/>
      <c r="DR70" s="188">
        <f t="shared" ref="DR70" si="307">SUM(DR71:EA75)</f>
        <v>2000</v>
      </c>
      <c r="DS70" s="188"/>
      <c r="DT70" s="188"/>
      <c r="DU70" s="188"/>
      <c r="DV70" s="188"/>
      <c r="DW70" s="188"/>
      <c r="DX70" s="188"/>
      <c r="DY70" s="188"/>
      <c r="DZ70" s="188"/>
      <c r="EA70" s="188"/>
      <c r="EB70" s="188">
        <f t="shared" ref="EB70" si="308">SUM(EB71:EK75)</f>
        <v>1271300</v>
      </c>
      <c r="EC70" s="188"/>
      <c r="ED70" s="188"/>
      <c r="EE70" s="188"/>
      <c r="EF70" s="188"/>
      <c r="EG70" s="188"/>
      <c r="EH70" s="188"/>
      <c r="EI70" s="188"/>
      <c r="EJ70" s="188"/>
      <c r="EK70" s="188"/>
      <c r="EL70" s="188">
        <f t="shared" ref="EL70" si="309">SUM(EL71:EU75)</f>
        <v>4000</v>
      </c>
      <c r="EM70" s="188"/>
      <c r="EN70" s="188"/>
      <c r="EO70" s="188"/>
      <c r="EP70" s="188"/>
      <c r="EQ70" s="188"/>
      <c r="ER70" s="188"/>
      <c r="ES70" s="188"/>
      <c r="ET70" s="188"/>
      <c r="EU70" s="188"/>
      <c r="EV70" s="188">
        <f t="shared" ref="EV70" si="310">SUM(EV71:FE75)</f>
        <v>500000</v>
      </c>
      <c r="EW70" s="188"/>
      <c r="EX70" s="188"/>
      <c r="EY70" s="188"/>
      <c r="EZ70" s="188"/>
      <c r="FA70" s="188"/>
      <c r="FB70" s="188"/>
      <c r="FC70" s="188"/>
      <c r="FD70" s="188"/>
      <c r="FE70" s="188"/>
      <c r="FF70" s="188">
        <f t="shared" ref="FF70" si="311">SUM(FF71:FO75)</f>
        <v>386000</v>
      </c>
      <c r="FG70" s="188"/>
      <c r="FH70" s="188"/>
      <c r="FI70" s="188"/>
      <c r="FJ70" s="188"/>
      <c r="FK70" s="188"/>
      <c r="FL70" s="188"/>
      <c r="FM70" s="188"/>
      <c r="FN70" s="188"/>
      <c r="FO70" s="188"/>
      <c r="FP70" s="188">
        <f t="shared" ref="FP70" si="312">SUM(FP71:FY75)</f>
        <v>5000000</v>
      </c>
      <c r="FQ70" s="188"/>
      <c r="FR70" s="188"/>
      <c r="FS70" s="188"/>
      <c r="FT70" s="188"/>
      <c r="FU70" s="188"/>
      <c r="FV70" s="188"/>
      <c r="FW70" s="188"/>
      <c r="FX70" s="188"/>
      <c r="FY70" s="188"/>
      <c r="FZ70" s="237">
        <f>SUM(FZ71:GI75)</f>
        <v>1732400</v>
      </c>
      <c r="GA70" s="238"/>
      <c r="GB70" s="238"/>
      <c r="GC70" s="238"/>
      <c r="GD70" s="238"/>
      <c r="GE70" s="238"/>
      <c r="GF70" s="238"/>
      <c r="GG70" s="238"/>
      <c r="GH70" s="238"/>
      <c r="GI70" s="239"/>
      <c r="GJ70" s="237">
        <f>SUM(GJ71:GS75)</f>
        <v>3946430</v>
      </c>
      <c r="GK70" s="238"/>
      <c r="GL70" s="238"/>
      <c r="GM70" s="238"/>
      <c r="GN70" s="238"/>
      <c r="GO70" s="238"/>
      <c r="GP70" s="238"/>
      <c r="GQ70" s="238"/>
      <c r="GR70" s="238"/>
      <c r="GS70" s="239"/>
      <c r="GT70" s="237">
        <f>SUM(GT71:HC75)</f>
        <v>9000000</v>
      </c>
      <c r="GU70" s="238"/>
      <c r="GV70" s="238"/>
      <c r="GW70" s="238"/>
      <c r="GX70" s="238"/>
      <c r="GY70" s="238"/>
      <c r="GZ70" s="238"/>
      <c r="HA70" s="238"/>
      <c r="HB70" s="238"/>
      <c r="HC70" s="239"/>
      <c r="HD70" s="237">
        <f>SUM(HD71:HM75)</f>
        <v>2000000</v>
      </c>
      <c r="HE70" s="238"/>
      <c r="HF70" s="238"/>
      <c r="HG70" s="238"/>
      <c r="HH70" s="238"/>
      <c r="HI70" s="238"/>
      <c r="HJ70" s="238"/>
      <c r="HK70" s="238"/>
      <c r="HL70" s="238"/>
      <c r="HM70" s="239"/>
      <c r="HN70" s="237">
        <f>SUM(HN71:HW75)</f>
        <v>1110400</v>
      </c>
      <c r="HO70" s="238"/>
      <c r="HP70" s="238"/>
      <c r="HQ70" s="238"/>
      <c r="HR70" s="238"/>
      <c r="HS70" s="238"/>
      <c r="HT70" s="238"/>
      <c r="HU70" s="238"/>
      <c r="HV70" s="238"/>
      <c r="HW70" s="239"/>
      <c r="HX70" s="237">
        <f>SUM(HX71:IG75)</f>
        <v>5077500</v>
      </c>
      <c r="HY70" s="238"/>
      <c r="HZ70" s="238"/>
      <c r="IA70" s="238"/>
      <c r="IB70" s="238"/>
      <c r="IC70" s="238"/>
      <c r="ID70" s="238"/>
      <c r="IE70" s="238"/>
      <c r="IF70" s="238"/>
      <c r="IG70" s="239"/>
      <c r="IH70" s="237">
        <f>SUM(IH71:IQ75)</f>
        <v>2500000</v>
      </c>
      <c r="II70" s="238"/>
      <c r="IJ70" s="238"/>
      <c r="IK70" s="238"/>
      <c r="IL70" s="238"/>
      <c r="IM70" s="238"/>
      <c r="IN70" s="238"/>
      <c r="IO70" s="238"/>
      <c r="IP70" s="238"/>
      <c r="IQ70" s="239"/>
      <c r="IR70" s="237">
        <f>SUM(IR71:JA75)</f>
        <v>0</v>
      </c>
      <c r="IS70" s="238"/>
      <c r="IT70" s="238"/>
      <c r="IU70" s="238"/>
      <c r="IV70" s="238"/>
      <c r="IW70" s="238"/>
      <c r="IX70" s="238"/>
      <c r="IY70" s="238"/>
      <c r="IZ70" s="238"/>
      <c r="JA70" s="239"/>
      <c r="JB70" s="237">
        <f>SUM(JB71:JK75)</f>
        <v>5500000</v>
      </c>
      <c r="JC70" s="238"/>
      <c r="JD70" s="238"/>
      <c r="JE70" s="238"/>
      <c r="JF70" s="238"/>
      <c r="JG70" s="238"/>
      <c r="JH70" s="238"/>
      <c r="JI70" s="238"/>
      <c r="JJ70" s="238"/>
      <c r="JK70" s="239"/>
      <c r="JL70" s="237">
        <f>SUM(JL71:JU75)</f>
        <v>7500</v>
      </c>
      <c r="JM70" s="238"/>
      <c r="JN70" s="238"/>
      <c r="JO70" s="238"/>
      <c r="JP70" s="238"/>
      <c r="JQ70" s="238"/>
      <c r="JR70" s="238"/>
      <c r="JS70" s="238"/>
      <c r="JT70" s="238"/>
      <c r="JU70" s="239"/>
      <c r="JV70" s="237">
        <f>SUM(JV71:KE75)</f>
        <v>15000</v>
      </c>
      <c r="JW70" s="238"/>
      <c r="JX70" s="238"/>
      <c r="JY70" s="238"/>
      <c r="JZ70" s="238"/>
      <c r="KA70" s="238"/>
      <c r="KB70" s="238"/>
      <c r="KC70" s="238"/>
      <c r="KD70" s="238"/>
      <c r="KE70" s="239"/>
      <c r="KF70" s="237">
        <f>SUM(KF71:KO75)</f>
        <v>11640000</v>
      </c>
      <c r="KG70" s="238"/>
      <c r="KH70" s="238"/>
      <c r="KI70" s="238"/>
      <c r="KJ70" s="238"/>
      <c r="KK70" s="238"/>
      <c r="KL70" s="238"/>
      <c r="KM70" s="238"/>
      <c r="KN70" s="238"/>
      <c r="KO70" s="239"/>
      <c r="KP70" s="237">
        <f>SUM(KP71:KY75)</f>
        <v>4500</v>
      </c>
      <c r="KQ70" s="238"/>
      <c r="KR70" s="238"/>
      <c r="KS70" s="238"/>
      <c r="KT70" s="238"/>
      <c r="KU70" s="238"/>
      <c r="KV70" s="238"/>
      <c r="KW70" s="238"/>
      <c r="KX70" s="238"/>
      <c r="KY70" s="239"/>
      <c r="KZ70" s="237">
        <f>SUM(KZ71:LI75)</f>
        <v>1432400</v>
      </c>
      <c r="LA70" s="238"/>
      <c r="LB70" s="238"/>
      <c r="LC70" s="238"/>
      <c r="LD70" s="238"/>
      <c r="LE70" s="238"/>
      <c r="LF70" s="238"/>
      <c r="LG70" s="238"/>
      <c r="LH70" s="238"/>
      <c r="LI70" s="239"/>
      <c r="LJ70" s="237">
        <f>SUM(LJ71:LS75)</f>
        <v>0</v>
      </c>
      <c r="LK70" s="238"/>
      <c r="LL70" s="238"/>
      <c r="LM70" s="238"/>
      <c r="LN70" s="238"/>
      <c r="LO70" s="238"/>
      <c r="LP70" s="238"/>
      <c r="LQ70" s="238"/>
      <c r="LR70" s="238"/>
      <c r="LS70" s="239"/>
      <c r="LT70" s="237">
        <f>SUM(LT71:MC75)</f>
        <v>0</v>
      </c>
      <c r="LU70" s="238"/>
      <c r="LV70" s="238"/>
      <c r="LW70" s="238"/>
      <c r="LX70" s="238"/>
      <c r="LY70" s="238"/>
      <c r="LZ70" s="238"/>
      <c r="MA70" s="238"/>
      <c r="MB70" s="238"/>
      <c r="MC70" s="239"/>
    </row>
    <row r="71" spans="1:341" x14ac:dyDescent="0.2">
      <c r="A71" s="198" t="s">
        <v>45</v>
      </c>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200" t="s">
        <v>121</v>
      </c>
      <c r="AO71" s="201"/>
      <c r="AP71" s="201"/>
      <c r="AQ71" s="201"/>
      <c r="AR71" s="201"/>
      <c r="AS71" s="202"/>
      <c r="AT71" s="205"/>
      <c r="AU71" s="201"/>
      <c r="AV71" s="201"/>
      <c r="AW71" s="201"/>
      <c r="AX71" s="201"/>
      <c r="AY71" s="202"/>
      <c r="AZ71" s="207"/>
      <c r="BA71" s="208"/>
      <c r="BB71" s="208"/>
      <c r="BC71" s="208"/>
      <c r="BD71" s="208"/>
      <c r="BE71" s="208"/>
      <c r="BF71" s="208"/>
      <c r="BG71" s="208"/>
      <c r="BH71" s="208"/>
      <c r="BI71" s="209"/>
      <c r="BJ71" s="215"/>
      <c r="BK71" s="216"/>
      <c r="BL71" s="216"/>
      <c r="BM71" s="216"/>
      <c r="BN71" s="216"/>
      <c r="BO71" s="216"/>
      <c r="BP71" s="216"/>
      <c r="BQ71" s="216"/>
      <c r="BR71" s="216"/>
      <c r="BS71" s="217"/>
      <c r="BT71" s="215"/>
      <c r="BU71" s="216"/>
      <c r="BV71" s="216"/>
      <c r="BW71" s="216"/>
      <c r="BX71" s="216"/>
      <c r="BY71" s="216"/>
      <c r="BZ71" s="216"/>
      <c r="CA71" s="216"/>
      <c r="CB71" s="216"/>
      <c r="CC71" s="217"/>
      <c r="CD71" s="215"/>
      <c r="CE71" s="216"/>
      <c r="CF71" s="216"/>
      <c r="CG71" s="216"/>
      <c r="CH71" s="216"/>
      <c r="CI71" s="216"/>
      <c r="CJ71" s="216"/>
      <c r="CK71" s="216"/>
      <c r="CL71" s="216"/>
      <c r="CM71" s="217"/>
      <c r="CN71" s="215"/>
      <c r="CO71" s="216"/>
      <c r="CP71" s="216"/>
      <c r="CQ71" s="216"/>
      <c r="CR71" s="216"/>
      <c r="CS71" s="216"/>
      <c r="CT71" s="216"/>
      <c r="CU71" s="216"/>
      <c r="CV71" s="216"/>
      <c r="CW71" s="217"/>
      <c r="CX71" s="215"/>
      <c r="CY71" s="216"/>
      <c r="CZ71" s="216"/>
      <c r="DA71" s="216"/>
      <c r="DB71" s="216"/>
      <c r="DC71" s="216"/>
      <c r="DD71" s="216"/>
      <c r="DE71" s="216"/>
      <c r="DF71" s="216"/>
      <c r="DG71" s="217"/>
      <c r="DH71" s="215"/>
      <c r="DI71" s="216"/>
      <c r="DJ71" s="216"/>
      <c r="DK71" s="216"/>
      <c r="DL71" s="216"/>
      <c r="DM71" s="216"/>
      <c r="DN71" s="216"/>
      <c r="DO71" s="216"/>
      <c r="DP71" s="216"/>
      <c r="DQ71" s="217"/>
      <c r="DR71" s="215"/>
      <c r="DS71" s="216"/>
      <c r="DT71" s="216"/>
      <c r="DU71" s="216"/>
      <c r="DV71" s="216"/>
      <c r="DW71" s="216"/>
      <c r="DX71" s="216"/>
      <c r="DY71" s="216"/>
      <c r="DZ71" s="216"/>
      <c r="EA71" s="217"/>
      <c r="EB71" s="215"/>
      <c r="EC71" s="216"/>
      <c r="ED71" s="216"/>
      <c r="EE71" s="216"/>
      <c r="EF71" s="216"/>
      <c r="EG71" s="216"/>
      <c r="EH71" s="216"/>
      <c r="EI71" s="216"/>
      <c r="EJ71" s="216"/>
      <c r="EK71" s="217"/>
      <c r="EL71" s="215"/>
      <c r="EM71" s="216"/>
      <c r="EN71" s="216"/>
      <c r="EO71" s="216"/>
      <c r="EP71" s="216"/>
      <c r="EQ71" s="216"/>
      <c r="ER71" s="216"/>
      <c r="ES71" s="216"/>
      <c r="ET71" s="216"/>
      <c r="EU71" s="217"/>
      <c r="EV71" s="215"/>
      <c r="EW71" s="216"/>
      <c r="EX71" s="216"/>
      <c r="EY71" s="216"/>
      <c r="EZ71" s="216"/>
      <c r="FA71" s="216"/>
      <c r="FB71" s="216"/>
      <c r="FC71" s="216"/>
      <c r="FD71" s="216"/>
      <c r="FE71" s="217"/>
      <c r="FF71" s="215"/>
      <c r="FG71" s="216"/>
      <c r="FH71" s="216"/>
      <c r="FI71" s="216"/>
      <c r="FJ71" s="216"/>
      <c r="FK71" s="216"/>
      <c r="FL71" s="216"/>
      <c r="FM71" s="216"/>
      <c r="FN71" s="216"/>
      <c r="FO71" s="217"/>
      <c r="FP71" s="215"/>
      <c r="FQ71" s="216"/>
      <c r="FR71" s="216"/>
      <c r="FS71" s="216"/>
      <c r="FT71" s="216"/>
      <c r="FU71" s="216"/>
      <c r="FV71" s="216"/>
      <c r="FW71" s="216"/>
      <c r="FX71" s="216"/>
      <c r="FY71" s="217"/>
      <c r="FZ71" s="215"/>
      <c r="GA71" s="216"/>
      <c r="GB71" s="216"/>
      <c r="GC71" s="216"/>
      <c r="GD71" s="216"/>
      <c r="GE71" s="216"/>
      <c r="GF71" s="216"/>
      <c r="GG71" s="216"/>
      <c r="GH71" s="216"/>
      <c r="GI71" s="221"/>
      <c r="GJ71" s="215"/>
      <c r="GK71" s="216"/>
      <c r="GL71" s="216"/>
      <c r="GM71" s="216"/>
      <c r="GN71" s="216"/>
      <c r="GO71" s="216"/>
      <c r="GP71" s="216"/>
      <c r="GQ71" s="216"/>
      <c r="GR71" s="216"/>
      <c r="GS71" s="221"/>
      <c r="GT71" s="215"/>
      <c r="GU71" s="216"/>
      <c r="GV71" s="216"/>
      <c r="GW71" s="216"/>
      <c r="GX71" s="216"/>
      <c r="GY71" s="216"/>
      <c r="GZ71" s="216"/>
      <c r="HA71" s="216"/>
      <c r="HB71" s="216"/>
      <c r="HC71" s="221"/>
      <c r="HD71" s="215"/>
      <c r="HE71" s="216"/>
      <c r="HF71" s="216"/>
      <c r="HG71" s="216"/>
      <c r="HH71" s="216"/>
      <c r="HI71" s="216"/>
      <c r="HJ71" s="216"/>
      <c r="HK71" s="216"/>
      <c r="HL71" s="216"/>
      <c r="HM71" s="221"/>
      <c r="HN71" s="215"/>
      <c r="HO71" s="216"/>
      <c r="HP71" s="216"/>
      <c r="HQ71" s="216"/>
      <c r="HR71" s="216"/>
      <c r="HS71" s="216"/>
      <c r="HT71" s="216"/>
      <c r="HU71" s="216"/>
      <c r="HV71" s="216"/>
      <c r="HW71" s="221"/>
      <c r="HX71" s="215"/>
      <c r="HY71" s="216"/>
      <c r="HZ71" s="216"/>
      <c r="IA71" s="216"/>
      <c r="IB71" s="216"/>
      <c r="IC71" s="216"/>
      <c r="ID71" s="216"/>
      <c r="IE71" s="216"/>
      <c r="IF71" s="216"/>
      <c r="IG71" s="221"/>
      <c r="IH71" s="215"/>
      <c r="II71" s="216"/>
      <c r="IJ71" s="216"/>
      <c r="IK71" s="216"/>
      <c r="IL71" s="216"/>
      <c r="IM71" s="216"/>
      <c r="IN71" s="216"/>
      <c r="IO71" s="216"/>
      <c r="IP71" s="216"/>
      <c r="IQ71" s="221"/>
      <c r="IR71" s="215"/>
      <c r="IS71" s="216"/>
      <c r="IT71" s="216"/>
      <c r="IU71" s="216"/>
      <c r="IV71" s="216"/>
      <c r="IW71" s="216"/>
      <c r="IX71" s="216"/>
      <c r="IY71" s="216"/>
      <c r="IZ71" s="216"/>
      <c r="JA71" s="221"/>
      <c r="JB71" s="215"/>
      <c r="JC71" s="216"/>
      <c r="JD71" s="216"/>
      <c r="JE71" s="216"/>
      <c r="JF71" s="216"/>
      <c r="JG71" s="216"/>
      <c r="JH71" s="216"/>
      <c r="JI71" s="216"/>
      <c r="JJ71" s="216"/>
      <c r="JK71" s="221"/>
      <c r="JL71" s="215"/>
      <c r="JM71" s="216"/>
      <c r="JN71" s="216"/>
      <c r="JO71" s="216"/>
      <c r="JP71" s="216"/>
      <c r="JQ71" s="216"/>
      <c r="JR71" s="216"/>
      <c r="JS71" s="216"/>
      <c r="JT71" s="216"/>
      <c r="JU71" s="221"/>
      <c r="JV71" s="215"/>
      <c r="JW71" s="216"/>
      <c r="JX71" s="216"/>
      <c r="JY71" s="216"/>
      <c r="JZ71" s="216"/>
      <c r="KA71" s="216"/>
      <c r="KB71" s="216"/>
      <c r="KC71" s="216"/>
      <c r="KD71" s="216"/>
      <c r="KE71" s="221"/>
      <c r="KF71" s="215"/>
      <c r="KG71" s="216"/>
      <c r="KH71" s="216"/>
      <c r="KI71" s="216"/>
      <c r="KJ71" s="216"/>
      <c r="KK71" s="216"/>
      <c r="KL71" s="216"/>
      <c r="KM71" s="216"/>
      <c r="KN71" s="216"/>
      <c r="KO71" s="221"/>
      <c r="KP71" s="215"/>
      <c r="KQ71" s="216"/>
      <c r="KR71" s="216"/>
      <c r="KS71" s="216"/>
      <c r="KT71" s="216"/>
      <c r="KU71" s="216"/>
      <c r="KV71" s="216"/>
      <c r="KW71" s="216"/>
      <c r="KX71" s="216"/>
      <c r="KY71" s="221"/>
      <c r="KZ71" s="215"/>
      <c r="LA71" s="216"/>
      <c r="LB71" s="216"/>
      <c r="LC71" s="216"/>
      <c r="LD71" s="216"/>
      <c r="LE71" s="216"/>
      <c r="LF71" s="216"/>
      <c r="LG71" s="216"/>
      <c r="LH71" s="216"/>
      <c r="LI71" s="221"/>
      <c r="LJ71" s="215"/>
      <c r="LK71" s="216"/>
      <c r="LL71" s="216"/>
      <c r="LM71" s="216"/>
      <c r="LN71" s="216"/>
      <c r="LO71" s="216"/>
      <c r="LP71" s="216"/>
      <c r="LQ71" s="216"/>
      <c r="LR71" s="216"/>
      <c r="LS71" s="221"/>
      <c r="LT71" s="215"/>
      <c r="LU71" s="216"/>
      <c r="LV71" s="216"/>
      <c r="LW71" s="216"/>
      <c r="LX71" s="216"/>
      <c r="LY71" s="216"/>
      <c r="LZ71" s="216"/>
      <c r="MA71" s="216"/>
      <c r="MB71" s="216"/>
      <c r="MC71" s="221"/>
    </row>
    <row r="72" spans="1:341" x14ac:dyDescent="0.2">
      <c r="A72" s="195" t="s">
        <v>127</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203"/>
      <c r="AO72" s="149"/>
      <c r="AP72" s="149"/>
      <c r="AQ72" s="149"/>
      <c r="AR72" s="149"/>
      <c r="AS72" s="204"/>
      <c r="AT72" s="206"/>
      <c r="AU72" s="149"/>
      <c r="AV72" s="149"/>
      <c r="AW72" s="149"/>
      <c r="AX72" s="149"/>
      <c r="AY72" s="204"/>
      <c r="AZ72" s="210"/>
      <c r="BA72" s="211"/>
      <c r="BB72" s="211"/>
      <c r="BC72" s="211"/>
      <c r="BD72" s="211"/>
      <c r="BE72" s="211"/>
      <c r="BF72" s="211"/>
      <c r="BG72" s="211"/>
      <c r="BH72" s="211"/>
      <c r="BI72" s="212"/>
      <c r="BJ72" s="218"/>
      <c r="BK72" s="219"/>
      <c r="BL72" s="219"/>
      <c r="BM72" s="219"/>
      <c r="BN72" s="219"/>
      <c r="BO72" s="219"/>
      <c r="BP72" s="219"/>
      <c r="BQ72" s="219"/>
      <c r="BR72" s="219"/>
      <c r="BS72" s="220"/>
      <c r="BT72" s="218"/>
      <c r="BU72" s="219"/>
      <c r="BV72" s="219"/>
      <c r="BW72" s="219"/>
      <c r="BX72" s="219"/>
      <c r="BY72" s="219"/>
      <c r="BZ72" s="219"/>
      <c r="CA72" s="219"/>
      <c r="CB72" s="219"/>
      <c r="CC72" s="220"/>
      <c r="CD72" s="218"/>
      <c r="CE72" s="219"/>
      <c r="CF72" s="219"/>
      <c r="CG72" s="219"/>
      <c r="CH72" s="219"/>
      <c r="CI72" s="219"/>
      <c r="CJ72" s="219"/>
      <c r="CK72" s="219"/>
      <c r="CL72" s="219"/>
      <c r="CM72" s="220"/>
      <c r="CN72" s="218"/>
      <c r="CO72" s="219"/>
      <c r="CP72" s="219"/>
      <c r="CQ72" s="219"/>
      <c r="CR72" s="219"/>
      <c r="CS72" s="219"/>
      <c r="CT72" s="219"/>
      <c r="CU72" s="219"/>
      <c r="CV72" s="219"/>
      <c r="CW72" s="220"/>
      <c r="CX72" s="218"/>
      <c r="CY72" s="219"/>
      <c r="CZ72" s="219"/>
      <c r="DA72" s="219"/>
      <c r="DB72" s="219"/>
      <c r="DC72" s="219"/>
      <c r="DD72" s="219"/>
      <c r="DE72" s="219"/>
      <c r="DF72" s="219"/>
      <c r="DG72" s="220"/>
      <c r="DH72" s="218"/>
      <c r="DI72" s="219"/>
      <c r="DJ72" s="219"/>
      <c r="DK72" s="219"/>
      <c r="DL72" s="219"/>
      <c r="DM72" s="219"/>
      <c r="DN72" s="219"/>
      <c r="DO72" s="219"/>
      <c r="DP72" s="219"/>
      <c r="DQ72" s="220"/>
      <c r="DR72" s="218"/>
      <c r="DS72" s="219"/>
      <c r="DT72" s="219"/>
      <c r="DU72" s="219"/>
      <c r="DV72" s="219"/>
      <c r="DW72" s="219"/>
      <c r="DX72" s="219"/>
      <c r="DY72" s="219"/>
      <c r="DZ72" s="219"/>
      <c r="EA72" s="220"/>
      <c r="EB72" s="218"/>
      <c r="EC72" s="219"/>
      <c r="ED72" s="219"/>
      <c r="EE72" s="219"/>
      <c r="EF72" s="219"/>
      <c r="EG72" s="219"/>
      <c r="EH72" s="219"/>
      <c r="EI72" s="219"/>
      <c r="EJ72" s="219"/>
      <c r="EK72" s="220"/>
      <c r="EL72" s="218"/>
      <c r="EM72" s="219"/>
      <c r="EN72" s="219"/>
      <c r="EO72" s="219"/>
      <c r="EP72" s="219"/>
      <c r="EQ72" s="219"/>
      <c r="ER72" s="219"/>
      <c r="ES72" s="219"/>
      <c r="ET72" s="219"/>
      <c r="EU72" s="220"/>
      <c r="EV72" s="218"/>
      <c r="EW72" s="219"/>
      <c r="EX72" s="219"/>
      <c r="EY72" s="219"/>
      <c r="EZ72" s="219"/>
      <c r="FA72" s="219"/>
      <c r="FB72" s="219"/>
      <c r="FC72" s="219"/>
      <c r="FD72" s="219"/>
      <c r="FE72" s="220"/>
      <c r="FF72" s="218"/>
      <c r="FG72" s="219"/>
      <c r="FH72" s="219"/>
      <c r="FI72" s="219"/>
      <c r="FJ72" s="219"/>
      <c r="FK72" s="219"/>
      <c r="FL72" s="219"/>
      <c r="FM72" s="219"/>
      <c r="FN72" s="219"/>
      <c r="FO72" s="220"/>
      <c r="FP72" s="218"/>
      <c r="FQ72" s="219"/>
      <c r="FR72" s="219"/>
      <c r="FS72" s="219"/>
      <c r="FT72" s="219"/>
      <c r="FU72" s="219"/>
      <c r="FV72" s="219"/>
      <c r="FW72" s="219"/>
      <c r="FX72" s="219"/>
      <c r="FY72" s="220"/>
      <c r="FZ72" s="218"/>
      <c r="GA72" s="219"/>
      <c r="GB72" s="219"/>
      <c r="GC72" s="219"/>
      <c r="GD72" s="219"/>
      <c r="GE72" s="219"/>
      <c r="GF72" s="219"/>
      <c r="GG72" s="219"/>
      <c r="GH72" s="219"/>
      <c r="GI72" s="222"/>
      <c r="GJ72" s="218"/>
      <c r="GK72" s="219"/>
      <c r="GL72" s="219"/>
      <c r="GM72" s="219"/>
      <c r="GN72" s="219"/>
      <c r="GO72" s="219"/>
      <c r="GP72" s="219"/>
      <c r="GQ72" s="219"/>
      <c r="GR72" s="219"/>
      <c r="GS72" s="222"/>
      <c r="GT72" s="218"/>
      <c r="GU72" s="219"/>
      <c r="GV72" s="219"/>
      <c r="GW72" s="219"/>
      <c r="GX72" s="219"/>
      <c r="GY72" s="219"/>
      <c r="GZ72" s="219"/>
      <c r="HA72" s="219"/>
      <c r="HB72" s="219"/>
      <c r="HC72" s="222"/>
      <c r="HD72" s="218"/>
      <c r="HE72" s="219"/>
      <c r="HF72" s="219"/>
      <c r="HG72" s="219"/>
      <c r="HH72" s="219"/>
      <c r="HI72" s="219"/>
      <c r="HJ72" s="219"/>
      <c r="HK72" s="219"/>
      <c r="HL72" s="219"/>
      <c r="HM72" s="222"/>
      <c r="HN72" s="218"/>
      <c r="HO72" s="219"/>
      <c r="HP72" s="219"/>
      <c r="HQ72" s="219"/>
      <c r="HR72" s="219"/>
      <c r="HS72" s="219"/>
      <c r="HT72" s="219"/>
      <c r="HU72" s="219"/>
      <c r="HV72" s="219"/>
      <c r="HW72" s="222"/>
      <c r="HX72" s="218"/>
      <c r="HY72" s="219"/>
      <c r="HZ72" s="219"/>
      <c r="IA72" s="219"/>
      <c r="IB72" s="219"/>
      <c r="IC72" s="219"/>
      <c r="ID72" s="219"/>
      <c r="IE72" s="219"/>
      <c r="IF72" s="219"/>
      <c r="IG72" s="222"/>
      <c r="IH72" s="218"/>
      <c r="II72" s="219"/>
      <c r="IJ72" s="219"/>
      <c r="IK72" s="219"/>
      <c r="IL72" s="219"/>
      <c r="IM72" s="219"/>
      <c r="IN72" s="219"/>
      <c r="IO72" s="219"/>
      <c r="IP72" s="219"/>
      <c r="IQ72" s="222"/>
      <c r="IR72" s="218"/>
      <c r="IS72" s="219"/>
      <c r="IT72" s="219"/>
      <c r="IU72" s="219"/>
      <c r="IV72" s="219"/>
      <c r="IW72" s="219"/>
      <c r="IX72" s="219"/>
      <c r="IY72" s="219"/>
      <c r="IZ72" s="219"/>
      <c r="JA72" s="222"/>
      <c r="JB72" s="218"/>
      <c r="JC72" s="219"/>
      <c r="JD72" s="219"/>
      <c r="JE72" s="219"/>
      <c r="JF72" s="219"/>
      <c r="JG72" s="219"/>
      <c r="JH72" s="219"/>
      <c r="JI72" s="219"/>
      <c r="JJ72" s="219"/>
      <c r="JK72" s="222"/>
      <c r="JL72" s="218"/>
      <c r="JM72" s="219"/>
      <c r="JN72" s="219"/>
      <c r="JO72" s="219"/>
      <c r="JP72" s="219"/>
      <c r="JQ72" s="219"/>
      <c r="JR72" s="219"/>
      <c r="JS72" s="219"/>
      <c r="JT72" s="219"/>
      <c r="JU72" s="222"/>
      <c r="JV72" s="218"/>
      <c r="JW72" s="219"/>
      <c r="JX72" s="219"/>
      <c r="JY72" s="219"/>
      <c r="JZ72" s="219"/>
      <c r="KA72" s="219"/>
      <c r="KB72" s="219"/>
      <c r="KC72" s="219"/>
      <c r="KD72" s="219"/>
      <c r="KE72" s="222"/>
      <c r="KF72" s="218"/>
      <c r="KG72" s="219"/>
      <c r="KH72" s="219"/>
      <c r="KI72" s="219"/>
      <c r="KJ72" s="219"/>
      <c r="KK72" s="219"/>
      <c r="KL72" s="219"/>
      <c r="KM72" s="219"/>
      <c r="KN72" s="219"/>
      <c r="KO72" s="222"/>
      <c r="KP72" s="218"/>
      <c r="KQ72" s="219"/>
      <c r="KR72" s="219"/>
      <c r="KS72" s="219"/>
      <c r="KT72" s="219"/>
      <c r="KU72" s="219"/>
      <c r="KV72" s="219"/>
      <c r="KW72" s="219"/>
      <c r="KX72" s="219"/>
      <c r="KY72" s="222"/>
      <c r="KZ72" s="218"/>
      <c r="LA72" s="219"/>
      <c r="LB72" s="219"/>
      <c r="LC72" s="219"/>
      <c r="LD72" s="219"/>
      <c r="LE72" s="219"/>
      <c r="LF72" s="219"/>
      <c r="LG72" s="219"/>
      <c r="LH72" s="219"/>
      <c r="LI72" s="222"/>
      <c r="LJ72" s="218"/>
      <c r="LK72" s="219"/>
      <c r="LL72" s="219"/>
      <c r="LM72" s="219"/>
      <c r="LN72" s="219"/>
      <c r="LO72" s="219"/>
      <c r="LP72" s="219"/>
      <c r="LQ72" s="219"/>
      <c r="LR72" s="219"/>
      <c r="LS72" s="222"/>
      <c r="LT72" s="218"/>
      <c r="LU72" s="219"/>
      <c r="LV72" s="219"/>
      <c r="LW72" s="219"/>
      <c r="LX72" s="219"/>
      <c r="LY72" s="219"/>
      <c r="LZ72" s="219"/>
      <c r="MA72" s="219"/>
      <c r="MB72" s="219"/>
      <c r="MC72" s="222"/>
    </row>
    <row r="73" spans="1:341" ht="27.75" customHeight="1" x14ac:dyDescent="0.2">
      <c r="A73" s="195" t="s">
        <v>224</v>
      </c>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203" t="s">
        <v>123</v>
      </c>
      <c r="AO73" s="149"/>
      <c r="AP73" s="149"/>
      <c r="AQ73" s="149"/>
      <c r="AR73" s="149"/>
      <c r="AS73" s="204"/>
      <c r="AT73" s="206"/>
      <c r="AU73" s="149"/>
      <c r="AV73" s="149"/>
      <c r="AW73" s="149"/>
      <c r="AX73" s="149"/>
      <c r="AY73" s="204"/>
      <c r="AZ73" s="210"/>
      <c r="BA73" s="211"/>
      <c r="BB73" s="211"/>
      <c r="BC73" s="211"/>
      <c r="BD73" s="211"/>
      <c r="BE73" s="211"/>
      <c r="BF73" s="211"/>
      <c r="BG73" s="211"/>
      <c r="BH73" s="211"/>
      <c r="BI73" s="212"/>
      <c r="BJ73" s="218"/>
      <c r="BK73" s="219"/>
      <c r="BL73" s="219"/>
      <c r="BM73" s="219"/>
      <c r="BN73" s="219"/>
      <c r="BO73" s="219"/>
      <c r="BP73" s="219"/>
      <c r="BQ73" s="219"/>
      <c r="BR73" s="219"/>
      <c r="BS73" s="220"/>
      <c r="BT73" s="218"/>
      <c r="BU73" s="219"/>
      <c r="BV73" s="219"/>
      <c r="BW73" s="219"/>
      <c r="BX73" s="219"/>
      <c r="BY73" s="219"/>
      <c r="BZ73" s="219"/>
      <c r="CA73" s="219"/>
      <c r="CB73" s="219"/>
      <c r="CC73" s="220"/>
      <c r="CD73" s="218"/>
      <c r="CE73" s="219"/>
      <c r="CF73" s="219"/>
      <c r="CG73" s="219"/>
      <c r="CH73" s="219"/>
      <c r="CI73" s="219"/>
      <c r="CJ73" s="219"/>
      <c r="CK73" s="219"/>
      <c r="CL73" s="219"/>
      <c r="CM73" s="220"/>
      <c r="CN73" s="218"/>
      <c r="CO73" s="219"/>
      <c r="CP73" s="219"/>
      <c r="CQ73" s="219"/>
      <c r="CR73" s="219"/>
      <c r="CS73" s="219"/>
      <c r="CT73" s="219"/>
      <c r="CU73" s="219"/>
      <c r="CV73" s="219"/>
      <c r="CW73" s="220"/>
      <c r="CX73" s="218"/>
      <c r="CY73" s="219"/>
      <c r="CZ73" s="219"/>
      <c r="DA73" s="219"/>
      <c r="DB73" s="219"/>
      <c r="DC73" s="219"/>
      <c r="DD73" s="219"/>
      <c r="DE73" s="219"/>
      <c r="DF73" s="219"/>
      <c r="DG73" s="220"/>
      <c r="DH73" s="218"/>
      <c r="DI73" s="219"/>
      <c r="DJ73" s="219"/>
      <c r="DK73" s="219"/>
      <c r="DL73" s="219"/>
      <c r="DM73" s="219"/>
      <c r="DN73" s="219"/>
      <c r="DO73" s="219"/>
      <c r="DP73" s="219"/>
      <c r="DQ73" s="220"/>
      <c r="DR73" s="218"/>
      <c r="DS73" s="219"/>
      <c r="DT73" s="219"/>
      <c r="DU73" s="219"/>
      <c r="DV73" s="219"/>
      <c r="DW73" s="219"/>
      <c r="DX73" s="219"/>
      <c r="DY73" s="219"/>
      <c r="DZ73" s="219"/>
      <c r="EA73" s="220"/>
      <c r="EB73" s="218"/>
      <c r="EC73" s="219"/>
      <c r="ED73" s="219"/>
      <c r="EE73" s="219"/>
      <c r="EF73" s="219"/>
      <c r="EG73" s="219"/>
      <c r="EH73" s="219"/>
      <c r="EI73" s="219"/>
      <c r="EJ73" s="219"/>
      <c r="EK73" s="220"/>
      <c r="EL73" s="218"/>
      <c r="EM73" s="219"/>
      <c r="EN73" s="219"/>
      <c r="EO73" s="219"/>
      <c r="EP73" s="219"/>
      <c r="EQ73" s="219"/>
      <c r="ER73" s="219"/>
      <c r="ES73" s="219"/>
      <c r="ET73" s="219"/>
      <c r="EU73" s="220"/>
      <c r="EV73" s="218"/>
      <c r="EW73" s="219"/>
      <c r="EX73" s="219"/>
      <c r="EY73" s="219"/>
      <c r="EZ73" s="219"/>
      <c r="FA73" s="219"/>
      <c r="FB73" s="219"/>
      <c r="FC73" s="219"/>
      <c r="FD73" s="219"/>
      <c r="FE73" s="220"/>
      <c r="FF73" s="218"/>
      <c r="FG73" s="219"/>
      <c r="FH73" s="219"/>
      <c r="FI73" s="219"/>
      <c r="FJ73" s="219"/>
      <c r="FK73" s="219"/>
      <c r="FL73" s="219"/>
      <c r="FM73" s="219"/>
      <c r="FN73" s="219"/>
      <c r="FO73" s="220"/>
      <c r="FP73" s="218"/>
      <c r="FQ73" s="219"/>
      <c r="FR73" s="219"/>
      <c r="FS73" s="219"/>
      <c r="FT73" s="219"/>
      <c r="FU73" s="219"/>
      <c r="FV73" s="219"/>
      <c r="FW73" s="219"/>
      <c r="FX73" s="219"/>
      <c r="FY73" s="220"/>
      <c r="FZ73" s="218"/>
      <c r="GA73" s="219"/>
      <c r="GB73" s="219"/>
      <c r="GC73" s="219"/>
      <c r="GD73" s="219"/>
      <c r="GE73" s="219"/>
      <c r="GF73" s="219"/>
      <c r="GG73" s="219"/>
      <c r="GH73" s="219"/>
      <c r="GI73" s="222"/>
      <c r="GJ73" s="218"/>
      <c r="GK73" s="219"/>
      <c r="GL73" s="219"/>
      <c r="GM73" s="219"/>
      <c r="GN73" s="219"/>
      <c r="GO73" s="219"/>
      <c r="GP73" s="219"/>
      <c r="GQ73" s="219"/>
      <c r="GR73" s="219"/>
      <c r="GS73" s="222"/>
      <c r="GT73" s="218"/>
      <c r="GU73" s="219"/>
      <c r="GV73" s="219"/>
      <c r="GW73" s="219"/>
      <c r="GX73" s="219"/>
      <c r="GY73" s="219"/>
      <c r="GZ73" s="219"/>
      <c r="HA73" s="219"/>
      <c r="HB73" s="219"/>
      <c r="HC73" s="222"/>
      <c r="HD73" s="218"/>
      <c r="HE73" s="219"/>
      <c r="HF73" s="219"/>
      <c r="HG73" s="219"/>
      <c r="HH73" s="219"/>
      <c r="HI73" s="219"/>
      <c r="HJ73" s="219"/>
      <c r="HK73" s="219"/>
      <c r="HL73" s="219"/>
      <c r="HM73" s="222"/>
      <c r="HN73" s="218"/>
      <c r="HO73" s="219"/>
      <c r="HP73" s="219"/>
      <c r="HQ73" s="219"/>
      <c r="HR73" s="219"/>
      <c r="HS73" s="219"/>
      <c r="HT73" s="219"/>
      <c r="HU73" s="219"/>
      <c r="HV73" s="219"/>
      <c r="HW73" s="222"/>
      <c r="HX73" s="218"/>
      <c r="HY73" s="219"/>
      <c r="HZ73" s="219"/>
      <c r="IA73" s="219"/>
      <c r="IB73" s="219"/>
      <c r="IC73" s="219"/>
      <c r="ID73" s="219"/>
      <c r="IE73" s="219"/>
      <c r="IF73" s="219"/>
      <c r="IG73" s="222"/>
      <c r="IH73" s="218"/>
      <c r="II73" s="219"/>
      <c r="IJ73" s="219"/>
      <c r="IK73" s="219"/>
      <c r="IL73" s="219"/>
      <c r="IM73" s="219"/>
      <c r="IN73" s="219"/>
      <c r="IO73" s="219"/>
      <c r="IP73" s="219"/>
      <c r="IQ73" s="222"/>
      <c r="IR73" s="218"/>
      <c r="IS73" s="219"/>
      <c r="IT73" s="219"/>
      <c r="IU73" s="219"/>
      <c r="IV73" s="219"/>
      <c r="IW73" s="219"/>
      <c r="IX73" s="219"/>
      <c r="IY73" s="219"/>
      <c r="IZ73" s="219"/>
      <c r="JA73" s="222"/>
      <c r="JB73" s="218"/>
      <c r="JC73" s="219"/>
      <c r="JD73" s="219"/>
      <c r="JE73" s="219"/>
      <c r="JF73" s="219"/>
      <c r="JG73" s="219"/>
      <c r="JH73" s="219"/>
      <c r="JI73" s="219"/>
      <c r="JJ73" s="219"/>
      <c r="JK73" s="222"/>
      <c r="JL73" s="218"/>
      <c r="JM73" s="219"/>
      <c r="JN73" s="219"/>
      <c r="JO73" s="219"/>
      <c r="JP73" s="219"/>
      <c r="JQ73" s="219"/>
      <c r="JR73" s="219"/>
      <c r="JS73" s="219"/>
      <c r="JT73" s="219"/>
      <c r="JU73" s="222"/>
      <c r="JV73" s="218"/>
      <c r="JW73" s="219"/>
      <c r="JX73" s="219"/>
      <c r="JY73" s="219"/>
      <c r="JZ73" s="219"/>
      <c r="KA73" s="219"/>
      <c r="KB73" s="219"/>
      <c r="KC73" s="219"/>
      <c r="KD73" s="219"/>
      <c r="KE73" s="222"/>
      <c r="KF73" s="218"/>
      <c r="KG73" s="219"/>
      <c r="KH73" s="219"/>
      <c r="KI73" s="219"/>
      <c r="KJ73" s="219"/>
      <c r="KK73" s="219"/>
      <c r="KL73" s="219"/>
      <c r="KM73" s="219"/>
      <c r="KN73" s="219"/>
      <c r="KO73" s="222"/>
      <c r="KP73" s="218"/>
      <c r="KQ73" s="219"/>
      <c r="KR73" s="219"/>
      <c r="KS73" s="219"/>
      <c r="KT73" s="219"/>
      <c r="KU73" s="219"/>
      <c r="KV73" s="219"/>
      <c r="KW73" s="219"/>
      <c r="KX73" s="219"/>
      <c r="KY73" s="222"/>
      <c r="KZ73" s="218"/>
      <c r="LA73" s="219"/>
      <c r="LB73" s="219"/>
      <c r="LC73" s="219"/>
      <c r="LD73" s="219"/>
      <c r="LE73" s="219"/>
      <c r="LF73" s="219"/>
      <c r="LG73" s="219"/>
      <c r="LH73" s="219"/>
      <c r="LI73" s="222"/>
      <c r="LJ73" s="218"/>
      <c r="LK73" s="219"/>
      <c r="LL73" s="219"/>
      <c r="LM73" s="219"/>
      <c r="LN73" s="219"/>
      <c r="LO73" s="219"/>
      <c r="LP73" s="219"/>
      <c r="LQ73" s="219"/>
      <c r="LR73" s="219"/>
      <c r="LS73" s="222"/>
      <c r="LT73" s="218"/>
      <c r="LU73" s="219"/>
      <c r="LV73" s="219"/>
      <c r="LW73" s="219"/>
      <c r="LX73" s="219"/>
      <c r="LY73" s="219"/>
      <c r="LZ73" s="219"/>
      <c r="MA73" s="219"/>
      <c r="MB73" s="219"/>
      <c r="MC73" s="222"/>
    </row>
    <row r="74" spans="1:341" ht="27" customHeight="1" x14ac:dyDescent="0.2">
      <c r="A74" s="195" t="s">
        <v>225</v>
      </c>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203" t="s">
        <v>126</v>
      </c>
      <c r="AO74" s="149"/>
      <c r="AP74" s="149"/>
      <c r="AQ74" s="149"/>
      <c r="AR74" s="149"/>
      <c r="AS74" s="204"/>
      <c r="AT74" s="206"/>
      <c r="AU74" s="149"/>
      <c r="AV74" s="149"/>
      <c r="AW74" s="149"/>
      <c r="AX74" s="149"/>
      <c r="AY74" s="204"/>
      <c r="AZ74" s="210"/>
      <c r="BA74" s="211"/>
      <c r="BB74" s="211"/>
      <c r="BC74" s="211"/>
      <c r="BD74" s="211"/>
      <c r="BE74" s="211"/>
      <c r="BF74" s="211"/>
      <c r="BG74" s="211"/>
      <c r="BH74" s="211"/>
      <c r="BI74" s="212"/>
      <c r="BJ74" s="218"/>
      <c r="BK74" s="219"/>
      <c r="BL74" s="219"/>
      <c r="BM74" s="219"/>
      <c r="BN74" s="219"/>
      <c r="BO74" s="219"/>
      <c r="BP74" s="219"/>
      <c r="BQ74" s="219"/>
      <c r="BR74" s="219"/>
      <c r="BS74" s="220"/>
      <c r="BT74" s="218"/>
      <c r="BU74" s="219"/>
      <c r="BV74" s="219"/>
      <c r="BW74" s="219"/>
      <c r="BX74" s="219"/>
      <c r="BY74" s="219"/>
      <c r="BZ74" s="219"/>
      <c r="CA74" s="219"/>
      <c r="CB74" s="219"/>
      <c r="CC74" s="220"/>
      <c r="CD74" s="218"/>
      <c r="CE74" s="219"/>
      <c r="CF74" s="219"/>
      <c r="CG74" s="219"/>
      <c r="CH74" s="219"/>
      <c r="CI74" s="219"/>
      <c r="CJ74" s="219"/>
      <c r="CK74" s="219"/>
      <c r="CL74" s="219"/>
      <c r="CM74" s="220"/>
      <c r="CN74" s="218"/>
      <c r="CO74" s="219"/>
      <c r="CP74" s="219"/>
      <c r="CQ74" s="219"/>
      <c r="CR74" s="219"/>
      <c r="CS74" s="219"/>
      <c r="CT74" s="219"/>
      <c r="CU74" s="219"/>
      <c r="CV74" s="219"/>
      <c r="CW74" s="220"/>
      <c r="CX74" s="218"/>
      <c r="CY74" s="219"/>
      <c r="CZ74" s="219"/>
      <c r="DA74" s="219"/>
      <c r="DB74" s="219"/>
      <c r="DC74" s="219"/>
      <c r="DD74" s="219"/>
      <c r="DE74" s="219"/>
      <c r="DF74" s="219"/>
      <c r="DG74" s="220"/>
      <c r="DH74" s="218"/>
      <c r="DI74" s="219"/>
      <c r="DJ74" s="219"/>
      <c r="DK74" s="219"/>
      <c r="DL74" s="219"/>
      <c r="DM74" s="219"/>
      <c r="DN74" s="219"/>
      <c r="DO74" s="219"/>
      <c r="DP74" s="219"/>
      <c r="DQ74" s="220"/>
      <c r="DR74" s="218"/>
      <c r="DS74" s="219"/>
      <c r="DT74" s="219"/>
      <c r="DU74" s="219"/>
      <c r="DV74" s="219"/>
      <c r="DW74" s="219"/>
      <c r="DX74" s="219"/>
      <c r="DY74" s="219"/>
      <c r="DZ74" s="219"/>
      <c r="EA74" s="220"/>
      <c r="EB74" s="218"/>
      <c r="EC74" s="219"/>
      <c r="ED74" s="219"/>
      <c r="EE74" s="219"/>
      <c r="EF74" s="219"/>
      <c r="EG74" s="219"/>
      <c r="EH74" s="219"/>
      <c r="EI74" s="219"/>
      <c r="EJ74" s="219"/>
      <c r="EK74" s="220"/>
      <c r="EL74" s="218"/>
      <c r="EM74" s="219"/>
      <c r="EN74" s="219"/>
      <c r="EO74" s="219"/>
      <c r="EP74" s="219"/>
      <c r="EQ74" s="219"/>
      <c r="ER74" s="219"/>
      <c r="ES74" s="219"/>
      <c r="ET74" s="219"/>
      <c r="EU74" s="220"/>
      <c r="EV74" s="218"/>
      <c r="EW74" s="219"/>
      <c r="EX74" s="219"/>
      <c r="EY74" s="219"/>
      <c r="EZ74" s="219"/>
      <c r="FA74" s="219"/>
      <c r="FB74" s="219"/>
      <c r="FC74" s="219"/>
      <c r="FD74" s="219"/>
      <c r="FE74" s="220"/>
      <c r="FF74" s="218"/>
      <c r="FG74" s="219"/>
      <c r="FH74" s="219"/>
      <c r="FI74" s="219"/>
      <c r="FJ74" s="219"/>
      <c r="FK74" s="219"/>
      <c r="FL74" s="219"/>
      <c r="FM74" s="219"/>
      <c r="FN74" s="219"/>
      <c r="FO74" s="220"/>
      <c r="FP74" s="218"/>
      <c r="FQ74" s="219"/>
      <c r="FR74" s="219"/>
      <c r="FS74" s="219"/>
      <c r="FT74" s="219"/>
      <c r="FU74" s="219"/>
      <c r="FV74" s="219"/>
      <c r="FW74" s="219"/>
      <c r="FX74" s="219"/>
      <c r="FY74" s="220"/>
      <c r="FZ74" s="218"/>
      <c r="GA74" s="219"/>
      <c r="GB74" s="219"/>
      <c r="GC74" s="219"/>
      <c r="GD74" s="219"/>
      <c r="GE74" s="219"/>
      <c r="GF74" s="219"/>
      <c r="GG74" s="219"/>
      <c r="GH74" s="219"/>
      <c r="GI74" s="222"/>
      <c r="GJ74" s="218"/>
      <c r="GK74" s="219"/>
      <c r="GL74" s="219"/>
      <c r="GM74" s="219"/>
      <c r="GN74" s="219"/>
      <c r="GO74" s="219"/>
      <c r="GP74" s="219"/>
      <c r="GQ74" s="219"/>
      <c r="GR74" s="219"/>
      <c r="GS74" s="222"/>
      <c r="GT74" s="218"/>
      <c r="GU74" s="219"/>
      <c r="GV74" s="219"/>
      <c r="GW74" s="219"/>
      <c r="GX74" s="219"/>
      <c r="GY74" s="219"/>
      <c r="GZ74" s="219"/>
      <c r="HA74" s="219"/>
      <c r="HB74" s="219"/>
      <c r="HC74" s="222"/>
      <c r="HD74" s="218"/>
      <c r="HE74" s="219"/>
      <c r="HF74" s="219"/>
      <c r="HG74" s="219"/>
      <c r="HH74" s="219"/>
      <c r="HI74" s="219"/>
      <c r="HJ74" s="219"/>
      <c r="HK74" s="219"/>
      <c r="HL74" s="219"/>
      <c r="HM74" s="222"/>
      <c r="HN74" s="218"/>
      <c r="HO74" s="219"/>
      <c r="HP74" s="219"/>
      <c r="HQ74" s="219"/>
      <c r="HR74" s="219"/>
      <c r="HS74" s="219"/>
      <c r="HT74" s="219"/>
      <c r="HU74" s="219"/>
      <c r="HV74" s="219"/>
      <c r="HW74" s="222"/>
      <c r="HX74" s="218"/>
      <c r="HY74" s="219"/>
      <c r="HZ74" s="219"/>
      <c r="IA74" s="219"/>
      <c r="IB74" s="219"/>
      <c r="IC74" s="219"/>
      <c r="ID74" s="219"/>
      <c r="IE74" s="219"/>
      <c r="IF74" s="219"/>
      <c r="IG74" s="222"/>
      <c r="IH74" s="218"/>
      <c r="II74" s="219"/>
      <c r="IJ74" s="219"/>
      <c r="IK74" s="219"/>
      <c r="IL74" s="219"/>
      <c r="IM74" s="219"/>
      <c r="IN74" s="219"/>
      <c r="IO74" s="219"/>
      <c r="IP74" s="219"/>
      <c r="IQ74" s="222"/>
      <c r="IR74" s="218"/>
      <c r="IS74" s="219"/>
      <c r="IT74" s="219"/>
      <c r="IU74" s="219"/>
      <c r="IV74" s="219"/>
      <c r="IW74" s="219"/>
      <c r="IX74" s="219"/>
      <c r="IY74" s="219"/>
      <c r="IZ74" s="219"/>
      <c r="JA74" s="222"/>
      <c r="JB74" s="218"/>
      <c r="JC74" s="219"/>
      <c r="JD74" s="219"/>
      <c r="JE74" s="219"/>
      <c r="JF74" s="219"/>
      <c r="JG74" s="219"/>
      <c r="JH74" s="219"/>
      <c r="JI74" s="219"/>
      <c r="JJ74" s="219"/>
      <c r="JK74" s="222"/>
      <c r="JL74" s="218"/>
      <c r="JM74" s="219"/>
      <c r="JN74" s="219"/>
      <c r="JO74" s="219"/>
      <c r="JP74" s="219"/>
      <c r="JQ74" s="219"/>
      <c r="JR74" s="219"/>
      <c r="JS74" s="219"/>
      <c r="JT74" s="219"/>
      <c r="JU74" s="222"/>
      <c r="JV74" s="218"/>
      <c r="JW74" s="219"/>
      <c r="JX74" s="219"/>
      <c r="JY74" s="219"/>
      <c r="JZ74" s="219"/>
      <c r="KA74" s="219"/>
      <c r="KB74" s="219"/>
      <c r="KC74" s="219"/>
      <c r="KD74" s="219"/>
      <c r="KE74" s="222"/>
      <c r="KF74" s="218"/>
      <c r="KG74" s="219"/>
      <c r="KH74" s="219"/>
      <c r="KI74" s="219"/>
      <c r="KJ74" s="219"/>
      <c r="KK74" s="219"/>
      <c r="KL74" s="219"/>
      <c r="KM74" s="219"/>
      <c r="KN74" s="219"/>
      <c r="KO74" s="222"/>
      <c r="KP74" s="218"/>
      <c r="KQ74" s="219"/>
      <c r="KR74" s="219"/>
      <c r="KS74" s="219"/>
      <c r="KT74" s="219"/>
      <c r="KU74" s="219"/>
      <c r="KV74" s="219"/>
      <c r="KW74" s="219"/>
      <c r="KX74" s="219"/>
      <c r="KY74" s="222"/>
      <c r="KZ74" s="218"/>
      <c r="LA74" s="219"/>
      <c r="LB74" s="219"/>
      <c r="LC74" s="219"/>
      <c r="LD74" s="219"/>
      <c r="LE74" s="219"/>
      <c r="LF74" s="219"/>
      <c r="LG74" s="219"/>
      <c r="LH74" s="219"/>
      <c r="LI74" s="222"/>
      <c r="LJ74" s="218"/>
      <c r="LK74" s="219"/>
      <c r="LL74" s="219"/>
      <c r="LM74" s="219"/>
      <c r="LN74" s="219"/>
      <c r="LO74" s="219"/>
      <c r="LP74" s="219"/>
      <c r="LQ74" s="219"/>
      <c r="LR74" s="219"/>
      <c r="LS74" s="222"/>
      <c r="LT74" s="218"/>
      <c r="LU74" s="219"/>
      <c r="LV74" s="219"/>
      <c r="LW74" s="219"/>
      <c r="LX74" s="219"/>
      <c r="LY74" s="219"/>
      <c r="LZ74" s="219"/>
      <c r="MA74" s="219"/>
      <c r="MB74" s="219"/>
      <c r="MC74" s="222"/>
    </row>
    <row r="75" spans="1:341" ht="13.5" customHeight="1" x14ac:dyDescent="0.2">
      <c r="A75" s="227" t="s">
        <v>130</v>
      </c>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176" t="s">
        <v>129</v>
      </c>
      <c r="AO75" s="177"/>
      <c r="AP75" s="177"/>
      <c r="AQ75" s="177"/>
      <c r="AR75" s="177"/>
      <c r="AS75" s="177"/>
      <c r="AT75" s="177" t="s">
        <v>52</v>
      </c>
      <c r="AU75" s="177"/>
      <c r="AV75" s="177"/>
      <c r="AW75" s="177"/>
      <c r="AX75" s="177"/>
      <c r="AY75" s="177"/>
      <c r="AZ75" s="188">
        <f>AZ76+AZ86+AZ87+AZ95</f>
        <v>54614230</v>
      </c>
      <c r="BA75" s="188"/>
      <c r="BB75" s="188"/>
      <c r="BC75" s="188"/>
      <c r="BD75" s="188"/>
      <c r="BE75" s="188"/>
      <c r="BF75" s="188"/>
      <c r="BG75" s="188"/>
      <c r="BH75" s="188"/>
      <c r="BI75" s="188"/>
      <c r="BJ75" s="188">
        <f>BJ76+BJ86+BJ87+BJ95</f>
        <v>0</v>
      </c>
      <c r="BK75" s="188"/>
      <c r="BL75" s="188"/>
      <c r="BM75" s="188"/>
      <c r="BN75" s="188"/>
      <c r="BO75" s="188"/>
      <c r="BP75" s="188"/>
      <c r="BQ75" s="188"/>
      <c r="BR75" s="188"/>
      <c r="BS75" s="188"/>
      <c r="BT75" s="188">
        <f>BT76+BT86+BT87+BT95</f>
        <v>2700000</v>
      </c>
      <c r="BU75" s="188"/>
      <c r="BV75" s="188"/>
      <c r="BW75" s="188"/>
      <c r="BX75" s="188"/>
      <c r="BY75" s="188"/>
      <c r="BZ75" s="188"/>
      <c r="CA75" s="188"/>
      <c r="CB75" s="188"/>
      <c r="CC75" s="188"/>
      <c r="CD75" s="188">
        <f>CD76+CD86+CD87+CD95</f>
        <v>743700</v>
      </c>
      <c r="CE75" s="188"/>
      <c r="CF75" s="188"/>
      <c r="CG75" s="188"/>
      <c r="CH75" s="188"/>
      <c r="CI75" s="188"/>
      <c r="CJ75" s="188"/>
      <c r="CK75" s="188"/>
      <c r="CL75" s="188"/>
      <c r="CM75" s="188"/>
      <c r="CN75" s="188">
        <f>CN76+CN86+CN87+CN95</f>
        <v>10600</v>
      </c>
      <c r="CO75" s="188"/>
      <c r="CP75" s="188"/>
      <c r="CQ75" s="188"/>
      <c r="CR75" s="188"/>
      <c r="CS75" s="188"/>
      <c r="CT75" s="188"/>
      <c r="CU75" s="188"/>
      <c r="CV75" s="188"/>
      <c r="CW75" s="188"/>
      <c r="CX75" s="188">
        <f>CX76+CX86+CX87+CX95</f>
        <v>24000</v>
      </c>
      <c r="CY75" s="188"/>
      <c r="CZ75" s="188"/>
      <c r="DA75" s="188"/>
      <c r="DB75" s="188"/>
      <c r="DC75" s="188"/>
      <c r="DD75" s="188"/>
      <c r="DE75" s="188"/>
      <c r="DF75" s="188"/>
      <c r="DG75" s="188"/>
      <c r="DH75" s="188">
        <f>DH76+DH86+DH87+DH95</f>
        <v>6500</v>
      </c>
      <c r="DI75" s="188"/>
      <c r="DJ75" s="188"/>
      <c r="DK75" s="188"/>
      <c r="DL75" s="188"/>
      <c r="DM75" s="188"/>
      <c r="DN75" s="188"/>
      <c r="DO75" s="188"/>
      <c r="DP75" s="188"/>
      <c r="DQ75" s="188"/>
      <c r="DR75" s="188">
        <f>DR76+DR86+DR87+DR95</f>
        <v>2000</v>
      </c>
      <c r="DS75" s="188"/>
      <c r="DT75" s="188"/>
      <c r="DU75" s="188"/>
      <c r="DV75" s="188"/>
      <c r="DW75" s="188"/>
      <c r="DX75" s="188"/>
      <c r="DY75" s="188"/>
      <c r="DZ75" s="188"/>
      <c r="EA75" s="188"/>
      <c r="EB75" s="188">
        <f>EB76+EB86+EB87+EB95</f>
        <v>1271300</v>
      </c>
      <c r="EC75" s="188"/>
      <c r="ED75" s="188"/>
      <c r="EE75" s="188"/>
      <c r="EF75" s="188"/>
      <c r="EG75" s="188"/>
      <c r="EH75" s="188"/>
      <c r="EI75" s="188"/>
      <c r="EJ75" s="188"/>
      <c r="EK75" s="188"/>
      <c r="EL75" s="188">
        <f>EL76+EL86+EL87+EL95</f>
        <v>4000</v>
      </c>
      <c r="EM75" s="188"/>
      <c r="EN75" s="188"/>
      <c r="EO75" s="188"/>
      <c r="EP75" s="188"/>
      <c r="EQ75" s="188"/>
      <c r="ER75" s="188"/>
      <c r="ES75" s="188"/>
      <c r="ET75" s="188"/>
      <c r="EU75" s="188"/>
      <c r="EV75" s="188">
        <f>EV76+EV86+EV87+EV95</f>
        <v>500000</v>
      </c>
      <c r="EW75" s="188"/>
      <c r="EX75" s="188"/>
      <c r="EY75" s="188"/>
      <c r="EZ75" s="188"/>
      <c r="FA75" s="188"/>
      <c r="FB75" s="188"/>
      <c r="FC75" s="188"/>
      <c r="FD75" s="188"/>
      <c r="FE75" s="188"/>
      <c r="FF75" s="188">
        <f>FF76+FF86+FF87+FF95</f>
        <v>386000</v>
      </c>
      <c r="FG75" s="188"/>
      <c r="FH75" s="188"/>
      <c r="FI75" s="188"/>
      <c r="FJ75" s="188"/>
      <c r="FK75" s="188"/>
      <c r="FL75" s="188"/>
      <c r="FM75" s="188"/>
      <c r="FN75" s="188"/>
      <c r="FO75" s="188"/>
      <c r="FP75" s="188">
        <f>FP76+FP86+FP87+FP95</f>
        <v>5000000</v>
      </c>
      <c r="FQ75" s="188"/>
      <c r="FR75" s="188"/>
      <c r="FS75" s="188"/>
      <c r="FT75" s="188"/>
      <c r="FU75" s="188"/>
      <c r="FV75" s="188"/>
      <c r="FW75" s="188"/>
      <c r="FX75" s="188"/>
      <c r="FY75" s="188"/>
      <c r="FZ75" s="237">
        <f>FZ76+FZ86+FZ87+FZ95</f>
        <v>1732400</v>
      </c>
      <c r="GA75" s="238"/>
      <c r="GB75" s="238"/>
      <c r="GC75" s="238"/>
      <c r="GD75" s="238"/>
      <c r="GE75" s="238"/>
      <c r="GF75" s="238"/>
      <c r="GG75" s="238"/>
      <c r="GH75" s="238"/>
      <c r="GI75" s="239"/>
      <c r="GJ75" s="237">
        <f>GJ76+GJ86+GJ87+GJ95</f>
        <v>3946430</v>
      </c>
      <c r="GK75" s="238"/>
      <c r="GL75" s="238"/>
      <c r="GM75" s="238"/>
      <c r="GN75" s="238"/>
      <c r="GO75" s="238"/>
      <c r="GP75" s="238"/>
      <c r="GQ75" s="238"/>
      <c r="GR75" s="238"/>
      <c r="GS75" s="239"/>
      <c r="GT75" s="237">
        <f>GT76+GT86+GT87+GT95</f>
        <v>9000000</v>
      </c>
      <c r="GU75" s="238"/>
      <c r="GV75" s="238"/>
      <c r="GW75" s="238"/>
      <c r="GX75" s="238"/>
      <c r="GY75" s="238"/>
      <c r="GZ75" s="238"/>
      <c r="HA75" s="238"/>
      <c r="HB75" s="238"/>
      <c r="HC75" s="239"/>
      <c r="HD75" s="237">
        <f>HD76+HD86+HD87+HD95</f>
        <v>2000000</v>
      </c>
      <c r="HE75" s="238"/>
      <c r="HF75" s="238"/>
      <c r="HG75" s="238"/>
      <c r="HH75" s="238"/>
      <c r="HI75" s="238"/>
      <c r="HJ75" s="238"/>
      <c r="HK75" s="238"/>
      <c r="HL75" s="238"/>
      <c r="HM75" s="239"/>
      <c r="HN75" s="237">
        <f>HN76+HN86+HN87+HN95</f>
        <v>1110400</v>
      </c>
      <c r="HO75" s="238"/>
      <c r="HP75" s="238"/>
      <c r="HQ75" s="238"/>
      <c r="HR75" s="238"/>
      <c r="HS75" s="238"/>
      <c r="HT75" s="238"/>
      <c r="HU75" s="238"/>
      <c r="HV75" s="238"/>
      <c r="HW75" s="239"/>
      <c r="HX75" s="237">
        <f>HX76+HX86+HX87+HX95</f>
        <v>5077500</v>
      </c>
      <c r="HY75" s="238"/>
      <c r="HZ75" s="238"/>
      <c r="IA75" s="238"/>
      <c r="IB75" s="238"/>
      <c r="IC75" s="238"/>
      <c r="ID75" s="238"/>
      <c r="IE75" s="238"/>
      <c r="IF75" s="238"/>
      <c r="IG75" s="239"/>
      <c r="IH75" s="237">
        <f>IH76+IH86+IH87+IH95</f>
        <v>2500000</v>
      </c>
      <c r="II75" s="238"/>
      <c r="IJ75" s="238"/>
      <c r="IK75" s="238"/>
      <c r="IL75" s="238"/>
      <c r="IM75" s="238"/>
      <c r="IN75" s="238"/>
      <c r="IO75" s="238"/>
      <c r="IP75" s="238"/>
      <c r="IQ75" s="239"/>
      <c r="IR75" s="237">
        <f>IR76+IR86+IR87+IR95</f>
        <v>0</v>
      </c>
      <c r="IS75" s="238"/>
      <c r="IT75" s="238"/>
      <c r="IU75" s="238"/>
      <c r="IV75" s="238"/>
      <c r="IW75" s="238"/>
      <c r="IX75" s="238"/>
      <c r="IY75" s="238"/>
      <c r="IZ75" s="238"/>
      <c r="JA75" s="239"/>
      <c r="JB75" s="237">
        <f>JB76+JB86+JB87+JB95</f>
        <v>5500000</v>
      </c>
      <c r="JC75" s="238"/>
      <c r="JD75" s="238"/>
      <c r="JE75" s="238"/>
      <c r="JF75" s="238"/>
      <c r="JG75" s="238"/>
      <c r="JH75" s="238"/>
      <c r="JI75" s="238"/>
      <c r="JJ75" s="238"/>
      <c r="JK75" s="239"/>
      <c r="JL75" s="237">
        <f>JL76+JL86+JL87+JL95</f>
        <v>7500</v>
      </c>
      <c r="JM75" s="238"/>
      <c r="JN75" s="238"/>
      <c r="JO75" s="238"/>
      <c r="JP75" s="238"/>
      <c r="JQ75" s="238"/>
      <c r="JR75" s="238"/>
      <c r="JS75" s="238"/>
      <c r="JT75" s="238"/>
      <c r="JU75" s="239"/>
      <c r="JV75" s="237">
        <f>JV76+JV86+JV87+JV95</f>
        <v>15000</v>
      </c>
      <c r="JW75" s="238"/>
      <c r="JX75" s="238"/>
      <c r="JY75" s="238"/>
      <c r="JZ75" s="238"/>
      <c r="KA75" s="238"/>
      <c r="KB75" s="238"/>
      <c r="KC75" s="238"/>
      <c r="KD75" s="238"/>
      <c r="KE75" s="239"/>
      <c r="KF75" s="237">
        <f>KF76+KF86+KF87+KF95</f>
        <v>11640000</v>
      </c>
      <c r="KG75" s="238"/>
      <c r="KH75" s="238"/>
      <c r="KI75" s="238"/>
      <c r="KJ75" s="238"/>
      <c r="KK75" s="238"/>
      <c r="KL75" s="238"/>
      <c r="KM75" s="238"/>
      <c r="KN75" s="238"/>
      <c r="KO75" s="239"/>
      <c r="KP75" s="237">
        <f>KP76+KP86+KP87+KP95</f>
        <v>4500</v>
      </c>
      <c r="KQ75" s="238"/>
      <c r="KR75" s="238"/>
      <c r="KS75" s="238"/>
      <c r="KT75" s="238"/>
      <c r="KU75" s="238"/>
      <c r="KV75" s="238"/>
      <c r="KW75" s="238"/>
      <c r="KX75" s="238"/>
      <c r="KY75" s="239"/>
      <c r="KZ75" s="237">
        <f>KZ76+KZ86+KZ87+KZ95</f>
        <v>1432400</v>
      </c>
      <c r="LA75" s="238"/>
      <c r="LB75" s="238"/>
      <c r="LC75" s="238"/>
      <c r="LD75" s="238"/>
      <c r="LE75" s="238"/>
      <c r="LF75" s="238"/>
      <c r="LG75" s="238"/>
      <c r="LH75" s="238"/>
      <c r="LI75" s="239"/>
      <c r="LJ75" s="237">
        <f>LJ76+LJ86+LJ87+LJ95</f>
        <v>0</v>
      </c>
      <c r="LK75" s="238"/>
      <c r="LL75" s="238"/>
      <c r="LM75" s="238"/>
      <c r="LN75" s="238"/>
      <c r="LO75" s="238"/>
      <c r="LP75" s="238"/>
      <c r="LQ75" s="238"/>
      <c r="LR75" s="238"/>
      <c r="LS75" s="239"/>
      <c r="LT75" s="237">
        <f>LT76+LT86+LT87+LT95</f>
        <v>0</v>
      </c>
      <c r="LU75" s="238"/>
      <c r="LV75" s="238"/>
      <c r="LW75" s="238"/>
      <c r="LX75" s="238"/>
      <c r="LY75" s="238"/>
      <c r="LZ75" s="238"/>
      <c r="MA75" s="238"/>
      <c r="MB75" s="238"/>
      <c r="MC75" s="239"/>
    </row>
    <row r="76" spans="1:341" x14ac:dyDescent="0.2">
      <c r="A76" s="198" t="s">
        <v>72</v>
      </c>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200" t="s">
        <v>129</v>
      </c>
      <c r="AO76" s="201"/>
      <c r="AP76" s="201"/>
      <c r="AQ76" s="201"/>
      <c r="AR76" s="201"/>
      <c r="AS76" s="202"/>
      <c r="AT76" s="205" t="s">
        <v>313</v>
      </c>
      <c r="AU76" s="201"/>
      <c r="AV76" s="201"/>
      <c r="AW76" s="201"/>
      <c r="AX76" s="201"/>
      <c r="AY76" s="202"/>
      <c r="AZ76" s="207">
        <f>AZ78+AZ79+AZ80+AZ81+AZ82+AZ83</f>
        <v>41445570</v>
      </c>
      <c r="BA76" s="208"/>
      <c r="BB76" s="208"/>
      <c r="BC76" s="208"/>
      <c r="BD76" s="208"/>
      <c r="BE76" s="208"/>
      <c r="BF76" s="208"/>
      <c r="BG76" s="208"/>
      <c r="BH76" s="208"/>
      <c r="BI76" s="209"/>
      <c r="BJ76" s="207">
        <f t="shared" ref="BJ76" si="313">BJ78+BJ79+BJ80+BJ81+BJ82+BJ83</f>
        <v>0</v>
      </c>
      <c r="BK76" s="208"/>
      <c r="BL76" s="208"/>
      <c r="BM76" s="208"/>
      <c r="BN76" s="208"/>
      <c r="BO76" s="208"/>
      <c r="BP76" s="208"/>
      <c r="BQ76" s="208"/>
      <c r="BR76" s="208"/>
      <c r="BS76" s="209"/>
      <c r="BT76" s="207">
        <f t="shared" ref="BT76" si="314">BT78+BT79+BT80+BT81+BT82+BT83</f>
        <v>2576520</v>
      </c>
      <c r="BU76" s="208"/>
      <c r="BV76" s="208"/>
      <c r="BW76" s="208"/>
      <c r="BX76" s="208"/>
      <c r="BY76" s="208"/>
      <c r="BZ76" s="208"/>
      <c r="CA76" s="208"/>
      <c r="CB76" s="208"/>
      <c r="CC76" s="209"/>
      <c r="CD76" s="207">
        <f t="shared" ref="CD76" si="315">CD78+CD79+CD80+CD81+CD82+CD83</f>
        <v>701700</v>
      </c>
      <c r="CE76" s="208"/>
      <c r="CF76" s="208"/>
      <c r="CG76" s="208"/>
      <c r="CH76" s="208"/>
      <c r="CI76" s="208"/>
      <c r="CJ76" s="208"/>
      <c r="CK76" s="208"/>
      <c r="CL76" s="208"/>
      <c r="CM76" s="209"/>
      <c r="CN76" s="207">
        <f t="shared" ref="CN76" si="316">CN78+CN79+CN80+CN81+CN82+CN83</f>
        <v>5000</v>
      </c>
      <c r="CO76" s="208"/>
      <c r="CP76" s="208"/>
      <c r="CQ76" s="208"/>
      <c r="CR76" s="208"/>
      <c r="CS76" s="208"/>
      <c r="CT76" s="208"/>
      <c r="CU76" s="208"/>
      <c r="CV76" s="208"/>
      <c r="CW76" s="209"/>
      <c r="CX76" s="207">
        <f t="shared" ref="CX76" si="317">CX78+CX79+CX80+CX81+CX82+CX83</f>
        <v>5500</v>
      </c>
      <c r="CY76" s="208"/>
      <c r="CZ76" s="208"/>
      <c r="DA76" s="208"/>
      <c r="DB76" s="208"/>
      <c r="DC76" s="208"/>
      <c r="DD76" s="208"/>
      <c r="DE76" s="208"/>
      <c r="DF76" s="208"/>
      <c r="DG76" s="209"/>
      <c r="DH76" s="207">
        <f t="shared" ref="DH76" si="318">DH78+DH79+DH80+DH81+DH82+DH83</f>
        <v>6500</v>
      </c>
      <c r="DI76" s="208"/>
      <c r="DJ76" s="208"/>
      <c r="DK76" s="208"/>
      <c r="DL76" s="208"/>
      <c r="DM76" s="208"/>
      <c r="DN76" s="208"/>
      <c r="DO76" s="208"/>
      <c r="DP76" s="208"/>
      <c r="DQ76" s="209"/>
      <c r="DR76" s="207">
        <f t="shared" ref="DR76" si="319">DR78+DR79+DR80+DR81+DR82+DR83</f>
        <v>2000</v>
      </c>
      <c r="DS76" s="208"/>
      <c r="DT76" s="208"/>
      <c r="DU76" s="208"/>
      <c r="DV76" s="208"/>
      <c r="DW76" s="208"/>
      <c r="DX76" s="208"/>
      <c r="DY76" s="208"/>
      <c r="DZ76" s="208"/>
      <c r="EA76" s="209"/>
      <c r="EB76" s="207">
        <f t="shared" ref="EB76" si="320">EB78+EB79+EB80+EB81+EB82+EB83</f>
        <v>1271300</v>
      </c>
      <c r="EC76" s="208"/>
      <c r="ED76" s="208"/>
      <c r="EE76" s="208"/>
      <c r="EF76" s="208"/>
      <c r="EG76" s="208"/>
      <c r="EH76" s="208"/>
      <c r="EI76" s="208"/>
      <c r="EJ76" s="208"/>
      <c r="EK76" s="209"/>
      <c r="EL76" s="207">
        <f t="shared" ref="EL76" si="321">EL78+EL79+EL80+EL81+EL82+EL83</f>
        <v>4000</v>
      </c>
      <c r="EM76" s="208"/>
      <c r="EN76" s="208"/>
      <c r="EO76" s="208"/>
      <c r="EP76" s="208"/>
      <c r="EQ76" s="208"/>
      <c r="ER76" s="208"/>
      <c r="ES76" s="208"/>
      <c r="ET76" s="208"/>
      <c r="EU76" s="209"/>
      <c r="EV76" s="207">
        <f t="shared" ref="EV76" si="322">EV78+EV79+EV80+EV81+EV82+EV83</f>
        <v>209650</v>
      </c>
      <c r="EW76" s="208"/>
      <c r="EX76" s="208"/>
      <c r="EY76" s="208"/>
      <c r="EZ76" s="208"/>
      <c r="FA76" s="208"/>
      <c r="FB76" s="208"/>
      <c r="FC76" s="208"/>
      <c r="FD76" s="208"/>
      <c r="FE76" s="209"/>
      <c r="FF76" s="207">
        <f t="shared" ref="FF76" si="323">FF78+FF79+FF80+FF81+FF82+FF83</f>
        <v>270000</v>
      </c>
      <c r="FG76" s="208"/>
      <c r="FH76" s="208"/>
      <c r="FI76" s="208"/>
      <c r="FJ76" s="208"/>
      <c r="FK76" s="208"/>
      <c r="FL76" s="208"/>
      <c r="FM76" s="208"/>
      <c r="FN76" s="208"/>
      <c r="FO76" s="209"/>
      <c r="FP76" s="207">
        <f t="shared" ref="FP76" si="324">FP78+FP79+FP80+FP81+FP82+FP83</f>
        <v>4651100</v>
      </c>
      <c r="FQ76" s="208"/>
      <c r="FR76" s="208"/>
      <c r="FS76" s="208"/>
      <c r="FT76" s="208"/>
      <c r="FU76" s="208"/>
      <c r="FV76" s="208"/>
      <c r="FW76" s="208"/>
      <c r="FX76" s="208"/>
      <c r="FY76" s="209"/>
      <c r="FZ76" s="215">
        <f t="shared" ref="FZ76" si="325">FZ78+FZ79+FZ80+FZ81+FZ82+FZ83</f>
        <v>1732400</v>
      </c>
      <c r="GA76" s="216"/>
      <c r="GB76" s="216"/>
      <c r="GC76" s="216"/>
      <c r="GD76" s="216"/>
      <c r="GE76" s="216"/>
      <c r="GF76" s="216"/>
      <c r="GG76" s="216"/>
      <c r="GH76" s="216"/>
      <c r="GI76" s="221"/>
      <c r="GJ76" s="215">
        <f t="shared" ref="GJ76" si="326">GJ78+GJ79+GJ80+GJ81+GJ82+GJ83</f>
        <v>3936900</v>
      </c>
      <c r="GK76" s="216"/>
      <c r="GL76" s="216"/>
      <c r="GM76" s="216"/>
      <c r="GN76" s="216"/>
      <c r="GO76" s="216"/>
      <c r="GP76" s="216"/>
      <c r="GQ76" s="216"/>
      <c r="GR76" s="216"/>
      <c r="GS76" s="221"/>
      <c r="GT76" s="215">
        <f t="shared" ref="GT76" si="327">GT78+GT79+GT80+GT81+GT82+GT83</f>
        <v>8584500</v>
      </c>
      <c r="GU76" s="216"/>
      <c r="GV76" s="216"/>
      <c r="GW76" s="216"/>
      <c r="GX76" s="216"/>
      <c r="GY76" s="216"/>
      <c r="GZ76" s="216"/>
      <c r="HA76" s="216"/>
      <c r="HB76" s="216"/>
      <c r="HC76" s="221"/>
      <c r="HD76" s="215">
        <f t="shared" ref="HD76" si="328">HD78+HD79+HD80+HD81+HD82+HD83</f>
        <v>1540000</v>
      </c>
      <c r="HE76" s="216"/>
      <c r="HF76" s="216"/>
      <c r="HG76" s="216"/>
      <c r="HH76" s="216"/>
      <c r="HI76" s="216"/>
      <c r="HJ76" s="216"/>
      <c r="HK76" s="216"/>
      <c r="HL76" s="216"/>
      <c r="HM76" s="221"/>
      <c r="HN76" s="215">
        <f t="shared" ref="HN76" si="329">HN78+HN79+HN80+HN81+HN82+HN83</f>
        <v>998400</v>
      </c>
      <c r="HO76" s="216"/>
      <c r="HP76" s="216"/>
      <c r="HQ76" s="216"/>
      <c r="HR76" s="216"/>
      <c r="HS76" s="216"/>
      <c r="HT76" s="216"/>
      <c r="HU76" s="216"/>
      <c r="HV76" s="216"/>
      <c r="HW76" s="221"/>
      <c r="HX76" s="215">
        <f t="shared" ref="HX76" si="330">HX78+HX79+HX80+HX81+HX82+HX83</f>
        <v>2316500</v>
      </c>
      <c r="HY76" s="216"/>
      <c r="HZ76" s="216"/>
      <c r="IA76" s="216"/>
      <c r="IB76" s="216"/>
      <c r="IC76" s="216"/>
      <c r="ID76" s="216"/>
      <c r="IE76" s="216"/>
      <c r="IF76" s="216"/>
      <c r="IG76" s="221"/>
      <c r="IH76" s="215">
        <f t="shared" ref="IH76" si="331">IH78+IH79+IH80+IH81+IH82+IH83</f>
        <v>1502000</v>
      </c>
      <c r="II76" s="216"/>
      <c r="IJ76" s="216"/>
      <c r="IK76" s="216"/>
      <c r="IL76" s="216"/>
      <c r="IM76" s="216"/>
      <c r="IN76" s="216"/>
      <c r="IO76" s="216"/>
      <c r="IP76" s="216"/>
      <c r="IQ76" s="221"/>
      <c r="IR76" s="215">
        <f t="shared" ref="IR76" si="332">IR78+IR79+IR80+IR81+IR82+IR83</f>
        <v>0</v>
      </c>
      <c r="IS76" s="216"/>
      <c r="IT76" s="216"/>
      <c r="IU76" s="216"/>
      <c r="IV76" s="216"/>
      <c r="IW76" s="216"/>
      <c r="IX76" s="216"/>
      <c r="IY76" s="216"/>
      <c r="IZ76" s="216"/>
      <c r="JA76" s="221"/>
      <c r="JB76" s="215">
        <f t="shared" ref="JB76" si="333">JB78+JB79+JB80+JB81+JB82+JB83</f>
        <v>2079000</v>
      </c>
      <c r="JC76" s="216"/>
      <c r="JD76" s="216"/>
      <c r="JE76" s="216"/>
      <c r="JF76" s="216"/>
      <c r="JG76" s="216"/>
      <c r="JH76" s="216"/>
      <c r="JI76" s="216"/>
      <c r="JJ76" s="216"/>
      <c r="JK76" s="221"/>
      <c r="JL76" s="215">
        <f t="shared" ref="JL76" si="334">JL78+JL79+JL80+JL81+JL82+JL83</f>
        <v>7500</v>
      </c>
      <c r="JM76" s="216"/>
      <c r="JN76" s="216"/>
      <c r="JO76" s="216"/>
      <c r="JP76" s="216"/>
      <c r="JQ76" s="216"/>
      <c r="JR76" s="216"/>
      <c r="JS76" s="216"/>
      <c r="JT76" s="216"/>
      <c r="JU76" s="221"/>
      <c r="JV76" s="215">
        <f t="shared" ref="JV76" si="335">JV78+JV79+JV80+JV81+JV82+JV83</f>
        <v>10000</v>
      </c>
      <c r="JW76" s="216"/>
      <c r="JX76" s="216"/>
      <c r="JY76" s="216"/>
      <c r="JZ76" s="216"/>
      <c r="KA76" s="216"/>
      <c r="KB76" s="216"/>
      <c r="KC76" s="216"/>
      <c r="KD76" s="216"/>
      <c r="KE76" s="221"/>
      <c r="KF76" s="215">
        <f t="shared" ref="KF76" si="336">KF78+KF79+KF80+KF81+KF82+KF83</f>
        <v>7920600</v>
      </c>
      <c r="KG76" s="216"/>
      <c r="KH76" s="216"/>
      <c r="KI76" s="216"/>
      <c r="KJ76" s="216"/>
      <c r="KK76" s="216"/>
      <c r="KL76" s="216"/>
      <c r="KM76" s="216"/>
      <c r="KN76" s="216"/>
      <c r="KO76" s="221"/>
      <c r="KP76" s="215">
        <f t="shared" ref="KP76" si="337">KP78+KP79+KP80+KP81+KP82+KP83</f>
        <v>4500</v>
      </c>
      <c r="KQ76" s="216"/>
      <c r="KR76" s="216"/>
      <c r="KS76" s="216"/>
      <c r="KT76" s="216"/>
      <c r="KU76" s="216"/>
      <c r="KV76" s="216"/>
      <c r="KW76" s="216"/>
      <c r="KX76" s="216"/>
      <c r="KY76" s="221"/>
      <c r="KZ76" s="215">
        <f t="shared" ref="KZ76" si="338">KZ78+KZ79+KZ80+KZ81+KZ82+KZ83</f>
        <v>1110000</v>
      </c>
      <c r="LA76" s="216"/>
      <c r="LB76" s="216"/>
      <c r="LC76" s="216"/>
      <c r="LD76" s="216"/>
      <c r="LE76" s="216"/>
      <c r="LF76" s="216"/>
      <c r="LG76" s="216"/>
      <c r="LH76" s="216"/>
      <c r="LI76" s="221"/>
      <c r="LJ76" s="215">
        <f t="shared" ref="LJ76" si="339">LJ78+LJ79+LJ80+LJ81+LJ82+LJ83</f>
        <v>0</v>
      </c>
      <c r="LK76" s="216"/>
      <c r="LL76" s="216"/>
      <c r="LM76" s="216"/>
      <c r="LN76" s="216"/>
      <c r="LO76" s="216"/>
      <c r="LP76" s="216"/>
      <c r="LQ76" s="216"/>
      <c r="LR76" s="216"/>
      <c r="LS76" s="221"/>
      <c r="LT76" s="215">
        <f t="shared" ref="LT76" si="340">LT78+LT79+LT80+LT81+LT82+LT83</f>
        <v>0</v>
      </c>
      <c r="LU76" s="216"/>
      <c r="LV76" s="216"/>
      <c r="LW76" s="216"/>
      <c r="LX76" s="216"/>
      <c r="LY76" s="216"/>
      <c r="LZ76" s="216"/>
      <c r="MA76" s="216"/>
      <c r="MB76" s="216"/>
      <c r="MC76" s="221"/>
    </row>
    <row r="77" spans="1:341" x14ac:dyDescent="0.2">
      <c r="A77" s="195" t="s">
        <v>314</v>
      </c>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203"/>
      <c r="AO77" s="149"/>
      <c r="AP77" s="149"/>
      <c r="AQ77" s="149"/>
      <c r="AR77" s="149"/>
      <c r="AS77" s="204"/>
      <c r="AT77" s="206"/>
      <c r="AU77" s="149"/>
      <c r="AV77" s="149"/>
      <c r="AW77" s="149"/>
      <c r="AX77" s="149"/>
      <c r="AY77" s="204"/>
      <c r="AZ77" s="210"/>
      <c r="BA77" s="211"/>
      <c r="BB77" s="211"/>
      <c r="BC77" s="211"/>
      <c r="BD77" s="211"/>
      <c r="BE77" s="211"/>
      <c r="BF77" s="211"/>
      <c r="BG77" s="211"/>
      <c r="BH77" s="211"/>
      <c r="BI77" s="212"/>
      <c r="BJ77" s="210"/>
      <c r="BK77" s="211"/>
      <c r="BL77" s="211"/>
      <c r="BM77" s="211"/>
      <c r="BN77" s="211"/>
      <c r="BO77" s="211"/>
      <c r="BP77" s="211"/>
      <c r="BQ77" s="211"/>
      <c r="BR77" s="211"/>
      <c r="BS77" s="212"/>
      <c r="BT77" s="210"/>
      <c r="BU77" s="211"/>
      <c r="BV77" s="211"/>
      <c r="BW77" s="211"/>
      <c r="BX77" s="211"/>
      <c r="BY77" s="211"/>
      <c r="BZ77" s="211"/>
      <c r="CA77" s="211"/>
      <c r="CB77" s="211"/>
      <c r="CC77" s="212"/>
      <c r="CD77" s="210"/>
      <c r="CE77" s="211"/>
      <c r="CF77" s="211"/>
      <c r="CG77" s="211"/>
      <c r="CH77" s="211"/>
      <c r="CI77" s="211"/>
      <c r="CJ77" s="211"/>
      <c r="CK77" s="211"/>
      <c r="CL77" s="211"/>
      <c r="CM77" s="212"/>
      <c r="CN77" s="210"/>
      <c r="CO77" s="211"/>
      <c r="CP77" s="211"/>
      <c r="CQ77" s="211"/>
      <c r="CR77" s="211"/>
      <c r="CS77" s="211"/>
      <c r="CT77" s="211"/>
      <c r="CU77" s="211"/>
      <c r="CV77" s="211"/>
      <c r="CW77" s="212"/>
      <c r="CX77" s="210"/>
      <c r="CY77" s="211"/>
      <c r="CZ77" s="211"/>
      <c r="DA77" s="211"/>
      <c r="DB77" s="211"/>
      <c r="DC77" s="211"/>
      <c r="DD77" s="211"/>
      <c r="DE77" s="211"/>
      <c r="DF77" s="211"/>
      <c r="DG77" s="212"/>
      <c r="DH77" s="210"/>
      <c r="DI77" s="211"/>
      <c r="DJ77" s="211"/>
      <c r="DK77" s="211"/>
      <c r="DL77" s="211"/>
      <c r="DM77" s="211"/>
      <c r="DN77" s="211"/>
      <c r="DO77" s="211"/>
      <c r="DP77" s="211"/>
      <c r="DQ77" s="212"/>
      <c r="DR77" s="210"/>
      <c r="DS77" s="211"/>
      <c r="DT77" s="211"/>
      <c r="DU77" s="211"/>
      <c r="DV77" s="211"/>
      <c r="DW77" s="211"/>
      <c r="DX77" s="211"/>
      <c r="DY77" s="211"/>
      <c r="DZ77" s="211"/>
      <c r="EA77" s="212"/>
      <c r="EB77" s="210"/>
      <c r="EC77" s="211"/>
      <c r="ED77" s="211"/>
      <c r="EE77" s="211"/>
      <c r="EF77" s="211"/>
      <c r="EG77" s="211"/>
      <c r="EH77" s="211"/>
      <c r="EI77" s="211"/>
      <c r="EJ77" s="211"/>
      <c r="EK77" s="212"/>
      <c r="EL77" s="210"/>
      <c r="EM77" s="211"/>
      <c r="EN77" s="211"/>
      <c r="EO77" s="211"/>
      <c r="EP77" s="211"/>
      <c r="EQ77" s="211"/>
      <c r="ER77" s="211"/>
      <c r="ES77" s="211"/>
      <c r="ET77" s="211"/>
      <c r="EU77" s="212"/>
      <c r="EV77" s="210"/>
      <c r="EW77" s="211"/>
      <c r="EX77" s="211"/>
      <c r="EY77" s="211"/>
      <c r="EZ77" s="211"/>
      <c r="FA77" s="211"/>
      <c r="FB77" s="211"/>
      <c r="FC77" s="211"/>
      <c r="FD77" s="211"/>
      <c r="FE77" s="212"/>
      <c r="FF77" s="210"/>
      <c r="FG77" s="211"/>
      <c r="FH77" s="211"/>
      <c r="FI77" s="211"/>
      <c r="FJ77" s="211"/>
      <c r="FK77" s="211"/>
      <c r="FL77" s="211"/>
      <c r="FM77" s="211"/>
      <c r="FN77" s="211"/>
      <c r="FO77" s="212"/>
      <c r="FP77" s="210"/>
      <c r="FQ77" s="211"/>
      <c r="FR77" s="211"/>
      <c r="FS77" s="211"/>
      <c r="FT77" s="211"/>
      <c r="FU77" s="211"/>
      <c r="FV77" s="211"/>
      <c r="FW77" s="211"/>
      <c r="FX77" s="211"/>
      <c r="FY77" s="212"/>
      <c r="FZ77" s="218"/>
      <c r="GA77" s="219"/>
      <c r="GB77" s="219"/>
      <c r="GC77" s="219"/>
      <c r="GD77" s="219"/>
      <c r="GE77" s="219"/>
      <c r="GF77" s="219"/>
      <c r="GG77" s="219"/>
      <c r="GH77" s="219"/>
      <c r="GI77" s="222"/>
      <c r="GJ77" s="218"/>
      <c r="GK77" s="219"/>
      <c r="GL77" s="219"/>
      <c r="GM77" s="219"/>
      <c r="GN77" s="219"/>
      <c r="GO77" s="219"/>
      <c r="GP77" s="219"/>
      <c r="GQ77" s="219"/>
      <c r="GR77" s="219"/>
      <c r="GS77" s="222"/>
      <c r="GT77" s="218"/>
      <c r="GU77" s="219"/>
      <c r="GV77" s="219"/>
      <c r="GW77" s="219"/>
      <c r="GX77" s="219"/>
      <c r="GY77" s="219"/>
      <c r="GZ77" s="219"/>
      <c r="HA77" s="219"/>
      <c r="HB77" s="219"/>
      <c r="HC77" s="222"/>
      <c r="HD77" s="218"/>
      <c r="HE77" s="219"/>
      <c r="HF77" s="219"/>
      <c r="HG77" s="219"/>
      <c r="HH77" s="219"/>
      <c r="HI77" s="219"/>
      <c r="HJ77" s="219"/>
      <c r="HK77" s="219"/>
      <c r="HL77" s="219"/>
      <c r="HM77" s="222"/>
      <c r="HN77" s="218"/>
      <c r="HO77" s="219"/>
      <c r="HP77" s="219"/>
      <c r="HQ77" s="219"/>
      <c r="HR77" s="219"/>
      <c r="HS77" s="219"/>
      <c r="HT77" s="219"/>
      <c r="HU77" s="219"/>
      <c r="HV77" s="219"/>
      <c r="HW77" s="222"/>
      <c r="HX77" s="218"/>
      <c r="HY77" s="219"/>
      <c r="HZ77" s="219"/>
      <c r="IA77" s="219"/>
      <c r="IB77" s="219"/>
      <c r="IC77" s="219"/>
      <c r="ID77" s="219"/>
      <c r="IE77" s="219"/>
      <c r="IF77" s="219"/>
      <c r="IG77" s="222"/>
      <c r="IH77" s="218"/>
      <c r="II77" s="219"/>
      <c r="IJ77" s="219"/>
      <c r="IK77" s="219"/>
      <c r="IL77" s="219"/>
      <c r="IM77" s="219"/>
      <c r="IN77" s="219"/>
      <c r="IO77" s="219"/>
      <c r="IP77" s="219"/>
      <c r="IQ77" s="222"/>
      <c r="IR77" s="218"/>
      <c r="IS77" s="219"/>
      <c r="IT77" s="219"/>
      <c r="IU77" s="219"/>
      <c r="IV77" s="219"/>
      <c r="IW77" s="219"/>
      <c r="IX77" s="219"/>
      <c r="IY77" s="219"/>
      <c r="IZ77" s="219"/>
      <c r="JA77" s="222"/>
      <c r="JB77" s="218"/>
      <c r="JC77" s="219"/>
      <c r="JD77" s="219"/>
      <c r="JE77" s="219"/>
      <c r="JF77" s="219"/>
      <c r="JG77" s="219"/>
      <c r="JH77" s="219"/>
      <c r="JI77" s="219"/>
      <c r="JJ77" s="219"/>
      <c r="JK77" s="222"/>
      <c r="JL77" s="218"/>
      <c r="JM77" s="219"/>
      <c r="JN77" s="219"/>
      <c r="JO77" s="219"/>
      <c r="JP77" s="219"/>
      <c r="JQ77" s="219"/>
      <c r="JR77" s="219"/>
      <c r="JS77" s="219"/>
      <c r="JT77" s="219"/>
      <c r="JU77" s="222"/>
      <c r="JV77" s="218"/>
      <c r="JW77" s="219"/>
      <c r="JX77" s="219"/>
      <c r="JY77" s="219"/>
      <c r="JZ77" s="219"/>
      <c r="KA77" s="219"/>
      <c r="KB77" s="219"/>
      <c r="KC77" s="219"/>
      <c r="KD77" s="219"/>
      <c r="KE77" s="222"/>
      <c r="KF77" s="218"/>
      <c r="KG77" s="219"/>
      <c r="KH77" s="219"/>
      <c r="KI77" s="219"/>
      <c r="KJ77" s="219"/>
      <c r="KK77" s="219"/>
      <c r="KL77" s="219"/>
      <c r="KM77" s="219"/>
      <c r="KN77" s="219"/>
      <c r="KO77" s="222"/>
      <c r="KP77" s="218"/>
      <c r="KQ77" s="219"/>
      <c r="KR77" s="219"/>
      <c r="KS77" s="219"/>
      <c r="KT77" s="219"/>
      <c r="KU77" s="219"/>
      <c r="KV77" s="219"/>
      <c r="KW77" s="219"/>
      <c r="KX77" s="219"/>
      <c r="KY77" s="222"/>
      <c r="KZ77" s="218"/>
      <c r="LA77" s="219"/>
      <c r="LB77" s="219"/>
      <c r="LC77" s="219"/>
      <c r="LD77" s="219"/>
      <c r="LE77" s="219"/>
      <c r="LF77" s="219"/>
      <c r="LG77" s="219"/>
      <c r="LH77" s="219"/>
      <c r="LI77" s="222"/>
      <c r="LJ77" s="218"/>
      <c r="LK77" s="219"/>
      <c r="LL77" s="219"/>
      <c r="LM77" s="219"/>
      <c r="LN77" s="219"/>
      <c r="LO77" s="219"/>
      <c r="LP77" s="219"/>
      <c r="LQ77" s="219"/>
      <c r="LR77" s="219"/>
      <c r="LS77" s="222"/>
      <c r="LT77" s="218"/>
      <c r="LU77" s="219"/>
      <c r="LV77" s="219"/>
      <c r="LW77" s="219"/>
      <c r="LX77" s="219"/>
      <c r="LY77" s="219"/>
      <c r="LZ77" s="219"/>
      <c r="MA77" s="219"/>
      <c r="MB77" s="219"/>
      <c r="MC77" s="222"/>
    </row>
    <row r="78" spans="1:341" x14ac:dyDescent="0.2">
      <c r="A78" s="289" t="s">
        <v>318</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c r="AF78" s="290"/>
      <c r="AG78" s="290"/>
      <c r="AH78" s="290"/>
      <c r="AI78" s="290"/>
      <c r="AJ78" s="290"/>
      <c r="AK78" s="290"/>
      <c r="AL78" s="290"/>
      <c r="AM78" s="290"/>
      <c r="AN78" s="176" t="s">
        <v>129</v>
      </c>
      <c r="AO78" s="177"/>
      <c r="AP78" s="177"/>
      <c r="AQ78" s="177"/>
      <c r="AR78" s="177"/>
      <c r="AS78" s="177"/>
      <c r="AT78" s="177" t="s">
        <v>316</v>
      </c>
      <c r="AU78" s="177"/>
      <c r="AV78" s="177"/>
      <c r="AW78" s="177"/>
      <c r="AX78" s="177"/>
      <c r="AY78" s="177"/>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188"/>
      <c r="DV78" s="188"/>
      <c r="DW78" s="188"/>
      <c r="DX78" s="188"/>
      <c r="DY78" s="188"/>
      <c r="DZ78" s="188"/>
      <c r="EA78" s="188"/>
      <c r="EB78" s="188"/>
      <c r="EC78" s="188"/>
      <c r="ED78" s="188"/>
      <c r="EE78" s="188"/>
      <c r="EF78" s="188"/>
      <c r="EG78" s="188"/>
      <c r="EH78" s="188"/>
      <c r="EI78" s="188"/>
      <c r="EJ78" s="188"/>
      <c r="EK78" s="188"/>
      <c r="EL78" s="188"/>
      <c r="EM78" s="188"/>
      <c r="EN78" s="188"/>
      <c r="EO78" s="188"/>
      <c r="EP78" s="188"/>
      <c r="EQ78" s="188"/>
      <c r="ER78" s="188"/>
      <c r="ES78" s="188"/>
      <c r="ET78" s="188"/>
      <c r="EU78" s="188"/>
      <c r="EV78" s="188"/>
      <c r="EW78" s="188"/>
      <c r="EX78" s="188"/>
      <c r="EY78" s="188"/>
      <c r="EZ78" s="188"/>
      <c r="FA78" s="188"/>
      <c r="FB78" s="188"/>
      <c r="FC78" s="188"/>
      <c r="FD78" s="188"/>
      <c r="FE78" s="188"/>
      <c r="FF78" s="188"/>
      <c r="FG78" s="188"/>
      <c r="FH78" s="188"/>
      <c r="FI78" s="188"/>
      <c r="FJ78" s="188"/>
      <c r="FK78" s="188"/>
      <c r="FL78" s="188"/>
      <c r="FM78" s="188"/>
      <c r="FN78" s="188"/>
      <c r="FO78" s="188"/>
      <c r="FP78" s="188"/>
      <c r="FQ78" s="188"/>
      <c r="FR78" s="188"/>
      <c r="FS78" s="188"/>
      <c r="FT78" s="188"/>
      <c r="FU78" s="188"/>
      <c r="FV78" s="188"/>
      <c r="FW78" s="188"/>
      <c r="FX78" s="188"/>
      <c r="FY78" s="188"/>
      <c r="FZ78" s="237"/>
      <c r="GA78" s="238"/>
      <c r="GB78" s="238"/>
      <c r="GC78" s="238"/>
      <c r="GD78" s="238"/>
      <c r="GE78" s="238"/>
      <c r="GF78" s="238"/>
      <c r="GG78" s="238"/>
      <c r="GH78" s="238"/>
      <c r="GI78" s="239"/>
      <c r="GJ78" s="237"/>
      <c r="GK78" s="238"/>
      <c r="GL78" s="238"/>
      <c r="GM78" s="238"/>
      <c r="GN78" s="238"/>
      <c r="GO78" s="238"/>
      <c r="GP78" s="238"/>
      <c r="GQ78" s="238"/>
      <c r="GR78" s="238"/>
      <c r="GS78" s="239"/>
      <c r="GT78" s="237"/>
      <c r="GU78" s="238"/>
      <c r="GV78" s="238"/>
      <c r="GW78" s="238"/>
      <c r="GX78" s="238"/>
      <c r="GY78" s="238"/>
      <c r="GZ78" s="238"/>
      <c r="HA78" s="238"/>
      <c r="HB78" s="238"/>
      <c r="HC78" s="239"/>
      <c r="HD78" s="237"/>
      <c r="HE78" s="238"/>
      <c r="HF78" s="238"/>
      <c r="HG78" s="238"/>
      <c r="HH78" s="238"/>
      <c r="HI78" s="238"/>
      <c r="HJ78" s="238"/>
      <c r="HK78" s="238"/>
      <c r="HL78" s="238"/>
      <c r="HM78" s="239"/>
      <c r="HN78" s="237"/>
      <c r="HO78" s="238"/>
      <c r="HP78" s="238"/>
      <c r="HQ78" s="238"/>
      <c r="HR78" s="238"/>
      <c r="HS78" s="238"/>
      <c r="HT78" s="238"/>
      <c r="HU78" s="238"/>
      <c r="HV78" s="238"/>
      <c r="HW78" s="239"/>
      <c r="HX78" s="237"/>
      <c r="HY78" s="238"/>
      <c r="HZ78" s="238"/>
      <c r="IA78" s="238"/>
      <c r="IB78" s="238"/>
      <c r="IC78" s="238"/>
      <c r="ID78" s="238"/>
      <c r="IE78" s="238"/>
      <c r="IF78" s="238"/>
      <c r="IG78" s="239"/>
      <c r="IH78" s="237"/>
      <c r="II78" s="238"/>
      <c r="IJ78" s="238"/>
      <c r="IK78" s="238"/>
      <c r="IL78" s="238"/>
      <c r="IM78" s="238"/>
      <c r="IN78" s="238"/>
      <c r="IO78" s="238"/>
      <c r="IP78" s="238"/>
      <c r="IQ78" s="239"/>
      <c r="IR78" s="237"/>
      <c r="IS78" s="238"/>
      <c r="IT78" s="238"/>
      <c r="IU78" s="238"/>
      <c r="IV78" s="238"/>
      <c r="IW78" s="238"/>
      <c r="IX78" s="238"/>
      <c r="IY78" s="238"/>
      <c r="IZ78" s="238"/>
      <c r="JA78" s="239"/>
      <c r="JB78" s="237"/>
      <c r="JC78" s="238"/>
      <c r="JD78" s="238"/>
      <c r="JE78" s="238"/>
      <c r="JF78" s="238"/>
      <c r="JG78" s="238"/>
      <c r="JH78" s="238"/>
      <c r="JI78" s="238"/>
      <c r="JJ78" s="238"/>
      <c r="JK78" s="239"/>
      <c r="JL78" s="237"/>
      <c r="JM78" s="238"/>
      <c r="JN78" s="238"/>
      <c r="JO78" s="238"/>
      <c r="JP78" s="238"/>
      <c r="JQ78" s="238"/>
      <c r="JR78" s="238"/>
      <c r="JS78" s="238"/>
      <c r="JT78" s="238"/>
      <c r="JU78" s="239"/>
      <c r="JV78" s="237"/>
      <c r="JW78" s="238"/>
      <c r="JX78" s="238"/>
      <c r="JY78" s="238"/>
      <c r="JZ78" s="238"/>
      <c r="KA78" s="238"/>
      <c r="KB78" s="238"/>
      <c r="KC78" s="238"/>
      <c r="KD78" s="238"/>
      <c r="KE78" s="239"/>
      <c r="KF78" s="237"/>
      <c r="KG78" s="238"/>
      <c r="KH78" s="238"/>
      <c r="KI78" s="238"/>
      <c r="KJ78" s="238"/>
      <c r="KK78" s="238"/>
      <c r="KL78" s="238"/>
      <c r="KM78" s="238"/>
      <c r="KN78" s="238"/>
      <c r="KO78" s="239"/>
      <c r="KP78" s="237"/>
      <c r="KQ78" s="238"/>
      <c r="KR78" s="238"/>
      <c r="KS78" s="238"/>
      <c r="KT78" s="238"/>
      <c r="KU78" s="238"/>
      <c r="KV78" s="238"/>
      <c r="KW78" s="238"/>
      <c r="KX78" s="238"/>
      <c r="KY78" s="239"/>
      <c r="KZ78" s="237"/>
      <c r="LA78" s="238"/>
      <c r="LB78" s="238"/>
      <c r="LC78" s="238"/>
      <c r="LD78" s="238"/>
      <c r="LE78" s="238"/>
      <c r="LF78" s="238"/>
      <c r="LG78" s="238"/>
      <c r="LH78" s="238"/>
      <c r="LI78" s="239"/>
      <c r="LJ78" s="237"/>
      <c r="LK78" s="238"/>
      <c r="LL78" s="238"/>
      <c r="LM78" s="238"/>
      <c r="LN78" s="238"/>
      <c r="LO78" s="238"/>
      <c r="LP78" s="238"/>
      <c r="LQ78" s="238"/>
      <c r="LR78" s="238"/>
      <c r="LS78" s="239"/>
      <c r="LT78" s="237"/>
      <c r="LU78" s="238"/>
      <c r="LV78" s="238"/>
      <c r="LW78" s="238"/>
      <c r="LX78" s="238"/>
      <c r="LY78" s="238"/>
      <c r="LZ78" s="238"/>
      <c r="MA78" s="238"/>
      <c r="MB78" s="238"/>
      <c r="MC78" s="239"/>
    </row>
    <row r="79" spans="1:341" x14ac:dyDescent="0.2">
      <c r="A79" s="289" t="s">
        <v>283</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290"/>
      <c r="AE79" s="290"/>
      <c r="AF79" s="290"/>
      <c r="AG79" s="290"/>
      <c r="AH79" s="290"/>
      <c r="AI79" s="290"/>
      <c r="AJ79" s="290"/>
      <c r="AK79" s="290"/>
      <c r="AL79" s="290"/>
      <c r="AM79" s="290"/>
      <c r="AN79" s="176" t="s">
        <v>129</v>
      </c>
      <c r="AO79" s="177"/>
      <c r="AP79" s="177"/>
      <c r="AQ79" s="177"/>
      <c r="AR79" s="177"/>
      <c r="AS79" s="177"/>
      <c r="AT79" s="177" t="s">
        <v>280</v>
      </c>
      <c r="AU79" s="177"/>
      <c r="AV79" s="177"/>
      <c r="AW79" s="177"/>
      <c r="AX79" s="177"/>
      <c r="AY79" s="177"/>
      <c r="AZ79" s="188">
        <f>SUM(BJ79:MC79)</f>
        <v>24272000</v>
      </c>
      <c r="BA79" s="188"/>
      <c r="BB79" s="188"/>
      <c r="BC79" s="188"/>
      <c r="BD79" s="188"/>
      <c r="BE79" s="188"/>
      <c r="BF79" s="188"/>
      <c r="BG79" s="188"/>
      <c r="BH79" s="188"/>
      <c r="BI79" s="188"/>
      <c r="BJ79" s="188"/>
      <c r="BK79" s="188"/>
      <c r="BL79" s="188"/>
      <c r="BM79" s="188"/>
      <c r="BN79" s="188"/>
      <c r="BO79" s="188"/>
      <c r="BP79" s="188"/>
      <c r="BQ79" s="188"/>
      <c r="BR79" s="188"/>
      <c r="BS79" s="188"/>
      <c r="BT79" s="188">
        <v>1549800</v>
      </c>
      <c r="BU79" s="188"/>
      <c r="BV79" s="188"/>
      <c r="BW79" s="188"/>
      <c r="BX79" s="188"/>
      <c r="BY79" s="188"/>
      <c r="BZ79" s="188"/>
      <c r="CA79" s="188"/>
      <c r="CB79" s="188"/>
      <c r="CC79" s="188"/>
      <c r="CD79" s="188">
        <v>375900</v>
      </c>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188"/>
      <c r="DI79" s="188"/>
      <c r="DJ79" s="188"/>
      <c r="DK79" s="188"/>
      <c r="DL79" s="188"/>
      <c r="DM79" s="188"/>
      <c r="DN79" s="188"/>
      <c r="DO79" s="188"/>
      <c r="DP79" s="188"/>
      <c r="DQ79" s="188"/>
      <c r="DR79" s="188"/>
      <c r="DS79" s="188"/>
      <c r="DT79" s="188"/>
      <c r="DU79" s="188"/>
      <c r="DV79" s="188"/>
      <c r="DW79" s="188"/>
      <c r="DX79" s="188"/>
      <c r="DY79" s="188"/>
      <c r="DZ79" s="188"/>
      <c r="EA79" s="188"/>
      <c r="EB79" s="188">
        <v>1078800</v>
      </c>
      <c r="EC79" s="188"/>
      <c r="ED79" s="188"/>
      <c r="EE79" s="188"/>
      <c r="EF79" s="188"/>
      <c r="EG79" s="188"/>
      <c r="EH79" s="188"/>
      <c r="EI79" s="188"/>
      <c r="EJ79" s="188"/>
      <c r="EK79" s="188"/>
      <c r="EL79" s="188"/>
      <c r="EM79" s="188"/>
      <c r="EN79" s="188"/>
      <c r="EO79" s="188"/>
      <c r="EP79" s="188"/>
      <c r="EQ79" s="188"/>
      <c r="ER79" s="188"/>
      <c r="ES79" s="188"/>
      <c r="ET79" s="188"/>
      <c r="EU79" s="188"/>
      <c r="EV79" s="188">
        <v>89500</v>
      </c>
      <c r="EW79" s="188"/>
      <c r="EX79" s="188"/>
      <c r="EY79" s="188"/>
      <c r="EZ79" s="188"/>
      <c r="FA79" s="188"/>
      <c r="FB79" s="188"/>
      <c r="FC79" s="188"/>
      <c r="FD79" s="188"/>
      <c r="FE79" s="188"/>
      <c r="FF79" s="188"/>
      <c r="FG79" s="188"/>
      <c r="FH79" s="188"/>
      <c r="FI79" s="188"/>
      <c r="FJ79" s="188"/>
      <c r="FK79" s="188"/>
      <c r="FL79" s="188"/>
      <c r="FM79" s="188"/>
      <c r="FN79" s="188"/>
      <c r="FO79" s="188"/>
      <c r="FP79" s="188">
        <v>2543000</v>
      </c>
      <c r="FQ79" s="188"/>
      <c r="FR79" s="188"/>
      <c r="FS79" s="188"/>
      <c r="FT79" s="188"/>
      <c r="FU79" s="188"/>
      <c r="FV79" s="188"/>
      <c r="FW79" s="188"/>
      <c r="FX79" s="188"/>
      <c r="FY79" s="188"/>
      <c r="FZ79" s="237">
        <v>1249500</v>
      </c>
      <c r="GA79" s="238"/>
      <c r="GB79" s="238"/>
      <c r="GC79" s="238"/>
      <c r="GD79" s="238"/>
      <c r="GE79" s="238"/>
      <c r="GF79" s="238"/>
      <c r="GG79" s="238"/>
      <c r="GH79" s="238"/>
      <c r="GI79" s="239"/>
      <c r="GJ79" s="237">
        <v>1234400</v>
      </c>
      <c r="GK79" s="238"/>
      <c r="GL79" s="238"/>
      <c r="GM79" s="238"/>
      <c r="GN79" s="238"/>
      <c r="GO79" s="238"/>
      <c r="GP79" s="238"/>
      <c r="GQ79" s="238"/>
      <c r="GR79" s="238"/>
      <c r="GS79" s="239"/>
      <c r="GT79" s="237">
        <v>4653600</v>
      </c>
      <c r="GU79" s="238"/>
      <c r="GV79" s="238"/>
      <c r="GW79" s="238"/>
      <c r="GX79" s="238"/>
      <c r="GY79" s="238"/>
      <c r="GZ79" s="238"/>
      <c r="HA79" s="238"/>
      <c r="HB79" s="238"/>
      <c r="HC79" s="239"/>
      <c r="HD79" s="237"/>
      <c r="HE79" s="238"/>
      <c r="HF79" s="238"/>
      <c r="HG79" s="238"/>
      <c r="HH79" s="238"/>
      <c r="HI79" s="238"/>
      <c r="HJ79" s="238"/>
      <c r="HK79" s="238"/>
      <c r="HL79" s="238"/>
      <c r="HM79" s="239"/>
      <c r="HN79" s="237"/>
      <c r="HO79" s="238"/>
      <c r="HP79" s="238"/>
      <c r="HQ79" s="238"/>
      <c r="HR79" s="238"/>
      <c r="HS79" s="238"/>
      <c r="HT79" s="238"/>
      <c r="HU79" s="238"/>
      <c r="HV79" s="238"/>
      <c r="HW79" s="239"/>
      <c r="HX79" s="237">
        <v>1200000</v>
      </c>
      <c r="HY79" s="238"/>
      <c r="HZ79" s="238"/>
      <c r="IA79" s="238"/>
      <c r="IB79" s="238"/>
      <c r="IC79" s="238"/>
      <c r="ID79" s="238"/>
      <c r="IE79" s="238"/>
      <c r="IF79" s="238"/>
      <c r="IG79" s="239"/>
      <c r="IH79" s="237">
        <v>1120000</v>
      </c>
      <c r="II79" s="238"/>
      <c r="IJ79" s="238"/>
      <c r="IK79" s="238"/>
      <c r="IL79" s="238"/>
      <c r="IM79" s="238"/>
      <c r="IN79" s="238"/>
      <c r="IO79" s="238"/>
      <c r="IP79" s="238"/>
      <c r="IQ79" s="239"/>
      <c r="IR79" s="237"/>
      <c r="IS79" s="238"/>
      <c r="IT79" s="238"/>
      <c r="IU79" s="238"/>
      <c r="IV79" s="238"/>
      <c r="IW79" s="238"/>
      <c r="IX79" s="238"/>
      <c r="IY79" s="238"/>
      <c r="IZ79" s="238"/>
      <c r="JA79" s="239"/>
      <c r="JB79" s="237">
        <v>1497000</v>
      </c>
      <c r="JC79" s="238"/>
      <c r="JD79" s="238"/>
      <c r="JE79" s="238"/>
      <c r="JF79" s="238"/>
      <c r="JG79" s="238"/>
      <c r="JH79" s="238"/>
      <c r="JI79" s="238"/>
      <c r="JJ79" s="238"/>
      <c r="JK79" s="239"/>
      <c r="JL79" s="237"/>
      <c r="JM79" s="238"/>
      <c r="JN79" s="238"/>
      <c r="JO79" s="238"/>
      <c r="JP79" s="238"/>
      <c r="JQ79" s="238"/>
      <c r="JR79" s="238"/>
      <c r="JS79" s="238"/>
      <c r="JT79" s="238"/>
      <c r="JU79" s="239"/>
      <c r="JV79" s="237"/>
      <c r="JW79" s="238"/>
      <c r="JX79" s="238"/>
      <c r="JY79" s="238"/>
      <c r="JZ79" s="238"/>
      <c r="KA79" s="238"/>
      <c r="KB79" s="238"/>
      <c r="KC79" s="238"/>
      <c r="KD79" s="238"/>
      <c r="KE79" s="239"/>
      <c r="KF79" s="237">
        <v>7398500</v>
      </c>
      <c r="KG79" s="238"/>
      <c r="KH79" s="238"/>
      <c r="KI79" s="238"/>
      <c r="KJ79" s="238"/>
      <c r="KK79" s="238"/>
      <c r="KL79" s="238"/>
      <c r="KM79" s="238"/>
      <c r="KN79" s="238"/>
      <c r="KO79" s="239"/>
      <c r="KP79" s="237"/>
      <c r="KQ79" s="238"/>
      <c r="KR79" s="238"/>
      <c r="KS79" s="238"/>
      <c r="KT79" s="238"/>
      <c r="KU79" s="238"/>
      <c r="KV79" s="238"/>
      <c r="KW79" s="238"/>
      <c r="KX79" s="238"/>
      <c r="KY79" s="239"/>
      <c r="KZ79" s="237">
        <v>282000</v>
      </c>
      <c r="LA79" s="238"/>
      <c r="LB79" s="238"/>
      <c r="LC79" s="238"/>
      <c r="LD79" s="238"/>
      <c r="LE79" s="238"/>
      <c r="LF79" s="238"/>
      <c r="LG79" s="238"/>
      <c r="LH79" s="238"/>
      <c r="LI79" s="239"/>
      <c r="LJ79" s="237"/>
      <c r="LK79" s="238"/>
      <c r="LL79" s="238"/>
      <c r="LM79" s="238"/>
      <c r="LN79" s="238"/>
      <c r="LO79" s="238"/>
      <c r="LP79" s="238"/>
      <c r="LQ79" s="238"/>
      <c r="LR79" s="238"/>
      <c r="LS79" s="239"/>
      <c r="LT79" s="237"/>
      <c r="LU79" s="238"/>
      <c r="LV79" s="238"/>
      <c r="LW79" s="238"/>
      <c r="LX79" s="238"/>
      <c r="LY79" s="238"/>
      <c r="LZ79" s="238"/>
      <c r="MA79" s="238"/>
      <c r="MB79" s="238"/>
      <c r="MC79" s="239"/>
    </row>
    <row r="80" spans="1:341" ht="26.25" customHeight="1" x14ac:dyDescent="0.2">
      <c r="A80" s="289" t="s">
        <v>340</v>
      </c>
      <c r="B80" s="290"/>
      <c r="C80" s="290"/>
      <c r="D80" s="290"/>
      <c r="E80" s="290"/>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90"/>
      <c r="AF80" s="290"/>
      <c r="AG80" s="290"/>
      <c r="AH80" s="290"/>
      <c r="AI80" s="290"/>
      <c r="AJ80" s="290"/>
      <c r="AK80" s="290"/>
      <c r="AL80" s="290"/>
      <c r="AM80" s="290"/>
      <c r="AN80" s="176" t="s">
        <v>129</v>
      </c>
      <c r="AO80" s="177"/>
      <c r="AP80" s="177"/>
      <c r="AQ80" s="177"/>
      <c r="AR80" s="177"/>
      <c r="AS80" s="177"/>
      <c r="AT80" s="177" t="s">
        <v>332</v>
      </c>
      <c r="AU80" s="177"/>
      <c r="AV80" s="177"/>
      <c r="AW80" s="177"/>
      <c r="AX80" s="177"/>
      <c r="AY80" s="177"/>
      <c r="AZ80" s="188">
        <f t="shared" ref="AZ80:AZ85" si="341">SUM(BJ80:MC80)</f>
        <v>0</v>
      </c>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188"/>
      <c r="DI80" s="188"/>
      <c r="DJ80" s="188"/>
      <c r="DK80" s="188"/>
      <c r="DL80" s="188"/>
      <c r="DM80" s="188"/>
      <c r="DN80" s="188"/>
      <c r="DO80" s="188"/>
      <c r="DP80" s="188"/>
      <c r="DQ80" s="188"/>
      <c r="DR80" s="188"/>
      <c r="DS80" s="188"/>
      <c r="DT80" s="188"/>
      <c r="DU80" s="188"/>
      <c r="DV80" s="188"/>
      <c r="DW80" s="188"/>
      <c r="DX80" s="188"/>
      <c r="DY80" s="188"/>
      <c r="DZ80" s="188"/>
      <c r="EA80" s="188"/>
      <c r="EB80" s="188"/>
      <c r="EC80" s="188"/>
      <c r="ED80" s="188"/>
      <c r="EE80" s="188"/>
      <c r="EF80" s="188"/>
      <c r="EG80" s="188"/>
      <c r="EH80" s="188"/>
      <c r="EI80" s="188"/>
      <c r="EJ80" s="188"/>
      <c r="EK80" s="188"/>
      <c r="EL80" s="188"/>
      <c r="EM80" s="188"/>
      <c r="EN80" s="188"/>
      <c r="EO80" s="188"/>
      <c r="EP80" s="188"/>
      <c r="EQ80" s="188"/>
      <c r="ER80" s="188"/>
      <c r="ES80" s="188"/>
      <c r="ET80" s="188"/>
      <c r="EU80" s="188"/>
      <c r="EV80" s="188"/>
      <c r="EW80" s="188"/>
      <c r="EX80" s="188"/>
      <c r="EY80" s="188"/>
      <c r="EZ80" s="188"/>
      <c r="FA80" s="188"/>
      <c r="FB80" s="188"/>
      <c r="FC80" s="188"/>
      <c r="FD80" s="188"/>
      <c r="FE80" s="188"/>
      <c r="FF80" s="188"/>
      <c r="FG80" s="188"/>
      <c r="FH80" s="188"/>
      <c r="FI80" s="188"/>
      <c r="FJ80" s="188"/>
      <c r="FK80" s="188"/>
      <c r="FL80" s="188"/>
      <c r="FM80" s="188"/>
      <c r="FN80" s="188"/>
      <c r="FO80" s="188"/>
      <c r="FP80" s="188"/>
      <c r="FQ80" s="188"/>
      <c r="FR80" s="188"/>
      <c r="FS80" s="188"/>
      <c r="FT80" s="188"/>
      <c r="FU80" s="188"/>
      <c r="FV80" s="188"/>
      <c r="FW80" s="188"/>
      <c r="FX80" s="188"/>
      <c r="FY80" s="188"/>
      <c r="FZ80" s="237"/>
      <c r="GA80" s="238"/>
      <c r="GB80" s="238"/>
      <c r="GC80" s="238"/>
      <c r="GD80" s="238"/>
      <c r="GE80" s="238"/>
      <c r="GF80" s="238"/>
      <c r="GG80" s="238"/>
      <c r="GH80" s="238"/>
      <c r="GI80" s="239"/>
      <c r="GJ80" s="237"/>
      <c r="GK80" s="238"/>
      <c r="GL80" s="238"/>
      <c r="GM80" s="238"/>
      <c r="GN80" s="238"/>
      <c r="GO80" s="238"/>
      <c r="GP80" s="238"/>
      <c r="GQ80" s="238"/>
      <c r="GR80" s="238"/>
      <c r="GS80" s="239"/>
      <c r="GT80" s="237"/>
      <c r="GU80" s="238"/>
      <c r="GV80" s="238"/>
      <c r="GW80" s="238"/>
      <c r="GX80" s="238"/>
      <c r="GY80" s="238"/>
      <c r="GZ80" s="238"/>
      <c r="HA80" s="238"/>
      <c r="HB80" s="238"/>
      <c r="HC80" s="239"/>
      <c r="HD80" s="237"/>
      <c r="HE80" s="238"/>
      <c r="HF80" s="238"/>
      <c r="HG80" s="238"/>
      <c r="HH80" s="238"/>
      <c r="HI80" s="238"/>
      <c r="HJ80" s="238"/>
      <c r="HK80" s="238"/>
      <c r="HL80" s="238"/>
      <c r="HM80" s="239"/>
      <c r="HN80" s="237"/>
      <c r="HO80" s="238"/>
      <c r="HP80" s="238"/>
      <c r="HQ80" s="238"/>
      <c r="HR80" s="238"/>
      <c r="HS80" s="238"/>
      <c r="HT80" s="238"/>
      <c r="HU80" s="238"/>
      <c r="HV80" s="238"/>
      <c r="HW80" s="239"/>
      <c r="HX80" s="237"/>
      <c r="HY80" s="238"/>
      <c r="HZ80" s="238"/>
      <c r="IA80" s="238"/>
      <c r="IB80" s="238"/>
      <c r="IC80" s="238"/>
      <c r="ID80" s="238"/>
      <c r="IE80" s="238"/>
      <c r="IF80" s="238"/>
      <c r="IG80" s="239"/>
      <c r="IH80" s="237"/>
      <c r="II80" s="238"/>
      <c r="IJ80" s="238"/>
      <c r="IK80" s="238"/>
      <c r="IL80" s="238"/>
      <c r="IM80" s="238"/>
      <c r="IN80" s="238"/>
      <c r="IO80" s="238"/>
      <c r="IP80" s="238"/>
      <c r="IQ80" s="239"/>
      <c r="IR80" s="237"/>
      <c r="IS80" s="238"/>
      <c r="IT80" s="238"/>
      <c r="IU80" s="238"/>
      <c r="IV80" s="238"/>
      <c r="IW80" s="238"/>
      <c r="IX80" s="238"/>
      <c r="IY80" s="238"/>
      <c r="IZ80" s="238"/>
      <c r="JA80" s="239"/>
      <c r="JB80" s="237"/>
      <c r="JC80" s="238"/>
      <c r="JD80" s="238"/>
      <c r="JE80" s="238"/>
      <c r="JF80" s="238"/>
      <c r="JG80" s="238"/>
      <c r="JH80" s="238"/>
      <c r="JI80" s="238"/>
      <c r="JJ80" s="238"/>
      <c r="JK80" s="239"/>
      <c r="JL80" s="237"/>
      <c r="JM80" s="238"/>
      <c r="JN80" s="238"/>
      <c r="JO80" s="238"/>
      <c r="JP80" s="238"/>
      <c r="JQ80" s="238"/>
      <c r="JR80" s="238"/>
      <c r="JS80" s="238"/>
      <c r="JT80" s="238"/>
      <c r="JU80" s="239"/>
      <c r="JV80" s="237"/>
      <c r="JW80" s="238"/>
      <c r="JX80" s="238"/>
      <c r="JY80" s="238"/>
      <c r="JZ80" s="238"/>
      <c r="KA80" s="238"/>
      <c r="KB80" s="238"/>
      <c r="KC80" s="238"/>
      <c r="KD80" s="238"/>
      <c r="KE80" s="239"/>
      <c r="KF80" s="237"/>
      <c r="KG80" s="238"/>
      <c r="KH80" s="238"/>
      <c r="KI80" s="238"/>
      <c r="KJ80" s="238"/>
      <c r="KK80" s="238"/>
      <c r="KL80" s="238"/>
      <c r="KM80" s="238"/>
      <c r="KN80" s="238"/>
      <c r="KO80" s="239"/>
      <c r="KP80" s="237"/>
      <c r="KQ80" s="238"/>
      <c r="KR80" s="238"/>
      <c r="KS80" s="238"/>
      <c r="KT80" s="238"/>
      <c r="KU80" s="238"/>
      <c r="KV80" s="238"/>
      <c r="KW80" s="238"/>
      <c r="KX80" s="238"/>
      <c r="KY80" s="239"/>
      <c r="KZ80" s="237"/>
      <c r="LA80" s="238"/>
      <c r="LB80" s="238"/>
      <c r="LC80" s="238"/>
      <c r="LD80" s="238"/>
      <c r="LE80" s="238"/>
      <c r="LF80" s="238"/>
      <c r="LG80" s="238"/>
      <c r="LH80" s="238"/>
      <c r="LI80" s="239"/>
      <c r="LJ80" s="237"/>
      <c r="LK80" s="238"/>
      <c r="LL80" s="238"/>
      <c r="LM80" s="238"/>
      <c r="LN80" s="238"/>
      <c r="LO80" s="238"/>
      <c r="LP80" s="238"/>
      <c r="LQ80" s="238"/>
      <c r="LR80" s="238"/>
      <c r="LS80" s="239"/>
      <c r="LT80" s="237"/>
      <c r="LU80" s="238"/>
      <c r="LV80" s="238"/>
      <c r="LW80" s="238"/>
      <c r="LX80" s="238"/>
      <c r="LY80" s="238"/>
      <c r="LZ80" s="238"/>
      <c r="MA80" s="238"/>
      <c r="MB80" s="238"/>
      <c r="MC80" s="239"/>
    </row>
    <row r="81" spans="1:341" x14ac:dyDescent="0.2">
      <c r="A81" s="289" t="s">
        <v>335</v>
      </c>
      <c r="B81" s="290"/>
      <c r="C81" s="290"/>
      <c r="D81" s="290"/>
      <c r="E81" s="290"/>
      <c r="F81" s="290"/>
      <c r="G81" s="290"/>
      <c r="H81" s="290"/>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290"/>
      <c r="AK81" s="290"/>
      <c r="AL81" s="290"/>
      <c r="AM81" s="290"/>
      <c r="AN81" s="176" t="s">
        <v>129</v>
      </c>
      <c r="AO81" s="177"/>
      <c r="AP81" s="177"/>
      <c r="AQ81" s="177"/>
      <c r="AR81" s="177"/>
      <c r="AS81" s="177"/>
      <c r="AT81" s="177" t="s">
        <v>333</v>
      </c>
      <c r="AU81" s="177"/>
      <c r="AV81" s="177"/>
      <c r="AW81" s="177"/>
      <c r="AX81" s="177"/>
      <c r="AY81" s="177"/>
      <c r="AZ81" s="188">
        <f t="shared" si="341"/>
        <v>0</v>
      </c>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188"/>
      <c r="DI81" s="188"/>
      <c r="DJ81" s="188"/>
      <c r="DK81" s="188"/>
      <c r="DL81" s="188"/>
      <c r="DM81" s="188"/>
      <c r="DN81" s="188"/>
      <c r="DO81" s="188"/>
      <c r="DP81" s="188"/>
      <c r="DQ81" s="188"/>
      <c r="DR81" s="188"/>
      <c r="DS81" s="188"/>
      <c r="DT81" s="188"/>
      <c r="DU81" s="188"/>
      <c r="DV81" s="188"/>
      <c r="DW81" s="188"/>
      <c r="DX81" s="188"/>
      <c r="DY81" s="188"/>
      <c r="DZ81" s="188"/>
      <c r="EA81" s="188"/>
      <c r="EB81" s="188"/>
      <c r="EC81" s="188"/>
      <c r="ED81" s="188"/>
      <c r="EE81" s="188"/>
      <c r="EF81" s="188"/>
      <c r="EG81" s="188"/>
      <c r="EH81" s="188"/>
      <c r="EI81" s="188"/>
      <c r="EJ81" s="188"/>
      <c r="EK81" s="188"/>
      <c r="EL81" s="188"/>
      <c r="EM81" s="188"/>
      <c r="EN81" s="188"/>
      <c r="EO81" s="188"/>
      <c r="EP81" s="188"/>
      <c r="EQ81" s="188"/>
      <c r="ER81" s="188"/>
      <c r="ES81" s="188"/>
      <c r="ET81" s="188"/>
      <c r="EU81" s="188"/>
      <c r="EV81" s="188"/>
      <c r="EW81" s="188"/>
      <c r="EX81" s="188"/>
      <c r="EY81" s="188"/>
      <c r="EZ81" s="188"/>
      <c r="FA81" s="188"/>
      <c r="FB81" s="188"/>
      <c r="FC81" s="188"/>
      <c r="FD81" s="188"/>
      <c r="FE81" s="188"/>
      <c r="FF81" s="188"/>
      <c r="FG81" s="188"/>
      <c r="FH81" s="188"/>
      <c r="FI81" s="188"/>
      <c r="FJ81" s="188"/>
      <c r="FK81" s="188"/>
      <c r="FL81" s="188"/>
      <c r="FM81" s="188"/>
      <c r="FN81" s="188"/>
      <c r="FO81" s="188"/>
      <c r="FP81" s="188"/>
      <c r="FQ81" s="188"/>
      <c r="FR81" s="188"/>
      <c r="FS81" s="188"/>
      <c r="FT81" s="188"/>
      <c r="FU81" s="188"/>
      <c r="FV81" s="188"/>
      <c r="FW81" s="188"/>
      <c r="FX81" s="188"/>
      <c r="FY81" s="188"/>
      <c r="FZ81" s="237"/>
      <c r="GA81" s="238"/>
      <c r="GB81" s="238"/>
      <c r="GC81" s="238"/>
      <c r="GD81" s="238"/>
      <c r="GE81" s="238"/>
      <c r="GF81" s="238"/>
      <c r="GG81" s="238"/>
      <c r="GH81" s="238"/>
      <c r="GI81" s="239"/>
      <c r="GJ81" s="237"/>
      <c r="GK81" s="238"/>
      <c r="GL81" s="238"/>
      <c r="GM81" s="238"/>
      <c r="GN81" s="238"/>
      <c r="GO81" s="238"/>
      <c r="GP81" s="238"/>
      <c r="GQ81" s="238"/>
      <c r="GR81" s="238"/>
      <c r="GS81" s="239"/>
      <c r="GT81" s="237"/>
      <c r="GU81" s="238"/>
      <c r="GV81" s="238"/>
      <c r="GW81" s="238"/>
      <c r="GX81" s="238"/>
      <c r="GY81" s="238"/>
      <c r="GZ81" s="238"/>
      <c r="HA81" s="238"/>
      <c r="HB81" s="238"/>
      <c r="HC81" s="239"/>
      <c r="HD81" s="237"/>
      <c r="HE81" s="238"/>
      <c r="HF81" s="238"/>
      <c r="HG81" s="238"/>
      <c r="HH81" s="238"/>
      <c r="HI81" s="238"/>
      <c r="HJ81" s="238"/>
      <c r="HK81" s="238"/>
      <c r="HL81" s="238"/>
      <c r="HM81" s="239"/>
      <c r="HN81" s="237"/>
      <c r="HO81" s="238"/>
      <c r="HP81" s="238"/>
      <c r="HQ81" s="238"/>
      <c r="HR81" s="238"/>
      <c r="HS81" s="238"/>
      <c r="HT81" s="238"/>
      <c r="HU81" s="238"/>
      <c r="HV81" s="238"/>
      <c r="HW81" s="239"/>
      <c r="HX81" s="237"/>
      <c r="HY81" s="238"/>
      <c r="HZ81" s="238"/>
      <c r="IA81" s="238"/>
      <c r="IB81" s="238"/>
      <c r="IC81" s="238"/>
      <c r="ID81" s="238"/>
      <c r="IE81" s="238"/>
      <c r="IF81" s="238"/>
      <c r="IG81" s="239"/>
      <c r="IH81" s="237"/>
      <c r="II81" s="238"/>
      <c r="IJ81" s="238"/>
      <c r="IK81" s="238"/>
      <c r="IL81" s="238"/>
      <c r="IM81" s="238"/>
      <c r="IN81" s="238"/>
      <c r="IO81" s="238"/>
      <c r="IP81" s="238"/>
      <c r="IQ81" s="239"/>
      <c r="IR81" s="237"/>
      <c r="IS81" s="238"/>
      <c r="IT81" s="238"/>
      <c r="IU81" s="238"/>
      <c r="IV81" s="238"/>
      <c r="IW81" s="238"/>
      <c r="IX81" s="238"/>
      <c r="IY81" s="238"/>
      <c r="IZ81" s="238"/>
      <c r="JA81" s="239"/>
      <c r="JB81" s="237"/>
      <c r="JC81" s="238"/>
      <c r="JD81" s="238"/>
      <c r="JE81" s="238"/>
      <c r="JF81" s="238"/>
      <c r="JG81" s="238"/>
      <c r="JH81" s="238"/>
      <c r="JI81" s="238"/>
      <c r="JJ81" s="238"/>
      <c r="JK81" s="239"/>
      <c r="JL81" s="237"/>
      <c r="JM81" s="238"/>
      <c r="JN81" s="238"/>
      <c r="JO81" s="238"/>
      <c r="JP81" s="238"/>
      <c r="JQ81" s="238"/>
      <c r="JR81" s="238"/>
      <c r="JS81" s="238"/>
      <c r="JT81" s="238"/>
      <c r="JU81" s="239"/>
      <c r="JV81" s="237"/>
      <c r="JW81" s="238"/>
      <c r="JX81" s="238"/>
      <c r="JY81" s="238"/>
      <c r="JZ81" s="238"/>
      <c r="KA81" s="238"/>
      <c r="KB81" s="238"/>
      <c r="KC81" s="238"/>
      <c r="KD81" s="238"/>
      <c r="KE81" s="239"/>
      <c r="KF81" s="237"/>
      <c r="KG81" s="238"/>
      <c r="KH81" s="238"/>
      <c r="KI81" s="238"/>
      <c r="KJ81" s="238"/>
      <c r="KK81" s="238"/>
      <c r="KL81" s="238"/>
      <c r="KM81" s="238"/>
      <c r="KN81" s="238"/>
      <c r="KO81" s="239"/>
      <c r="KP81" s="237"/>
      <c r="KQ81" s="238"/>
      <c r="KR81" s="238"/>
      <c r="KS81" s="238"/>
      <c r="KT81" s="238"/>
      <c r="KU81" s="238"/>
      <c r="KV81" s="238"/>
      <c r="KW81" s="238"/>
      <c r="KX81" s="238"/>
      <c r="KY81" s="239"/>
      <c r="KZ81" s="237"/>
      <c r="LA81" s="238"/>
      <c r="LB81" s="238"/>
      <c r="LC81" s="238"/>
      <c r="LD81" s="238"/>
      <c r="LE81" s="238"/>
      <c r="LF81" s="238"/>
      <c r="LG81" s="238"/>
      <c r="LH81" s="238"/>
      <c r="LI81" s="239"/>
      <c r="LJ81" s="237"/>
      <c r="LK81" s="238"/>
      <c r="LL81" s="238"/>
      <c r="LM81" s="238"/>
      <c r="LN81" s="238"/>
      <c r="LO81" s="238"/>
      <c r="LP81" s="238"/>
      <c r="LQ81" s="238"/>
      <c r="LR81" s="238"/>
      <c r="LS81" s="239"/>
      <c r="LT81" s="237"/>
      <c r="LU81" s="238"/>
      <c r="LV81" s="238"/>
      <c r="LW81" s="238"/>
      <c r="LX81" s="238"/>
      <c r="LY81" s="238"/>
      <c r="LZ81" s="238"/>
      <c r="MA81" s="238"/>
      <c r="MB81" s="238"/>
      <c r="MC81" s="239"/>
    </row>
    <row r="82" spans="1:341" x14ac:dyDescent="0.2">
      <c r="A82" s="289" t="s">
        <v>284</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176" t="s">
        <v>129</v>
      </c>
      <c r="AO82" s="177"/>
      <c r="AP82" s="177"/>
      <c r="AQ82" s="177"/>
      <c r="AR82" s="177"/>
      <c r="AS82" s="177"/>
      <c r="AT82" s="177" t="s">
        <v>281</v>
      </c>
      <c r="AU82" s="177"/>
      <c r="AV82" s="177"/>
      <c r="AW82" s="177"/>
      <c r="AX82" s="177"/>
      <c r="AY82" s="177"/>
      <c r="AZ82" s="188">
        <f t="shared" si="341"/>
        <v>17090070</v>
      </c>
      <c r="BA82" s="188"/>
      <c r="BB82" s="188"/>
      <c r="BC82" s="188"/>
      <c r="BD82" s="188"/>
      <c r="BE82" s="188"/>
      <c r="BF82" s="188"/>
      <c r="BG82" s="188"/>
      <c r="BH82" s="188"/>
      <c r="BI82" s="188"/>
      <c r="BJ82" s="188"/>
      <c r="BK82" s="188"/>
      <c r="BL82" s="188"/>
      <c r="BM82" s="188"/>
      <c r="BN82" s="188"/>
      <c r="BO82" s="188"/>
      <c r="BP82" s="188"/>
      <c r="BQ82" s="188"/>
      <c r="BR82" s="188"/>
      <c r="BS82" s="188"/>
      <c r="BT82" s="188">
        <v>1026720</v>
      </c>
      <c r="BU82" s="188"/>
      <c r="BV82" s="188"/>
      <c r="BW82" s="188"/>
      <c r="BX82" s="188"/>
      <c r="BY82" s="188"/>
      <c r="BZ82" s="188"/>
      <c r="CA82" s="188"/>
      <c r="CB82" s="188"/>
      <c r="CC82" s="188"/>
      <c r="CD82" s="188">
        <v>325800</v>
      </c>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188"/>
      <c r="DV82" s="188"/>
      <c r="DW82" s="188"/>
      <c r="DX82" s="188"/>
      <c r="DY82" s="188"/>
      <c r="DZ82" s="188"/>
      <c r="EA82" s="188"/>
      <c r="EB82" s="188">
        <v>187000</v>
      </c>
      <c r="EC82" s="188"/>
      <c r="ED82" s="188"/>
      <c r="EE82" s="188"/>
      <c r="EF82" s="188"/>
      <c r="EG82" s="188"/>
      <c r="EH82" s="188"/>
      <c r="EI82" s="188"/>
      <c r="EJ82" s="188"/>
      <c r="EK82" s="188"/>
      <c r="EL82" s="188"/>
      <c r="EM82" s="188"/>
      <c r="EN82" s="188"/>
      <c r="EO82" s="188"/>
      <c r="EP82" s="188"/>
      <c r="EQ82" s="188"/>
      <c r="ER82" s="188"/>
      <c r="ES82" s="188"/>
      <c r="ET82" s="188"/>
      <c r="EU82" s="188"/>
      <c r="EV82" s="188">
        <v>120150</v>
      </c>
      <c r="EW82" s="188"/>
      <c r="EX82" s="188"/>
      <c r="EY82" s="188"/>
      <c r="EZ82" s="188"/>
      <c r="FA82" s="188"/>
      <c r="FB82" s="188"/>
      <c r="FC82" s="188"/>
      <c r="FD82" s="188"/>
      <c r="FE82" s="188"/>
      <c r="FF82" s="188">
        <v>270000</v>
      </c>
      <c r="FG82" s="188"/>
      <c r="FH82" s="188"/>
      <c r="FI82" s="188"/>
      <c r="FJ82" s="188"/>
      <c r="FK82" s="188"/>
      <c r="FL82" s="188"/>
      <c r="FM82" s="188"/>
      <c r="FN82" s="188"/>
      <c r="FO82" s="188"/>
      <c r="FP82" s="188">
        <v>2108100</v>
      </c>
      <c r="FQ82" s="188"/>
      <c r="FR82" s="188"/>
      <c r="FS82" s="188"/>
      <c r="FT82" s="188"/>
      <c r="FU82" s="188"/>
      <c r="FV82" s="188"/>
      <c r="FW82" s="188"/>
      <c r="FX82" s="188"/>
      <c r="FY82" s="188"/>
      <c r="FZ82" s="237">
        <v>470400</v>
      </c>
      <c r="GA82" s="238"/>
      <c r="GB82" s="238"/>
      <c r="GC82" s="238"/>
      <c r="GD82" s="238"/>
      <c r="GE82" s="238"/>
      <c r="GF82" s="238"/>
      <c r="GG82" s="238"/>
      <c r="GH82" s="238"/>
      <c r="GI82" s="239"/>
      <c r="GJ82" s="237">
        <v>2686000</v>
      </c>
      <c r="GK82" s="238"/>
      <c r="GL82" s="238"/>
      <c r="GM82" s="238"/>
      <c r="GN82" s="238"/>
      <c r="GO82" s="238"/>
      <c r="GP82" s="238"/>
      <c r="GQ82" s="238"/>
      <c r="GR82" s="238"/>
      <c r="GS82" s="239"/>
      <c r="GT82" s="237">
        <v>3930900</v>
      </c>
      <c r="GU82" s="238"/>
      <c r="GV82" s="238"/>
      <c r="GW82" s="238"/>
      <c r="GX82" s="238"/>
      <c r="GY82" s="238"/>
      <c r="GZ82" s="238"/>
      <c r="HA82" s="238"/>
      <c r="HB82" s="238"/>
      <c r="HC82" s="239"/>
      <c r="HD82" s="237">
        <v>1540000</v>
      </c>
      <c r="HE82" s="238"/>
      <c r="HF82" s="238"/>
      <c r="HG82" s="238"/>
      <c r="HH82" s="238"/>
      <c r="HI82" s="238"/>
      <c r="HJ82" s="238"/>
      <c r="HK82" s="238"/>
      <c r="HL82" s="238"/>
      <c r="HM82" s="239"/>
      <c r="HN82" s="237">
        <v>998400</v>
      </c>
      <c r="HO82" s="238"/>
      <c r="HP82" s="238"/>
      <c r="HQ82" s="238"/>
      <c r="HR82" s="238"/>
      <c r="HS82" s="238"/>
      <c r="HT82" s="238"/>
      <c r="HU82" s="238"/>
      <c r="HV82" s="238"/>
      <c r="HW82" s="239"/>
      <c r="HX82" s="237">
        <v>1116500</v>
      </c>
      <c r="HY82" s="238"/>
      <c r="HZ82" s="238"/>
      <c r="IA82" s="238"/>
      <c r="IB82" s="238"/>
      <c r="IC82" s="238"/>
      <c r="ID82" s="238"/>
      <c r="IE82" s="238"/>
      <c r="IF82" s="238"/>
      <c r="IG82" s="239"/>
      <c r="IH82" s="237">
        <v>382000</v>
      </c>
      <c r="II82" s="238"/>
      <c r="IJ82" s="238"/>
      <c r="IK82" s="238"/>
      <c r="IL82" s="238"/>
      <c r="IM82" s="238"/>
      <c r="IN82" s="238"/>
      <c r="IO82" s="238"/>
      <c r="IP82" s="238"/>
      <c r="IQ82" s="239"/>
      <c r="IR82" s="237"/>
      <c r="IS82" s="238"/>
      <c r="IT82" s="238"/>
      <c r="IU82" s="238"/>
      <c r="IV82" s="238"/>
      <c r="IW82" s="238"/>
      <c r="IX82" s="238"/>
      <c r="IY82" s="238"/>
      <c r="IZ82" s="238"/>
      <c r="JA82" s="239"/>
      <c r="JB82" s="237">
        <v>582000</v>
      </c>
      <c r="JC82" s="238"/>
      <c r="JD82" s="238"/>
      <c r="JE82" s="238"/>
      <c r="JF82" s="238"/>
      <c r="JG82" s="238"/>
      <c r="JH82" s="238"/>
      <c r="JI82" s="238"/>
      <c r="JJ82" s="238"/>
      <c r="JK82" s="239"/>
      <c r="JL82" s="237"/>
      <c r="JM82" s="238"/>
      <c r="JN82" s="238"/>
      <c r="JO82" s="238"/>
      <c r="JP82" s="238"/>
      <c r="JQ82" s="238"/>
      <c r="JR82" s="238"/>
      <c r="JS82" s="238"/>
      <c r="JT82" s="238"/>
      <c r="JU82" s="239"/>
      <c r="JV82" s="237"/>
      <c r="JW82" s="238"/>
      <c r="JX82" s="238"/>
      <c r="JY82" s="238"/>
      <c r="JZ82" s="238"/>
      <c r="KA82" s="238"/>
      <c r="KB82" s="238"/>
      <c r="KC82" s="238"/>
      <c r="KD82" s="238"/>
      <c r="KE82" s="239"/>
      <c r="KF82" s="237">
        <v>522100</v>
      </c>
      <c r="KG82" s="238"/>
      <c r="KH82" s="238"/>
      <c r="KI82" s="238"/>
      <c r="KJ82" s="238"/>
      <c r="KK82" s="238"/>
      <c r="KL82" s="238"/>
      <c r="KM82" s="238"/>
      <c r="KN82" s="238"/>
      <c r="KO82" s="239"/>
      <c r="KP82" s="237"/>
      <c r="KQ82" s="238"/>
      <c r="KR82" s="238"/>
      <c r="KS82" s="238"/>
      <c r="KT82" s="238"/>
      <c r="KU82" s="238"/>
      <c r="KV82" s="238"/>
      <c r="KW82" s="238"/>
      <c r="KX82" s="238"/>
      <c r="KY82" s="239"/>
      <c r="KZ82" s="237">
        <v>824000</v>
      </c>
      <c r="LA82" s="238"/>
      <c r="LB82" s="238"/>
      <c r="LC82" s="238"/>
      <c r="LD82" s="238"/>
      <c r="LE82" s="238"/>
      <c r="LF82" s="238"/>
      <c r="LG82" s="238"/>
      <c r="LH82" s="238"/>
      <c r="LI82" s="239"/>
      <c r="LJ82" s="237"/>
      <c r="LK82" s="238"/>
      <c r="LL82" s="238"/>
      <c r="LM82" s="238"/>
      <c r="LN82" s="238"/>
      <c r="LO82" s="238"/>
      <c r="LP82" s="238"/>
      <c r="LQ82" s="238"/>
      <c r="LR82" s="238"/>
      <c r="LS82" s="239"/>
      <c r="LT82" s="237"/>
      <c r="LU82" s="238"/>
      <c r="LV82" s="238"/>
      <c r="LW82" s="238"/>
      <c r="LX82" s="238"/>
      <c r="LY82" s="238"/>
      <c r="LZ82" s="238"/>
      <c r="MA82" s="238"/>
      <c r="MB82" s="238"/>
      <c r="MC82" s="239"/>
    </row>
    <row r="83" spans="1:341" x14ac:dyDescent="0.2">
      <c r="A83" s="289" t="s">
        <v>336</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c r="AG83" s="290"/>
      <c r="AH83" s="290"/>
      <c r="AI83" s="290"/>
      <c r="AJ83" s="290"/>
      <c r="AK83" s="290"/>
      <c r="AL83" s="290"/>
      <c r="AM83" s="290"/>
      <c r="AN83" s="176" t="s">
        <v>129</v>
      </c>
      <c r="AO83" s="177"/>
      <c r="AP83" s="177"/>
      <c r="AQ83" s="177"/>
      <c r="AR83" s="177"/>
      <c r="AS83" s="177"/>
      <c r="AT83" s="177" t="s">
        <v>334</v>
      </c>
      <c r="AU83" s="177"/>
      <c r="AV83" s="177"/>
      <c r="AW83" s="177"/>
      <c r="AX83" s="177"/>
      <c r="AY83" s="177"/>
      <c r="AZ83" s="188">
        <f t="shared" si="341"/>
        <v>83500</v>
      </c>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v>5000</v>
      </c>
      <c r="CO83" s="188"/>
      <c r="CP83" s="188"/>
      <c r="CQ83" s="188"/>
      <c r="CR83" s="188"/>
      <c r="CS83" s="188"/>
      <c r="CT83" s="188"/>
      <c r="CU83" s="188"/>
      <c r="CV83" s="188"/>
      <c r="CW83" s="188"/>
      <c r="CX83" s="188">
        <v>5500</v>
      </c>
      <c r="CY83" s="188"/>
      <c r="CZ83" s="188"/>
      <c r="DA83" s="188"/>
      <c r="DB83" s="188"/>
      <c r="DC83" s="188"/>
      <c r="DD83" s="188"/>
      <c r="DE83" s="188"/>
      <c r="DF83" s="188"/>
      <c r="DG83" s="188"/>
      <c r="DH83" s="188">
        <v>6500</v>
      </c>
      <c r="DI83" s="188"/>
      <c r="DJ83" s="188"/>
      <c r="DK83" s="188"/>
      <c r="DL83" s="188"/>
      <c r="DM83" s="188"/>
      <c r="DN83" s="188"/>
      <c r="DO83" s="188"/>
      <c r="DP83" s="188"/>
      <c r="DQ83" s="188"/>
      <c r="DR83" s="188">
        <v>2000</v>
      </c>
      <c r="DS83" s="188"/>
      <c r="DT83" s="188"/>
      <c r="DU83" s="188"/>
      <c r="DV83" s="188"/>
      <c r="DW83" s="188"/>
      <c r="DX83" s="188"/>
      <c r="DY83" s="188"/>
      <c r="DZ83" s="188"/>
      <c r="EA83" s="188"/>
      <c r="EB83" s="188">
        <v>5500</v>
      </c>
      <c r="EC83" s="188"/>
      <c r="ED83" s="188"/>
      <c r="EE83" s="188"/>
      <c r="EF83" s="188"/>
      <c r="EG83" s="188"/>
      <c r="EH83" s="188"/>
      <c r="EI83" s="188"/>
      <c r="EJ83" s="188"/>
      <c r="EK83" s="188"/>
      <c r="EL83" s="188">
        <v>4000</v>
      </c>
      <c r="EM83" s="188"/>
      <c r="EN83" s="188"/>
      <c r="EO83" s="188"/>
      <c r="EP83" s="188"/>
      <c r="EQ83" s="188"/>
      <c r="ER83" s="188"/>
      <c r="ES83" s="188"/>
      <c r="ET83" s="188"/>
      <c r="EU83" s="188"/>
      <c r="EV83" s="188"/>
      <c r="EW83" s="188"/>
      <c r="EX83" s="188"/>
      <c r="EY83" s="188"/>
      <c r="EZ83" s="188"/>
      <c r="FA83" s="188"/>
      <c r="FB83" s="188"/>
      <c r="FC83" s="188"/>
      <c r="FD83" s="188"/>
      <c r="FE83" s="188"/>
      <c r="FF83" s="188"/>
      <c r="FG83" s="188"/>
      <c r="FH83" s="188"/>
      <c r="FI83" s="188"/>
      <c r="FJ83" s="188"/>
      <c r="FK83" s="188"/>
      <c r="FL83" s="188"/>
      <c r="FM83" s="188"/>
      <c r="FN83" s="188"/>
      <c r="FO83" s="188"/>
      <c r="FP83" s="188"/>
      <c r="FQ83" s="188"/>
      <c r="FR83" s="188"/>
      <c r="FS83" s="188"/>
      <c r="FT83" s="188"/>
      <c r="FU83" s="188"/>
      <c r="FV83" s="188"/>
      <c r="FW83" s="188"/>
      <c r="FX83" s="188"/>
      <c r="FY83" s="188"/>
      <c r="FZ83" s="237">
        <v>12500</v>
      </c>
      <c r="GA83" s="238"/>
      <c r="GB83" s="238"/>
      <c r="GC83" s="238"/>
      <c r="GD83" s="238"/>
      <c r="GE83" s="238"/>
      <c r="GF83" s="238"/>
      <c r="GG83" s="238"/>
      <c r="GH83" s="238"/>
      <c r="GI83" s="239"/>
      <c r="GJ83" s="237">
        <v>16500</v>
      </c>
      <c r="GK83" s="238"/>
      <c r="GL83" s="238"/>
      <c r="GM83" s="238"/>
      <c r="GN83" s="238"/>
      <c r="GO83" s="238"/>
      <c r="GP83" s="238"/>
      <c r="GQ83" s="238"/>
      <c r="GR83" s="238"/>
      <c r="GS83" s="239"/>
      <c r="GT83" s="237"/>
      <c r="GU83" s="238"/>
      <c r="GV83" s="238"/>
      <c r="GW83" s="238"/>
      <c r="GX83" s="238"/>
      <c r="GY83" s="238"/>
      <c r="GZ83" s="238"/>
      <c r="HA83" s="238"/>
      <c r="HB83" s="238"/>
      <c r="HC83" s="239"/>
      <c r="HD83" s="237"/>
      <c r="HE83" s="238"/>
      <c r="HF83" s="238"/>
      <c r="HG83" s="238"/>
      <c r="HH83" s="238"/>
      <c r="HI83" s="238"/>
      <c r="HJ83" s="238"/>
      <c r="HK83" s="238"/>
      <c r="HL83" s="238"/>
      <c r="HM83" s="239"/>
      <c r="HN83" s="237"/>
      <c r="HO83" s="238"/>
      <c r="HP83" s="238"/>
      <c r="HQ83" s="238"/>
      <c r="HR83" s="238"/>
      <c r="HS83" s="238"/>
      <c r="HT83" s="238"/>
      <c r="HU83" s="238"/>
      <c r="HV83" s="238"/>
      <c r="HW83" s="239"/>
      <c r="HX83" s="237"/>
      <c r="HY83" s="238"/>
      <c r="HZ83" s="238"/>
      <c r="IA83" s="238"/>
      <c r="IB83" s="238"/>
      <c r="IC83" s="238"/>
      <c r="ID83" s="238"/>
      <c r="IE83" s="238"/>
      <c r="IF83" s="238"/>
      <c r="IG83" s="239"/>
      <c r="IH83" s="237"/>
      <c r="II83" s="238"/>
      <c r="IJ83" s="238"/>
      <c r="IK83" s="238"/>
      <c r="IL83" s="238"/>
      <c r="IM83" s="238"/>
      <c r="IN83" s="238"/>
      <c r="IO83" s="238"/>
      <c r="IP83" s="238"/>
      <c r="IQ83" s="239"/>
      <c r="IR83" s="237"/>
      <c r="IS83" s="238"/>
      <c r="IT83" s="238"/>
      <c r="IU83" s="238"/>
      <c r="IV83" s="238"/>
      <c r="IW83" s="238"/>
      <c r="IX83" s="238"/>
      <c r="IY83" s="238"/>
      <c r="IZ83" s="238"/>
      <c r="JA83" s="239"/>
      <c r="JB83" s="237"/>
      <c r="JC83" s="238"/>
      <c r="JD83" s="238"/>
      <c r="JE83" s="238"/>
      <c r="JF83" s="238"/>
      <c r="JG83" s="238"/>
      <c r="JH83" s="238"/>
      <c r="JI83" s="238"/>
      <c r="JJ83" s="238"/>
      <c r="JK83" s="239"/>
      <c r="JL83" s="237">
        <v>7500</v>
      </c>
      <c r="JM83" s="238"/>
      <c r="JN83" s="238"/>
      <c r="JO83" s="238"/>
      <c r="JP83" s="238"/>
      <c r="JQ83" s="238"/>
      <c r="JR83" s="238"/>
      <c r="JS83" s="238"/>
      <c r="JT83" s="238"/>
      <c r="JU83" s="239"/>
      <c r="JV83" s="237">
        <v>10000</v>
      </c>
      <c r="JW83" s="238"/>
      <c r="JX83" s="238"/>
      <c r="JY83" s="238"/>
      <c r="JZ83" s="238"/>
      <c r="KA83" s="238"/>
      <c r="KB83" s="238"/>
      <c r="KC83" s="238"/>
      <c r="KD83" s="238"/>
      <c r="KE83" s="239"/>
      <c r="KF83" s="237"/>
      <c r="KG83" s="238"/>
      <c r="KH83" s="238"/>
      <c r="KI83" s="238"/>
      <c r="KJ83" s="238"/>
      <c r="KK83" s="238"/>
      <c r="KL83" s="238"/>
      <c r="KM83" s="238"/>
      <c r="KN83" s="238"/>
      <c r="KO83" s="239"/>
      <c r="KP83" s="237">
        <v>4500</v>
      </c>
      <c r="KQ83" s="238"/>
      <c r="KR83" s="238"/>
      <c r="KS83" s="238"/>
      <c r="KT83" s="238"/>
      <c r="KU83" s="238"/>
      <c r="KV83" s="238"/>
      <c r="KW83" s="238"/>
      <c r="KX83" s="238"/>
      <c r="KY83" s="239"/>
      <c r="KZ83" s="237">
        <v>4000</v>
      </c>
      <c r="LA83" s="238"/>
      <c r="LB83" s="238"/>
      <c r="LC83" s="238"/>
      <c r="LD83" s="238"/>
      <c r="LE83" s="238"/>
      <c r="LF83" s="238"/>
      <c r="LG83" s="238"/>
      <c r="LH83" s="238"/>
      <c r="LI83" s="239"/>
      <c r="LJ83" s="237"/>
      <c r="LK83" s="238"/>
      <c r="LL83" s="238"/>
      <c r="LM83" s="238"/>
      <c r="LN83" s="238"/>
      <c r="LO83" s="238"/>
      <c r="LP83" s="238"/>
      <c r="LQ83" s="238"/>
      <c r="LR83" s="238"/>
      <c r="LS83" s="239"/>
      <c r="LT83" s="237"/>
      <c r="LU83" s="238"/>
      <c r="LV83" s="238"/>
      <c r="LW83" s="238"/>
      <c r="LX83" s="238"/>
      <c r="LY83" s="238"/>
      <c r="LZ83" s="238"/>
      <c r="MA83" s="238"/>
      <c r="MB83" s="238"/>
      <c r="MC83" s="239"/>
    </row>
    <row r="84" spans="1:341" x14ac:dyDescent="0.2">
      <c r="A84" s="289" t="s">
        <v>337</v>
      </c>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176" t="s">
        <v>129</v>
      </c>
      <c r="AO84" s="177"/>
      <c r="AP84" s="177"/>
      <c r="AQ84" s="177"/>
      <c r="AR84" s="177"/>
      <c r="AS84" s="177"/>
      <c r="AT84" s="177" t="s">
        <v>338</v>
      </c>
      <c r="AU84" s="177"/>
      <c r="AV84" s="177"/>
      <c r="AW84" s="177"/>
      <c r="AX84" s="177"/>
      <c r="AY84" s="177"/>
      <c r="AZ84" s="188">
        <f t="shared" si="341"/>
        <v>0</v>
      </c>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188"/>
      <c r="DI84" s="188"/>
      <c r="DJ84" s="188"/>
      <c r="DK84" s="188"/>
      <c r="DL84" s="188"/>
      <c r="DM84" s="188"/>
      <c r="DN84" s="188"/>
      <c r="DO84" s="188"/>
      <c r="DP84" s="188"/>
      <c r="DQ84" s="188"/>
      <c r="DR84" s="188"/>
      <c r="DS84" s="188"/>
      <c r="DT84" s="188"/>
      <c r="DU84" s="188"/>
      <c r="DV84" s="188"/>
      <c r="DW84" s="188"/>
      <c r="DX84" s="188"/>
      <c r="DY84" s="188"/>
      <c r="DZ84" s="188"/>
      <c r="EA84" s="188"/>
      <c r="EB84" s="188"/>
      <c r="EC84" s="188"/>
      <c r="ED84" s="188"/>
      <c r="EE84" s="188"/>
      <c r="EF84" s="188"/>
      <c r="EG84" s="188"/>
      <c r="EH84" s="188"/>
      <c r="EI84" s="188"/>
      <c r="EJ84" s="188"/>
      <c r="EK84" s="188"/>
      <c r="EL84" s="188"/>
      <c r="EM84" s="188"/>
      <c r="EN84" s="188"/>
      <c r="EO84" s="188"/>
      <c r="EP84" s="188"/>
      <c r="EQ84" s="188"/>
      <c r="ER84" s="188"/>
      <c r="ES84" s="188"/>
      <c r="ET84" s="188"/>
      <c r="EU84" s="188"/>
      <c r="EV84" s="188"/>
      <c r="EW84" s="188"/>
      <c r="EX84" s="188"/>
      <c r="EY84" s="188"/>
      <c r="EZ84" s="188"/>
      <c r="FA84" s="188"/>
      <c r="FB84" s="188"/>
      <c r="FC84" s="188"/>
      <c r="FD84" s="188"/>
      <c r="FE84" s="188"/>
      <c r="FF84" s="188"/>
      <c r="FG84" s="188"/>
      <c r="FH84" s="188"/>
      <c r="FI84" s="188"/>
      <c r="FJ84" s="188"/>
      <c r="FK84" s="188"/>
      <c r="FL84" s="188"/>
      <c r="FM84" s="188"/>
      <c r="FN84" s="188"/>
      <c r="FO84" s="188"/>
      <c r="FP84" s="188"/>
      <c r="FQ84" s="188"/>
      <c r="FR84" s="188"/>
      <c r="FS84" s="188"/>
      <c r="FT84" s="188"/>
      <c r="FU84" s="188"/>
      <c r="FV84" s="188"/>
      <c r="FW84" s="188"/>
      <c r="FX84" s="188"/>
      <c r="FY84" s="188"/>
      <c r="FZ84" s="237"/>
      <c r="GA84" s="238"/>
      <c r="GB84" s="238"/>
      <c r="GC84" s="238"/>
      <c r="GD84" s="238"/>
      <c r="GE84" s="238"/>
      <c r="GF84" s="238"/>
      <c r="GG84" s="238"/>
      <c r="GH84" s="238"/>
      <c r="GI84" s="239"/>
      <c r="GJ84" s="237"/>
      <c r="GK84" s="238"/>
      <c r="GL84" s="238"/>
      <c r="GM84" s="238"/>
      <c r="GN84" s="238"/>
      <c r="GO84" s="238"/>
      <c r="GP84" s="238"/>
      <c r="GQ84" s="238"/>
      <c r="GR84" s="238"/>
      <c r="GS84" s="239"/>
      <c r="GT84" s="237"/>
      <c r="GU84" s="238"/>
      <c r="GV84" s="238"/>
      <c r="GW84" s="238"/>
      <c r="GX84" s="238"/>
      <c r="GY84" s="238"/>
      <c r="GZ84" s="238"/>
      <c r="HA84" s="238"/>
      <c r="HB84" s="238"/>
      <c r="HC84" s="239"/>
      <c r="HD84" s="237"/>
      <c r="HE84" s="238"/>
      <c r="HF84" s="238"/>
      <c r="HG84" s="238"/>
      <c r="HH84" s="238"/>
      <c r="HI84" s="238"/>
      <c r="HJ84" s="238"/>
      <c r="HK84" s="238"/>
      <c r="HL84" s="238"/>
      <c r="HM84" s="239"/>
      <c r="HN84" s="237"/>
      <c r="HO84" s="238"/>
      <c r="HP84" s="238"/>
      <c r="HQ84" s="238"/>
      <c r="HR84" s="238"/>
      <c r="HS84" s="238"/>
      <c r="HT84" s="238"/>
      <c r="HU84" s="238"/>
      <c r="HV84" s="238"/>
      <c r="HW84" s="239"/>
      <c r="HX84" s="237"/>
      <c r="HY84" s="238"/>
      <c r="HZ84" s="238"/>
      <c r="IA84" s="238"/>
      <c r="IB84" s="238"/>
      <c r="IC84" s="238"/>
      <c r="ID84" s="238"/>
      <c r="IE84" s="238"/>
      <c r="IF84" s="238"/>
      <c r="IG84" s="239"/>
      <c r="IH84" s="237"/>
      <c r="II84" s="238"/>
      <c r="IJ84" s="238"/>
      <c r="IK84" s="238"/>
      <c r="IL84" s="238"/>
      <c r="IM84" s="238"/>
      <c r="IN84" s="238"/>
      <c r="IO84" s="238"/>
      <c r="IP84" s="238"/>
      <c r="IQ84" s="239"/>
      <c r="IR84" s="237"/>
      <c r="IS84" s="238"/>
      <c r="IT84" s="238"/>
      <c r="IU84" s="238"/>
      <c r="IV84" s="238"/>
      <c r="IW84" s="238"/>
      <c r="IX84" s="238"/>
      <c r="IY84" s="238"/>
      <c r="IZ84" s="238"/>
      <c r="JA84" s="239"/>
      <c r="JB84" s="237"/>
      <c r="JC84" s="238"/>
      <c r="JD84" s="238"/>
      <c r="JE84" s="238"/>
      <c r="JF84" s="238"/>
      <c r="JG84" s="238"/>
      <c r="JH84" s="238"/>
      <c r="JI84" s="238"/>
      <c r="JJ84" s="238"/>
      <c r="JK84" s="239"/>
      <c r="JL84" s="237"/>
      <c r="JM84" s="238"/>
      <c r="JN84" s="238"/>
      <c r="JO84" s="238"/>
      <c r="JP84" s="238"/>
      <c r="JQ84" s="238"/>
      <c r="JR84" s="238"/>
      <c r="JS84" s="238"/>
      <c r="JT84" s="238"/>
      <c r="JU84" s="239"/>
      <c r="JV84" s="237"/>
      <c r="JW84" s="238"/>
      <c r="JX84" s="238"/>
      <c r="JY84" s="238"/>
      <c r="JZ84" s="238"/>
      <c r="KA84" s="238"/>
      <c r="KB84" s="238"/>
      <c r="KC84" s="238"/>
      <c r="KD84" s="238"/>
      <c r="KE84" s="239"/>
      <c r="KF84" s="237"/>
      <c r="KG84" s="238"/>
      <c r="KH84" s="238"/>
      <c r="KI84" s="238"/>
      <c r="KJ84" s="238"/>
      <c r="KK84" s="238"/>
      <c r="KL84" s="238"/>
      <c r="KM84" s="238"/>
      <c r="KN84" s="238"/>
      <c r="KO84" s="239"/>
      <c r="KP84" s="237"/>
      <c r="KQ84" s="238"/>
      <c r="KR84" s="238"/>
      <c r="KS84" s="238"/>
      <c r="KT84" s="238"/>
      <c r="KU84" s="238"/>
      <c r="KV84" s="238"/>
      <c r="KW84" s="238"/>
      <c r="KX84" s="238"/>
      <c r="KY84" s="239"/>
      <c r="KZ84" s="237"/>
      <c r="LA84" s="238"/>
      <c r="LB84" s="238"/>
      <c r="LC84" s="238"/>
      <c r="LD84" s="238"/>
      <c r="LE84" s="238"/>
      <c r="LF84" s="238"/>
      <c r="LG84" s="238"/>
      <c r="LH84" s="238"/>
      <c r="LI84" s="239"/>
      <c r="LJ84" s="237"/>
      <c r="LK84" s="238"/>
      <c r="LL84" s="238"/>
      <c r="LM84" s="238"/>
      <c r="LN84" s="238"/>
      <c r="LO84" s="238"/>
      <c r="LP84" s="238"/>
      <c r="LQ84" s="238"/>
      <c r="LR84" s="238"/>
      <c r="LS84" s="239"/>
      <c r="LT84" s="237"/>
      <c r="LU84" s="238"/>
      <c r="LV84" s="238"/>
      <c r="LW84" s="238"/>
      <c r="LX84" s="238"/>
      <c r="LY84" s="238"/>
      <c r="LZ84" s="238"/>
      <c r="MA84" s="238"/>
      <c r="MB84" s="238"/>
      <c r="MC84" s="239"/>
    </row>
    <row r="85" spans="1:341" ht="25.5" customHeight="1" x14ac:dyDescent="0.2">
      <c r="A85" s="289" t="s">
        <v>341</v>
      </c>
      <c r="B85" s="290"/>
      <c r="C85" s="290"/>
      <c r="D85" s="290"/>
      <c r="E85" s="290"/>
      <c r="F85" s="290"/>
      <c r="G85" s="290"/>
      <c r="H85" s="290"/>
      <c r="I85" s="290"/>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c r="AG85" s="290"/>
      <c r="AH85" s="290"/>
      <c r="AI85" s="290"/>
      <c r="AJ85" s="290"/>
      <c r="AK85" s="290"/>
      <c r="AL85" s="290"/>
      <c r="AM85" s="290"/>
      <c r="AN85" s="176" t="s">
        <v>129</v>
      </c>
      <c r="AO85" s="177"/>
      <c r="AP85" s="177"/>
      <c r="AQ85" s="177"/>
      <c r="AR85" s="177"/>
      <c r="AS85" s="177"/>
      <c r="AT85" s="177" t="s">
        <v>339</v>
      </c>
      <c r="AU85" s="177"/>
      <c r="AV85" s="177"/>
      <c r="AW85" s="177"/>
      <c r="AX85" s="177"/>
      <c r="AY85" s="177"/>
      <c r="AZ85" s="188">
        <f t="shared" si="341"/>
        <v>0</v>
      </c>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188"/>
      <c r="DI85" s="188"/>
      <c r="DJ85" s="188"/>
      <c r="DK85" s="188"/>
      <c r="DL85" s="188"/>
      <c r="DM85" s="188"/>
      <c r="DN85" s="188"/>
      <c r="DO85" s="188"/>
      <c r="DP85" s="188"/>
      <c r="DQ85" s="188"/>
      <c r="DR85" s="188"/>
      <c r="DS85" s="188"/>
      <c r="DT85" s="188"/>
      <c r="DU85" s="188"/>
      <c r="DV85" s="188"/>
      <c r="DW85" s="188"/>
      <c r="DX85" s="188"/>
      <c r="DY85" s="188"/>
      <c r="DZ85" s="188"/>
      <c r="EA85" s="188"/>
      <c r="EB85" s="188"/>
      <c r="EC85" s="188"/>
      <c r="ED85" s="188"/>
      <c r="EE85" s="188"/>
      <c r="EF85" s="188"/>
      <c r="EG85" s="188"/>
      <c r="EH85" s="188"/>
      <c r="EI85" s="188"/>
      <c r="EJ85" s="188"/>
      <c r="EK85" s="188"/>
      <c r="EL85" s="188"/>
      <c r="EM85" s="188"/>
      <c r="EN85" s="188"/>
      <c r="EO85" s="188"/>
      <c r="EP85" s="188"/>
      <c r="EQ85" s="188"/>
      <c r="ER85" s="188"/>
      <c r="ES85" s="188"/>
      <c r="ET85" s="188"/>
      <c r="EU85" s="188"/>
      <c r="EV85" s="188"/>
      <c r="EW85" s="188"/>
      <c r="EX85" s="188"/>
      <c r="EY85" s="188"/>
      <c r="EZ85" s="188"/>
      <c r="FA85" s="188"/>
      <c r="FB85" s="188"/>
      <c r="FC85" s="188"/>
      <c r="FD85" s="188"/>
      <c r="FE85" s="188"/>
      <c r="FF85" s="188"/>
      <c r="FG85" s="188"/>
      <c r="FH85" s="188"/>
      <c r="FI85" s="188"/>
      <c r="FJ85" s="188"/>
      <c r="FK85" s="188"/>
      <c r="FL85" s="188"/>
      <c r="FM85" s="188"/>
      <c r="FN85" s="188"/>
      <c r="FO85" s="188"/>
      <c r="FP85" s="188"/>
      <c r="FQ85" s="188"/>
      <c r="FR85" s="188"/>
      <c r="FS85" s="188"/>
      <c r="FT85" s="188"/>
      <c r="FU85" s="188"/>
      <c r="FV85" s="188"/>
      <c r="FW85" s="188"/>
      <c r="FX85" s="188"/>
      <c r="FY85" s="188"/>
      <c r="FZ85" s="237"/>
      <c r="GA85" s="238"/>
      <c r="GB85" s="238"/>
      <c r="GC85" s="238"/>
      <c r="GD85" s="238"/>
      <c r="GE85" s="238"/>
      <c r="GF85" s="238"/>
      <c r="GG85" s="238"/>
      <c r="GH85" s="238"/>
      <c r="GI85" s="239"/>
      <c r="GJ85" s="237"/>
      <c r="GK85" s="238"/>
      <c r="GL85" s="238"/>
      <c r="GM85" s="238"/>
      <c r="GN85" s="238"/>
      <c r="GO85" s="238"/>
      <c r="GP85" s="238"/>
      <c r="GQ85" s="238"/>
      <c r="GR85" s="238"/>
      <c r="GS85" s="239"/>
      <c r="GT85" s="237"/>
      <c r="GU85" s="238"/>
      <c r="GV85" s="238"/>
      <c r="GW85" s="238"/>
      <c r="GX85" s="238"/>
      <c r="GY85" s="238"/>
      <c r="GZ85" s="238"/>
      <c r="HA85" s="238"/>
      <c r="HB85" s="238"/>
      <c r="HC85" s="239"/>
      <c r="HD85" s="237"/>
      <c r="HE85" s="238"/>
      <c r="HF85" s="238"/>
      <c r="HG85" s="238"/>
      <c r="HH85" s="238"/>
      <c r="HI85" s="238"/>
      <c r="HJ85" s="238"/>
      <c r="HK85" s="238"/>
      <c r="HL85" s="238"/>
      <c r="HM85" s="239"/>
      <c r="HN85" s="237"/>
      <c r="HO85" s="238"/>
      <c r="HP85" s="238"/>
      <c r="HQ85" s="238"/>
      <c r="HR85" s="238"/>
      <c r="HS85" s="238"/>
      <c r="HT85" s="238"/>
      <c r="HU85" s="238"/>
      <c r="HV85" s="238"/>
      <c r="HW85" s="239"/>
      <c r="HX85" s="237"/>
      <c r="HY85" s="238"/>
      <c r="HZ85" s="238"/>
      <c r="IA85" s="238"/>
      <c r="IB85" s="238"/>
      <c r="IC85" s="238"/>
      <c r="ID85" s="238"/>
      <c r="IE85" s="238"/>
      <c r="IF85" s="238"/>
      <c r="IG85" s="239"/>
      <c r="IH85" s="237"/>
      <c r="II85" s="238"/>
      <c r="IJ85" s="238"/>
      <c r="IK85" s="238"/>
      <c r="IL85" s="238"/>
      <c r="IM85" s="238"/>
      <c r="IN85" s="238"/>
      <c r="IO85" s="238"/>
      <c r="IP85" s="238"/>
      <c r="IQ85" s="239"/>
      <c r="IR85" s="237"/>
      <c r="IS85" s="238"/>
      <c r="IT85" s="238"/>
      <c r="IU85" s="238"/>
      <c r="IV85" s="238"/>
      <c r="IW85" s="238"/>
      <c r="IX85" s="238"/>
      <c r="IY85" s="238"/>
      <c r="IZ85" s="238"/>
      <c r="JA85" s="239"/>
      <c r="JB85" s="237"/>
      <c r="JC85" s="238"/>
      <c r="JD85" s="238"/>
      <c r="JE85" s="238"/>
      <c r="JF85" s="238"/>
      <c r="JG85" s="238"/>
      <c r="JH85" s="238"/>
      <c r="JI85" s="238"/>
      <c r="JJ85" s="238"/>
      <c r="JK85" s="239"/>
      <c r="JL85" s="237"/>
      <c r="JM85" s="238"/>
      <c r="JN85" s="238"/>
      <c r="JO85" s="238"/>
      <c r="JP85" s="238"/>
      <c r="JQ85" s="238"/>
      <c r="JR85" s="238"/>
      <c r="JS85" s="238"/>
      <c r="JT85" s="238"/>
      <c r="JU85" s="239"/>
      <c r="JV85" s="237"/>
      <c r="JW85" s="238"/>
      <c r="JX85" s="238"/>
      <c r="JY85" s="238"/>
      <c r="JZ85" s="238"/>
      <c r="KA85" s="238"/>
      <c r="KB85" s="238"/>
      <c r="KC85" s="238"/>
      <c r="KD85" s="238"/>
      <c r="KE85" s="239"/>
      <c r="KF85" s="237"/>
      <c r="KG85" s="238"/>
      <c r="KH85" s="238"/>
      <c r="KI85" s="238"/>
      <c r="KJ85" s="238"/>
      <c r="KK85" s="238"/>
      <c r="KL85" s="238"/>
      <c r="KM85" s="238"/>
      <c r="KN85" s="238"/>
      <c r="KO85" s="239"/>
      <c r="KP85" s="237"/>
      <c r="KQ85" s="238"/>
      <c r="KR85" s="238"/>
      <c r="KS85" s="238"/>
      <c r="KT85" s="238"/>
      <c r="KU85" s="238"/>
      <c r="KV85" s="238"/>
      <c r="KW85" s="238"/>
      <c r="KX85" s="238"/>
      <c r="KY85" s="239"/>
      <c r="KZ85" s="237"/>
      <c r="LA85" s="238"/>
      <c r="LB85" s="238"/>
      <c r="LC85" s="238"/>
      <c r="LD85" s="238"/>
      <c r="LE85" s="238"/>
      <c r="LF85" s="238"/>
      <c r="LG85" s="238"/>
      <c r="LH85" s="238"/>
      <c r="LI85" s="239"/>
      <c r="LJ85" s="237"/>
      <c r="LK85" s="238"/>
      <c r="LL85" s="238"/>
      <c r="LM85" s="238"/>
      <c r="LN85" s="238"/>
      <c r="LO85" s="238"/>
      <c r="LP85" s="238"/>
      <c r="LQ85" s="238"/>
      <c r="LR85" s="238"/>
      <c r="LS85" s="239"/>
      <c r="LT85" s="237"/>
      <c r="LU85" s="238"/>
      <c r="LV85" s="238"/>
      <c r="LW85" s="238"/>
      <c r="LX85" s="238"/>
      <c r="LY85" s="238"/>
      <c r="LZ85" s="238"/>
      <c r="MA85" s="238"/>
      <c r="MB85" s="238"/>
      <c r="MC85" s="239"/>
    </row>
    <row r="86" spans="1:341" x14ac:dyDescent="0.2">
      <c r="A86" s="227" t="s">
        <v>344</v>
      </c>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c r="AI86" s="228"/>
      <c r="AJ86" s="228"/>
      <c r="AK86" s="228"/>
      <c r="AL86" s="228"/>
      <c r="AM86" s="228"/>
      <c r="AN86" s="176" t="s">
        <v>129</v>
      </c>
      <c r="AO86" s="177"/>
      <c r="AP86" s="177"/>
      <c r="AQ86" s="177"/>
      <c r="AR86" s="177"/>
      <c r="AS86" s="177"/>
      <c r="AT86" s="177" t="s">
        <v>343</v>
      </c>
      <c r="AU86" s="177"/>
      <c r="AV86" s="177"/>
      <c r="AW86" s="177"/>
      <c r="AX86" s="177"/>
      <c r="AY86" s="177"/>
      <c r="AZ86" s="188">
        <f>SUM(BJ86:MC86)</f>
        <v>3960000</v>
      </c>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188"/>
      <c r="DI86" s="188"/>
      <c r="DJ86" s="188"/>
      <c r="DK86" s="188"/>
      <c r="DL86" s="188"/>
      <c r="DM86" s="188"/>
      <c r="DN86" s="188"/>
      <c r="DO86" s="188"/>
      <c r="DP86" s="188"/>
      <c r="DQ86" s="188"/>
      <c r="DR86" s="188"/>
      <c r="DS86" s="188"/>
      <c r="DT86" s="188"/>
      <c r="DU86" s="188"/>
      <c r="DV86" s="188"/>
      <c r="DW86" s="188"/>
      <c r="DX86" s="188"/>
      <c r="DY86" s="188"/>
      <c r="DZ86" s="188"/>
      <c r="EA86" s="188"/>
      <c r="EB86" s="188"/>
      <c r="EC86" s="188"/>
      <c r="ED86" s="188"/>
      <c r="EE86" s="188"/>
      <c r="EF86" s="188"/>
      <c r="EG86" s="188"/>
      <c r="EH86" s="188"/>
      <c r="EI86" s="188"/>
      <c r="EJ86" s="188"/>
      <c r="EK86" s="188"/>
      <c r="EL86" s="188"/>
      <c r="EM86" s="188"/>
      <c r="EN86" s="188"/>
      <c r="EO86" s="188"/>
      <c r="EP86" s="188"/>
      <c r="EQ86" s="188"/>
      <c r="ER86" s="188"/>
      <c r="ES86" s="188"/>
      <c r="ET86" s="188"/>
      <c r="EU86" s="188"/>
      <c r="EV86" s="188"/>
      <c r="EW86" s="188"/>
      <c r="EX86" s="188"/>
      <c r="EY86" s="188"/>
      <c r="EZ86" s="188"/>
      <c r="FA86" s="188"/>
      <c r="FB86" s="188"/>
      <c r="FC86" s="188"/>
      <c r="FD86" s="188"/>
      <c r="FE86" s="188"/>
      <c r="FF86" s="188"/>
      <c r="FG86" s="188"/>
      <c r="FH86" s="188"/>
      <c r="FI86" s="188"/>
      <c r="FJ86" s="188"/>
      <c r="FK86" s="188"/>
      <c r="FL86" s="188"/>
      <c r="FM86" s="188"/>
      <c r="FN86" s="188"/>
      <c r="FO86" s="188"/>
      <c r="FP86" s="188"/>
      <c r="FQ86" s="188"/>
      <c r="FR86" s="188"/>
      <c r="FS86" s="188"/>
      <c r="FT86" s="188"/>
      <c r="FU86" s="188"/>
      <c r="FV86" s="188"/>
      <c r="FW86" s="188"/>
      <c r="FX86" s="188"/>
      <c r="FY86" s="188"/>
      <c r="FZ86" s="237"/>
      <c r="GA86" s="238"/>
      <c r="GB86" s="238"/>
      <c r="GC86" s="238"/>
      <c r="GD86" s="238"/>
      <c r="GE86" s="238"/>
      <c r="GF86" s="238"/>
      <c r="GG86" s="238"/>
      <c r="GH86" s="238"/>
      <c r="GI86" s="239"/>
      <c r="GJ86" s="237"/>
      <c r="GK86" s="238"/>
      <c r="GL86" s="238"/>
      <c r="GM86" s="238"/>
      <c r="GN86" s="238"/>
      <c r="GO86" s="238"/>
      <c r="GP86" s="238"/>
      <c r="GQ86" s="238"/>
      <c r="GR86" s="238"/>
      <c r="GS86" s="239"/>
      <c r="GT86" s="237"/>
      <c r="GU86" s="238"/>
      <c r="GV86" s="238"/>
      <c r="GW86" s="238"/>
      <c r="GX86" s="238"/>
      <c r="GY86" s="238"/>
      <c r="GZ86" s="238"/>
      <c r="HA86" s="238"/>
      <c r="HB86" s="238"/>
      <c r="HC86" s="239"/>
      <c r="HD86" s="237"/>
      <c r="HE86" s="238"/>
      <c r="HF86" s="238"/>
      <c r="HG86" s="238"/>
      <c r="HH86" s="238"/>
      <c r="HI86" s="238"/>
      <c r="HJ86" s="238"/>
      <c r="HK86" s="238"/>
      <c r="HL86" s="238"/>
      <c r="HM86" s="239"/>
      <c r="HN86" s="237"/>
      <c r="HO86" s="238"/>
      <c r="HP86" s="238"/>
      <c r="HQ86" s="238"/>
      <c r="HR86" s="238"/>
      <c r="HS86" s="238"/>
      <c r="HT86" s="238"/>
      <c r="HU86" s="238"/>
      <c r="HV86" s="238"/>
      <c r="HW86" s="239"/>
      <c r="HX86" s="237"/>
      <c r="HY86" s="238"/>
      <c r="HZ86" s="238"/>
      <c r="IA86" s="238"/>
      <c r="IB86" s="238"/>
      <c r="IC86" s="238"/>
      <c r="ID86" s="238"/>
      <c r="IE86" s="238"/>
      <c r="IF86" s="238"/>
      <c r="IG86" s="239"/>
      <c r="IH86" s="237"/>
      <c r="II86" s="238"/>
      <c r="IJ86" s="238"/>
      <c r="IK86" s="238"/>
      <c r="IL86" s="238"/>
      <c r="IM86" s="238"/>
      <c r="IN86" s="238"/>
      <c r="IO86" s="238"/>
      <c r="IP86" s="238"/>
      <c r="IQ86" s="239"/>
      <c r="IR86" s="237"/>
      <c r="IS86" s="238"/>
      <c r="IT86" s="238"/>
      <c r="IU86" s="238"/>
      <c r="IV86" s="238"/>
      <c r="IW86" s="238"/>
      <c r="IX86" s="238"/>
      <c r="IY86" s="238"/>
      <c r="IZ86" s="238"/>
      <c r="JA86" s="239"/>
      <c r="JB86" s="237">
        <v>2400000</v>
      </c>
      <c r="JC86" s="238"/>
      <c r="JD86" s="238"/>
      <c r="JE86" s="238"/>
      <c r="JF86" s="238"/>
      <c r="JG86" s="238"/>
      <c r="JH86" s="238"/>
      <c r="JI86" s="238"/>
      <c r="JJ86" s="238"/>
      <c r="JK86" s="239"/>
      <c r="JL86" s="237"/>
      <c r="JM86" s="238"/>
      <c r="JN86" s="238"/>
      <c r="JO86" s="238"/>
      <c r="JP86" s="238"/>
      <c r="JQ86" s="238"/>
      <c r="JR86" s="238"/>
      <c r="JS86" s="238"/>
      <c r="JT86" s="238"/>
      <c r="JU86" s="239"/>
      <c r="JV86" s="237"/>
      <c r="JW86" s="238"/>
      <c r="JX86" s="238"/>
      <c r="JY86" s="238"/>
      <c r="JZ86" s="238"/>
      <c r="KA86" s="238"/>
      <c r="KB86" s="238"/>
      <c r="KC86" s="238"/>
      <c r="KD86" s="238"/>
      <c r="KE86" s="239"/>
      <c r="KF86" s="237">
        <v>1560000</v>
      </c>
      <c r="KG86" s="238"/>
      <c r="KH86" s="238"/>
      <c r="KI86" s="238"/>
      <c r="KJ86" s="238"/>
      <c r="KK86" s="238"/>
      <c r="KL86" s="238"/>
      <c r="KM86" s="238"/>
      <c r="KN86" s="238"/>
      <c r="KO86" s="239"/>
      <c r="KP86" s="237"/>
      <c r="KQ86" s="238"/>
      <c r="KR86" s="238"/>
      <c r="KS86" s="238"/>
      <c r="KT86" s="238"/>
      <c r="KU86" s="238"/>
      <c r="KV86" s="238"/>
      <c r="KW86" s="238"/>
      <c r="KX86" s="238"/>
      <c r="KY86" s="239"/>
      <c r="KZ86" s="237"/>
      <c r="LA86" s="238"/>
      <c r="LB86" s="238"/>
      <c r="LC86" s="238"/>
      <c r="LD86" s="238"/>
      <c r="LE86" s="238"/>
      <c r="LF86" s="238"/>
      <c r="LG86" s="238"/>
      <c r="LH86" s="238"/>
      <c r="LI86" s="239"/>
      <c r="LJ86" s="237"/>
      <c r="LK86" s="238"/>
      <c r="LL86" s="238"/>
      <c r="LM86" s="238"/>
      <c r="LN86" s="238"/>
      <c r="LO86" s="238"/>
      <c r="LP86" s="238"/>
      <c r="LQ86" s="238"/>
      <c r="LR86" s="238"/>
      <c r="LS86" s="239"/>
      <c r="LT86" s="237"/>
      <c r="LU86" s="238"/>
      <c r="LV86" s="238"/>
      <c r="LW86" s="238"/>
      <c r="LX86" s="238"/>
      <c r="LY86" s="238"/>
      <c r="LZ86" s="238"/>
      <c r="MA86" s="238"/>
      <c r="MB86" s="238"/>
      <c r="MC86" s="239"/>
    </row>
    <row r="87" spans="1:341" x14ac:dyDescent="0.2">
      <c r="A87" s="227" t="s">
        <v>347</v>
      </c>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176" t="s">
        <v>129</v>
      </c>
      <c r="AO87" s="177"/>
      <c r="AP87" s="177"/>
      <c r="AQ87" s="177"/>
      <c r="AR87" s="177"/>
      <c r="AS87" s="177"/>
      <c r="AT87" s="177" t="s">
        <v>98</v>
      </c>
      <c r="AU87" s="177"/>
      <c r="AV87" s="177"/>
      <c r="AW87" s="177"/>
      <c r="AX87" s="177"/>
      <c r="AY87" s="177"/>
      <c r="AZ87" s="188">
        <f>SUM(AZ88:BI94)</f>
        <v>9208660</v>
      </c>
      <c r="BA87" s="188"/>
      <c r="BB87" s="188"/>
      <c r="BC87" s="188"/>
      <c r="BD87" s="188"/>
      <c r="BE87" s="188"/>
      <c r="BF87" s="188"/>
      <c r="BG87" s="188"/>
      <c r="BH87" s="188"/>
      <c r="BI87" s="188"/>
      <c r="BJ87" s="188">
        <f t="shared" ref="BJ87" si="342">SUM(BJ88:BS94)</f>
        <v>0</v>
      </c>
      <c r="BK87" s="188"/>
      <c r="BL87" s="188"/>
      <c r="BM87" s="188"/>
      <c r="BN87" s="188"/>
      <c r="BO87" s="188"/>
      <c r="BP87" s="188"/>
      <c r="BQ87" s="188"/>
      <c r="BR87" s="188"/>
      <c r="BS87" s="188"/>
      <c r="BT87" s="188">
        <f t="shared" ref="BT87" si="343">SUM(BT88:CC94)</f>
        <v>123480</v>
      </c>
      <c r="BU87" s="188"/>
      <c r="BV87" s="188"/>
      <c r="BW87" s="188"/>
      <c r="BX87" s="188"/>
      <c r="BY87" s="188"/>
      <c r="BZ87" s="188"/>
      <c r="CA87" s="188"/>
      <c r="CB87" s="188"/>
      <c r="CC87" s="188"/>
      <c r="CD87" s="188">
        <f t="shared" ref="CD87" si="344">SUM(CD88:CM94)</f>
        <v>42000</v>
      </c>
      <c r="CE87" s="188"/>
      <c r="CF87" s="188"/>
      <c r="CG87" s="188"/>
      <c r="CH87" s="188"/>
      <c r="CI87" s="188"/>
      <c r="CJ87" s="188"/>
      <c r="CK87" s="188"/>
      <c r="CL87" s="188"/>
      <c r="CM87" s="188"/>
      <c r="CN87" s="188">
        <f t="shared" ref="CN87" si="345">SUM(CN88:CW94)</f>
        <v>5600</v>
      </c>
      <c r="CO87" s="188"/>
      <c r="CP87" s="188"/>
      <c r="CQ87" s="188"/>
      <c r="CR87" s="188"/>
      <c r="CS87" s="188"/>
      <c r="CT87" s="188"/>
      <c r="CU87" s="188"/>
      <c r="CV87" s="188"/>
      <c r="CW87" s="188"/>
      <c r="CX87" s="188">
        <f t="shared" ref="CX87" si="346">SUM(CX88:DG94)</f>
        <v>18500</v>
      </c>
      <c r="CY87" s="188"/>
      <c r="CZ87" s="188"/>
      <c r="DA87" s="188"/>
      <c r="DB87" s="188"/>
      <c r="DC87" s="188"/>
      <c r="DD87" s="188"/>
      <c r="DE87" s="188"/>
      <c r="DF87" s="188"/>
      <c r="DG87" s="188"/>
      <c r="DH87" s="188">
        <f t="shared" ref="DH87" si="347">SUM(DH88:DQ94)</f>
        <v>0</v>
      </c>
      <c r="DI87" s="188"/>
      <c r="DJ87" s="188"/>
      <c r="DK87" s="188"/>
      <c r="DL87" s="188"/>
      <c r="DM87" s="188"/>
      <c r="DN87" s="188"/>
      <c r="DO87" s="188"/>
      <c r="DP87" s="188"/>
      <c r="DQ87" s="188"/>
      <c r="DR87" s="188">
        <f t="shared" ref="DR87" si="348">SUM(DR88:EA94)</f>
        <v>0</v>
      </c>
      <c r="DS87" s="188"/>
      <c r="DT87" s="188"/>
      <c r="DU87" s="188"/>
      <c r="DV87" s="188"/>
      <c r="DW87" s="188"/>
      <c r="DX87" s="188"/>
      <c r="DY87" s="188"/>
      <c r="DZ87" s="188"/>
      <c r="EA87" s="188"/>
      <c r="EB87" s="188">
        <f t="shared" ref="EB87" si="349">SUM(EB88:EK94)</f>
        <v>0</v>
      </c>
      <c r="EC87" s="188"/>
      <c r="ED87" s="188"/>
      <c r="EE87" s="188"/>
      <c r="EF87" s="188"/>
      <c r="EG87" s="188"/>
      <c r="EH87" s="188"/>
      <c r="EI87" s="188"/>
      <c r="EJ87" s="188"/>
      <c r="EK87" s="188"/>
      <c r="EL87" s="188">
        <f t="shared" ref="EL87" si="350">SUM(EL88:EU94)</f>
        <v>0</v>
      </c>
      <c r="EM87" s="188"/>
      <c r="EN87" s="188"/>
      <c r="EO87" s="188"/>
      <c r="EP87" s="188"/>
      <c r="EQ87" s="188"/>
      <c r="ER87" s="188"/>
      <c r="ES87" s="188"/>
      <c r="ET87" s="188"/>
      <c r="EU87" s="188"/>
      <c r="EV87" s="188">
        <f t="shared" ref="EV87" si="351">SUM(EV88:FE94)</f>
        <v>290350</v>
      </c>
      <c r="EW87" s="188"/>
      <c r="EX87" s="188"/>
      <c r="EY87" s="188"/>
      <c r="EZ87" s="188"/>
      <c r="FA87" s="188"/>
      <c r="FB87" s="188"/>
      <c r="FC87" s="188"/>
      <c r="FD87" s="188"/>
      <c r="FE87" s="188"/>
      <c r="FF87" s="188">
        <f t="shared" ref="FF87" si="352">SUM(FF88:FO94)</f>
        <v>116000</v>
      </c>
      <c r="FG87" s="188"/>
      <c r="FH87" s="188"/>
      <c r="FI87" s="188"/>
      <c r="FJ87" s="188"/>
      <c r="FK87" s="188"/>
      <c r="FL87" s="188"/>
      <c r="FM87" s="188"/>
      <c r="FN87" s="188"/>
      <c r="FO87" s="188"/>
      <c r="FP87" s="188">
        <f t="shared" ref="FP87" si="353">SUM(FP88:FY94)</f>
        <v>348900</v>
      </c>
      <c r="FQ87" s="188"/>
      <c r="FR87" s="188"/>
      <c r="FS87" s="188"/>
      <c r="FT87" s="188"/>
      <c r="FU87" s="188"/>
      <c r="FV87" s="188"/>
      <c r="FW87" s="188"/>
      <c r="FX87" s="188"/>
      <c r="FY87" s="188"/>
      <c r="FZ87" s="237">
        <f>SUM(FZ88:GI94)</f>
        <v>0</v>
      </c>
      <c r="GA87" s="238"/>
      <c r="GB87" s="238"/>
      <c r="GC87" s="238"/>
      <c r="GD87" s="238"/>
      <c r="GE87" s="238"/>
      <c r="GF87" s="238"/>
      <c r="GG87" s="238"/>
      <c r="GH87" s="238"/>
      <c r="GI87" s="239"/>
      <c r="GJ87" s="237">
        <f>SUM(GJ88:GS94)</f>
        <v>9530</v>
      </c>
      <c r="GK87" s="238"/>
      <c r="GL87" s="238"/>
      <c r="GM87" s="238"/>
      <c r="GN87" s="238"/>
      <c r="GO87" s="238"/>
      <c r="GP87" s="238"/>
      <c r="GQ87" s="238"/>
      <c r="GR87" s="238"/>
      <c r="GS87" s="239"/>
      <c r="GT87" s="237">
        <f>SUM(GT88:HC94)</f>
        <v>415500</v>
      </c>
      <c r="GU87" s="238"/>
      <c r="GV87" s="238"/>
      <c r="GW87" s="238"/>
      <c r="GX87" s="238"/>
      <c r="GY87" s="238"/>
      <c r="GZ87" s="238"/>
      <c r="HA87" s="238"/>
      <c r="HB87" s="238"/>
      <c r="HC87" s="239"/>
      <c r="HD87" s="237">
        <f>SUM(HD88:HM94)</f>
        <v>460000</v>
      </c>
      <c r="HE87" s="238"/>
      <c r="HF87" s="238"/>
      <c r="HG87" s="238"/>
      <c r="HH87" s="238"/>
      <c r="HI87" s="238"/>
      <c r="HJ87" s="238"/>
      <c r="HK87" s="238"/>
      <c r="HL87" s="238"/>
      <c r="HM87" s="239"/>
      <c r="HN87" s="237">
        <f>SUM(HN88:HW94)</f>
        <v>112000</v>
      </c>
      <c r="HO87" s="238"/>
      <c r="HP87" s="238"/>
      <c r="HQ87" s="238"/>
      <c r="HR87" s="238"/>
      <c r="HS87" s="238"/>
      <c r="HT87" s="238"/>
      <c r="HU87" s="238"/>
      <c r="HV87" s="238"/>
      <c r="HW87" s="239"/>
      <c r="HX87" s="237">
        <f>SUM(HX88:IG94)</f>
        <v>2761000</v>
      </c>
      <c r="HY87" s="238"/>
      <c r="HZ87" s="238"/>
      <c r="IA87" s="238"/>
      <c r="IB87" s="238"/>
      <c r="IC87" s="238"/>
      <c r="ID87" s="238"/>
      <c r="IE87" s="238"/>
      <c r="IF87" s="238"/>
      <c r="IG87" s="239"/>
      <c r="IH87" s="237">
        <f>SUM(IH88:IQ94)</f>
        <v>998000</v>
      </c>
      <c r="II87" s="238"/>
      <c r="IJ87" s="238"/>
      <c r="IK87" s="238"/>
      <c r="IL87" s="238"/>
      <c r="IM87" s="238"/>
      <c r="IN87" s="238"/>
      <c r="IO87" s="238"/>
      <c r="IP87" s="238"/>
      <c r="IQ87" s="239"/>
      <c r="IR87" s="237">
        <f>SUM(IR88:JA94)</f>
        <v>0</v>
      </c>
      <c r="IS87" s="238"/>
      <c r="IT87" s="238"/>
      <c r="IU87" s="238"/>
      <c r="IV87" s="238"/>
      <c r="IW87" s="238"/>
      <c r="IX87" s="238"/>
      <c r="IY87" s="238"/>
      <c r="IZ87" s="238"/>
      <c r="JA87" s="239"/>
      <c r="JB87" s="237">
        <f>SUM(JB88:JK94)</f>
        <v>1021000</v>
      </c>
      <c r="JC87" s="238"/>
      <c r="JD87" s="238"/>
      <c r="JE87" s="238"/>
      <c r="JF87" s="238"/>
      <c r="JG87" s="238"/>
      <c r="JH87" s="238"/>
      <c r="JI87" s="238"/>
      <c r="JJ87" s="238"/>
      <c r="JK87" s="239"/>
      <c r="JL87" s="237">
        <f>SUM(JL88:JU94)</f>
        <v>0</v>
      </c>
      <c r="JM87" s="238"/>
      <c r="JN87" s="238"/>
      <c r="JO87" s="238"/>
      <c r="JP87" s="238"/>
      <c r="JQ87" s="238"/>
      <c r="JR87" s="238"/>
      <c r="JS87" s="238"/>
      <c r="JT87" s="238"/>
      <c r="JU87" s="239"/>
      <c r="JV87" s="237">
        <f>SUM(JV88:KE94)</f>
        <v>5000</v>
      </c>
      <c r="JW87" s="238"/>
      <c r="JX87" s="238"/>
      <c r="JY87" s="238"/>
      <c r="JZ87" s="238"/>
      <c r="KA87" s="238"/>
      <c r="KB87" s="238"/>
      <c r="KC87" s="238"/>
      <c r="KD87" s="238"/>
      <c r="KE87" s="239"/>
      <c r="KF87" s="237">
        <f>SUM(KF88:KO94)</f>
        <v>2159400</v>
      </c>
      <c r="KG87" s="238"/>
      <c r="KH87" s="238"/>
      <c r="KI87" s="238"/>
      <c r="KJ87" s="238"/>
      <c r="KK87" s="238"/>
      <c r="KL87" s="238"/>
      <c r="KM87" s="238"/>
      <c r="KN87" s="238"/>
      <c r="KO87" s="239"/>
      <c r="KP87" s="237">
        <f>SUM(KP88:KY94)</f>
        <v>0</v>
      </c>
      <c r="KQ87" s="238"/>
      <c r="KR87" s="238"/>
      <c r="KS87" s="238"/>
      <c r="KT87" s="238"/>
      <c r="KU87" s="238"/>
      <c r="KV87" s="238"/>
      <c r="KW87" s="238"/>
      <c r="KX87" s="238"/>
      <c r="KY87" s="239"/>
      <c r="KZ87" s="237">
        <f>SUM(KZ88:LI94)</f>
        <v>322400</v>
      </c>
      <c r="LA87" s="238"/>
      <c r="LB87" s="238"/>
      <c r="LC87" s="238"/>
      <c r="LD87" s="238"/>
      <c r="LE87" s="238"/>
      <c r="LF87" s="238"/>
      <c r="LG87" s="238"/>
      <c r="LH87" s="238"/>
      <c r="LI87" s="239"/>
      <c r="LJ87" s="237">
        <f>SUM(LJ88:LS94)</f>
        <v>0</v>
      </c>
      <c r="LK87" s="238"/>
      <c r="LL87" s="238"/>
      <c r="LM87" s="238"/>
      <c r="LN87" s="238"/>
      <c r="LO87" s="238"/>
      <c r="LP87" s="238"/>
      <c r="LQ87" s="238"/>
      <c r="LR87" s="238"/>
      <c r="LS87" s="239"/>
      <c r="LT87" s="237">
        <f>SUM(LT88:MC94)</f>
        <v>0</v>
      </c>
      <c r="LU87" s="238"/>
      <c r="LV87" s="238"/>
      <c r="LW87" s="238"/>
      <c r="LX87" s="238"/>
      <c r="LY87" s="238"/>
      <c r="LZ87" s="238"/>
      <c r="MA87" s="238"/>
      <c r="MB87" s="238"/>
      <c r="MC87" s="239"/>
    </row>
    <row r="88" spans="1:341" ht="25.5" customHeight="1" x14ac:dyDescent="0.2">
      <c r="A88" s="289" t="s">
        <v>348</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290"/>
      <c r="AH88" s="290"/>
      <c r="AI88" s="290"/>
      <c r="AJ88" s="290"/>
      <c r="AK88" s="290"/>
      <c r="AL88" s="290"/>
      <c r="AM88" s="290"/>
      <c r="AN88" s="176" t="s">
        <v>129</v>
      </c>
      <c r="AO88" s="177"/>
      <c r="AP88" s="177"/>
      <c r="AQ88" s="177"/>
      <c r="AR88" s="177"/>
      <c r="AS88" s="177"/>
      <c r="AT88" s="177" t="s">
        <v>349</v>
      </c>
      <c r="AU88" s="177"/>
      <c r="AV88" s="177"/>
      <c r="AW88" s="177"/>
      <c r="AX88" s="177"/>
      <c r="AY88" s="177"/>
      <c r="AZ88" s="188">
        <f>SUM(BJ88:MC88)</f>
        <v>102380</v>
      </c>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188"/>
      <c r="DI88" s="188"/>
      <c r="DJ88" s="188"/>
      <c r="DK88" s="188"/>
      <c r="DL88" s="188"/>
      <c r="DM88" s="188"/>
      <c r="DN88" s="188"/>
      <c r="DO88" s="188"/>
      <c r="DP88" s="188"/>
      <c r="DQ88" s="188"/>
      <c r="DR88" s="188"/>
      <c r="DS88" s="188"/>
      <c r="DT88" s="188"/>
      <c r="DU88" s="188"/>
      <c r="DV88" s="188"/>
      <c r="DW88" s="188"/>
      <c r="DX88" s="188"/>
      <c r="DY88" s="188"/>
      <c r="DZ88" s="188"/>
      <c r="EA88" s="188"/>
      <c r="EB88" s="188"/>
      <c r="EC88" s="188"/>
      <c r="ED88" s="188"/>
      <c r="EE88" s="188"/>
      <c r="EF88" s="188"/>
      <c r="EG88" s="188"/>
      <c r="EH88" s="188"/>
      <c r="EI88" s="188"/>
      <c r="EJ88" s="188"/>
      <c r="EK88" s="188"/>
      <c r="EL88" s="188"/>
      <c r="EM88" s="188"/>
      <c r="EN88" s="188"/>
      <c r="EO88" s="188"/>
      <c r="EP88" s="188"/>
      <c r="EQ88" s="188"/>
      <c r="ER88" s="188"/>
      <c r="ES88" s="188"/>
      <c r="ET88" s="188"/>
      <c r="EU88" s="188"/>
      <c r="EV88" s="188">
        <v>12850</v>
      </c>
      <c r="EW88" s="188"/>
      <c r="EX88" s="188"/>
      <c r="EY88" s="188"/>
      <c r="EZ88" s="188"/>
      <c r="FA88" s="188"/>
      <c r="FB88" s="188"/>
      <c r="FC88" s="188"/>
      <c r="FD88" s="188"/>
      <c r="FE88" s="188"/>
      <c r="FF88" s="188"/>
      <c r="FG88" s="188"/>
      <c r="FH88" s="188"/>
      <c r="FI88" s="188"/>
      <c r="FJ88" s="188"/>
      <c r="FK88" s="188"/>
      <c r="FL88" s="188"/>
      <c r="FM88" s="188"/>
      <c r="FN88" s="188"/>
      <c r="FO88" s="188"/>
      <c r="FP88" s="188"/>
      <c r="FQ88" s="188"/>
      <c r="FR88" s="188"/>
      <c r="FS88" s="188"/>
      <c r="FT88" s="188"/>
      <c r="FU88" s="188"/>
      <c r="FV88" s="188"/>
      <c r="FW88" s="188"/>
      <c r="FX88" s="188"/>
      <c r="FY88" s="188"/>
      <c r="FZ88" s="237"/>
      <c r="GA88" s="238"/>
      <c r="GB88" s="238"/>
      <c r="GC88" s="238"/>
      <c r="GD88" s="238"/>
      <c r="GE88" s="238"/>
      <c r="GF88" s="238"/>
      <c r="GG88" s="238"/>
      <c r="GH88" s="238"/>
      <c r="GI88" s="239"/>
      <c r="GJ88" s="237">
        <v>9530</v>
      </c>
      <c r="GK88" s="238"/>
      <c r="GL88" s="238"/>
      <c r="GM88" s="238"/>
      <c r="GN88" s="238"/>
      <c r="GO88" s="238"/>
      <c r="GP88" s="238"/>
      <c r="GQ88" s="238"/>
      <c r="GR88" s="238"/>
      <c r="GS88" s="239"/>
      <c r="GT88" s="237">
        <v>30000</v>
      </c>
      <c r="GU88" s="238"/>
      <c r="GV88" s="238"/>
      <c r="GW88" s="238"/>
      <c r="GX88" s="238"/>
      <c r="GY88" s="238"/>
      <c r="GZ88" s="238"/>
      <c r="HA88" s="238"/>
      <c r="HB88" s="238"/>
      <c r="HC88" s="239"/>
      <c r="HD88" s="237"/>
      <c r="HE88" s="238"/>
      <c r="HF88" s="238"/>
      <c r="HG88" s="238"/>
      <c r="HH88" s="238"/>
      <c r="HI88" s="238"/>
      <c r="HJ88" s="238"/>
      <c r="HK88" s="238"/>
      <c r="HL88" s="238"/>
      <c r="HM88" s="239"/>
      <c r="HN88" s="237"/>
      <c r="HO88" s="238"/>
      <c r="HP88" s="238"/>
      <c r="HQ88" s="238"/>
      <c r="HR88" s="238"/>
      <c r="HS88" s="238"/>
      <c r="HT88" s="238"/>
      <c r="HU88" s="238"/>
      <c r="HV88" s="238"/>
      <c r="HW88" s="239"/>
      <c r="HX88" s="237"/>
      <c r="HY88" s="238"/>
      <c r="HZ88" s="238"/>
      <c r="IA88" s="238"/>
      <c r="IB88" s="238"/>
      <c r="IC88" s="238"/>
      <c r="ID88" s="238"/>
      <c r="IE88" s="238"/>
      <c r="IF88" s="238"/>
      <c r="IG88" s="239"/>
      <c r="IH88" s="237"/>
      <c r="II88" s="238"/>
      <c r="IJ88" s="238"/>
      <c r="IK88" s="238"/>
      <c r="IL88" s="238"/>
      <c r="IM88" s="238"/>
      <c r="IN88" s="238"/>
      <c r="IO88" s="238"/>
      <c r="IP88" s="238"/>
      <c r="IQ88" s="239"/>
      <c r="IR88" s="237"/>
      <c r="IS88" s="238"/>
      <c r="IT88" s="238"/>
      <c r="IU88" s="238"/>
      <c r="IV88" s="238"/>
      <c r="IW88" s="238"/>
      <c r="IX88" s="238"/>
      <c r="IY88" s="238"/>
      <c r="IZ88" s="238"/>
      <c r="JA88" s="239"/>
      <c r="JB88" s="237"/>
      <c r="JC88" s="238"/>
      <c r="JD88" s="238"/>
      <c r="JE88" s="238"/>
      <c r="JF88" s="238"/>
      <c r="JG88" s="238"/>
      <c r="JH88" s="238"/>
      <c r="JI88" s="238"/>
      <c r="JJ88" s="238"/>
      <c r="JK88" s="239"/>
      <c r="JL88" s="237"/>
      <c r="JM88" s="238"/>
      <c r="JN88" s="238"/>
      <c r="JO88" s="238"/>
      <c r="JP88" s="238"/>
      <c r="JQ88" s="238"/>
      <c r="JR88" s="238"/>
      <c r="JS88" s="238"/>
      <c r="JT88" s="238"/>
      <c r="JU88" s="239"/>
      <c r="JV88" s="237"/>
      <c r="JW88" s="238"/>
      <c r="JX88" s="238"/>
      <c r="JY88" s="238"/>
      <c r="JZ88" s="238"/>
      <c r="KA88" s="238"/>
      <c r="KB88" s="238"/>
      <c r="KC88" s="238"/>
      <c r="KD88" s="238"/>
      <c r="KE88" s="239"/>
      <c r="KF88" s="237">
        <v>50000</v>
      </c>
      <c r="KG88" s="238"/>
      <c r="KH88" s="238"/>
      <c r="KI88" s="238"/>
      <c r="KJ88" s="238"/>
      <c r="KK88" s="238"/>
      <c r="KL88" s="238"/>
      <c r="KM88" s="238"/>
      <c r="KN88" s="238"/>
      <c r="KO88" s="239"/>
      <c r="KP88" s="237"/>
      <c r="KQ88" s="238"/>
      <c r="KR88" s="238"/>
      <c r="KS88" s="238"/>
      <c r="KT88" s="238"/>
      <c r="KU88" s="238"/>
      <c r="KV88" s="238"/>
      <c r="KW88" s="238"/>
      <c r="KX88" s="238"/>
      <c r="KY88" s="239"/>
      <c r="KZ88" s="237"/>
      <c r="LA88" s="238"/>
      <c r="LB88" s="238"/>
      <c r="LC88" s="238"/>
      <c r="LD88" s="238"/>
      <c r="LE88" s="238"/>
      <c r="LF88" s="238"/>
      <c r="LG88" s="238"/>
      <c r="LH88" s="238"/>
      <c r="LI88" s="239"/>
      <c r="LJ88" s="237"/>
      <c r="LK88" s="238"/>
      <c r="LL88" s="238"/>
      <c r="LM88" s="238"/>
      <c r="LN88" s="238"/>
      <c r="LO88" s="238"/>
      <c r="LP88" s="238"/>
      <c r="LQ88" s="238"/>
      <c r="LR88" s="238"/>
      <c r="LS88" s="239"/>
      <c r="LT88" s="237"/>
      <c r="LU88" s="238"/>
      <c r="LV88" s="238"/>
      <c r="LW88" s="238"/>
      <c r="LX88" s="238"/>
      <c r="LY88" s="238"/>
      <c r="LZ88" s="238"/>
      <c r="MA88" s="238"/>
      <c r="MB88" s="238"/>
      <c r="MC88" s="239"/>
    </row>
    <row r="89" spans="1:341" x14ac:dyDescent="0.2">
      <c r="A89" s="289" t="s">
        <v>362</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290"/>
      <c r="AE89" s="290"/>
      <c r="AF89" s="290"/>
      <c r="AG89" s="290"/>
      <c r="AH89" s="290"/>
      <c r="AI89" s="290"/>
      <c r="AJ89" s="290"/>
      <c r="AK89" s="290"/>
      <c r="AL89" s="290"/>
      <c r="AM89" s="290"/>
      <c r="AN89" s="176" t="s">
        <v>129</v>
      </c>
      <c r="AO89" s="177"/>
      <c r="AP89" s="177"/>
      <c r="AQ89" s="177"/>
      <c r="AR89" s="177"/>
      <c r="AS89" s="177"/>
      <c r="AT89" s="177" t="s">
        <v>357</v>
      </c>
      <c r="AU89" s="177"/>
      <c r="AV89" s="177"/>
      <c r="AW89" s="177"/>
      <c r="AX89" s="177"/>
      <c r="AY89" s="177"/>
      <c r="AZ89" s="188">
        <f t="shared" ref="AZ89:AZ94" si="354">SUM(BJ89:MC89)</f>
        <v>120000</v>
      </c>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188"/>
      <c r="DI89" s="188"/>
      <c r="DJ89" s="188"/>
      <c r="DK89" s="188"/>
      <c r="DL89" s="188"/>
      <c r="DM89" s="188"/>
      <c r="DN89" s="188"/>
      <c r="DO89" s="188"/>
      <c r="DP89" s="188"/>
      <c r="DQ89" s="188"/>
      <c r="DR89" s="188"/>
      <c r="DS89" s="188"/>
      <c r="DT89" s="188"/>
      <c r="DU89" s="188"/>
      <c r="DV89" s="188"/>
      <c r="DW89" s="188"/>
      <c r="DX89" s="188"/>
      <c r="DY89" s="188"/>
      <c r="DZ89" s="188"/>
      <c r="EA89" s="188"/>
      <c r="EB89" s="188"/>
      <c r="EC89" s="188"/>
      <c r="ED89" s="188"/>
      <c r="EE89" s="188"/>
      <c r="EF89" s="188"/>
      <c r="EG89" s="188"/>
      <c r="EH89" s="188"/>
      <c r="EI89" s="188"/>
      <c r="EJ89" s="188"/>
      <c r="EK89" s="188"/>
      <c r="EL89" s="188"/>
      <c r="EM89" s="188"/>
      <c r="EN89" s="188"/>
      <c r="EO89" s="188"/>
      <c r="EP89" s="188"/>
      <c r="EQ89" s="188"/>
      <c r="ER89" s="188"/>
      <c r="ES89" s="188"/>
      <c r="ET89" s="188"/>
      <c r="EU89" s="188"/>
      <c r="EV89" s="188">
        <v>20000</v>
      </c>
      <c r="EW89" s="188"/>
      <c r="EX89" s="188"/>
      <c r="EY89" s="188"/>
      <c r="EZ89" s="188"/>
      <c r="FA89" s="188"/>
      <c r="FB89" s="188"/>
      <c r="FC89" s="188"/>
      <c r="FD89" s="188"/>
      <c r="FE89" s="188"/>
      <c r="FF89" s="188"/>
      <c r="FG89" s="188"/>
      <c r="FH89" s="188"/>
      <c r="FI89" s="188"/>
      <c r="FJ89" s="188"/>
      <c r="FK89" s="188"/>
      <c r="FL89" s="188"/>
      <c r="FM89" s="188"/>
      <c r="FN89" s="188"/>
      <c r="FO89" s="188"/>
      <c r="FP89" s="188"/>
      <c r="FQ89" s="188"/>
      <c r="FR89" s="188"/>
      <c r="FS89" s="188"/>
      <c r="FT89" s="188"/>
      <c r="FU89" s="188"/>
      <c r="FV89" s="188"/>
      <c r="FW89" s="188"/>
      <c r="FX89" s="188"/>
      <c r="FY89" s="188"/>
      <c r="FZ89" s="237"/>
      <c r="GA89" s="238"/>
      <c r="GB89" s="238"/>
      <c r="GC89" s="238"/>
      <c r="GD89" s="238"/>
      <c r="GE89" s="238"/>
      <c r="GF89" s="238"/>
      <c r="GG89" s="238"/>
      <c r="GH89" s="238"/>
      <c r="GI89" s="239"/>
      <c r="GJ89" s="237"/>
      <c r="GK89" s="238"/>
      <c r="GL89" s="238"/>
      <c r="GM89" s="238"/>
      <c r="GN89" s="238"/>
      <c r="GO89" s="238"/>
      <c r="GP89" s="238"/>
      <c r="GQ89" s="238"/>
      <c r="GR89" s="238"/>
      <c r="GS89" s="239"/>
      <c r="GT89" s="237"/>
      <c r="GU89" s="238"/>
      <c r="GV89" s="238"/>
      <c r="GW89" s="238"/>
      <c r="GX89" s="238"/>
      <c r="GY89" s="238"/>
      <c r="GZ89" s="238"/>
      <c r="HA89" s="238"/>
      <c r="HB89" s="238"/>
      <c r="HC89" s="239"/>
      <c r="HD89" s="237"/>
      <c r="HE89" s="238"/>
      <c r="HF89" s="238"/>
      <c r="HG89" s="238"/>
      <c r="HH89" s="238"/>
      <c r="HI89" s="238"/>
      <c r="HJ89" s="238"/>
      <c r="HK89" s="238"/>
      <c r="HL89" s="238"/>
      <c r="HM89" s="239"/>
      <c r="HN89" s="237"/>
      <c r="HO89" s="238"/>
      <c r="HP89" s="238"/>
      <c r="HQ89" s="238"/>
      <c r="HR89" s="238"/>
      <c r="HS89" s="238"/>
      <c r="HT89" s="238"/>
      <c r="HU89" s="238"/>
      <c r="HV89" s="238"/>
      <c r="HW89" s="239"/>
      <c r="HX89" s="237">
        <v>100000</v>
      </c>
      <c r="HY89" s="238"/>
      <c r="HZ89" s="238"/>
      <c r="IA89" s="238"/>
      <c r="IB89" s="238"/>
      <c r="IC89" s="238"/>
      <c r="ID89" s="238"/>
      <c r="IE89" s="238"/>
      <c r="IF89" s="238"/>
      <c r="IG89" s="239"/>
      <c r="IH89" s="237"/>
      <c r="II89" s="238"/>
      <c r="IJ89" s="238"/>
      <c r="IK89" s="238"/>
      <c r="IL89" s="238"/>
      <c r="IM89" s="238"/>
      <c r="IN89" s="238"/>
      <c r="IO89" s="238"/>
      <c r="IP89" s="238"/>
      <c r="IQ89" s="239"/>
      <c r="IR89" s="237"/>
      <c r="IS89" s="238"/>
      <c r="IT89" s="238"/>
      <c r="IU89" s="238"/>
      <c r="IV89" s="238"/>
      <c r="IW89" s="238"/>
      <c r="IX89" s="238"/>
      <c r="IY89" s="238"/>
      <c r="IZ89" s="238"/>
      <c r="JA89" s="239"/>
      <c r="JB89" s="237"/>
      <c r="JC89" s="238"/>
      <c r="JD89" s="238"/>
      <c r="JE89" s="238"/>
      <c r="JF89" s="238"/>
      <c r="JG89" s="238"/>
      <c r="JH89" s="238"/>
      <c r="JI89" s="238"/>
      <c r="JJ89" s="238"/>
      <c r="JK89" s="239"/>
      <c r="JL89" s="237"/>
      <c r="JM89" s="238"/>
      <c r="JN89" s="238"/>
      <c r="JO89" s="238"/>
      <c r="JP89" s="238"/>
      <c r="JQ89" s="238"/>
      <c r="JR89" s="238"/>
      <c r="JS89" s="238"/>
      <c r="JT89" s="238"/>
      <c r="JU89" s="239"/>
      <c r="JV89" s="237"/>
      <c r="JW89" s="238"/>
      <c r="JX89" s="238"/>
      <c r="JY89" s="238"/>
      <c r="JZ89" s="238"/>
      <c r="KA89" s="238"/>
      <c r="KB89" s="238"/>
      <c r="KC89" s="238"/>
      <c r="KD89" s="238"/>
      <c r="KE89" s="239"/>
      <c r="KF89" s="237"/>
      <c r="KG89" s="238"/>
      <c r="KH89" s="238"/>
      <c r="KI89" s="238"/>
      <c r="KJ89" s="238"/>
      <c r="KK89" s="238"/>
      <c r="KL89" s="238"/>
      <c r="KM89" s="238"/>
      <c r="KN89" s="238"/>
      <c r="KO89" s="239"/>
      <c r="KP89" s="237"/>
      <c r="KQ89" s="238"/>
      <c r="KR89" s="238"/>
      <c r="KS89" s="238"/>
      <c r="KT89" s="238"/>
      <c r="KU89" s="238"/>
      <c r="KV89" s="238"/>
      <c r="KW89" s="238"/>
      <c r="KX89" s="238"/>
      <c r="KY89" s="239"/>
      <c r="KZ89" s="237"/>
      <c r="LA89" s="238"/>
      <c r="LB89" s="238"/>
      <c r="LC89" s="238"/>
      <c r="LD89" s="238"/>
      <c r="LE89" s="238"/>
      <c r="LF89" s="238"/>
      <c r="LG89" s="238"/>
      <c r="LH89" s="238"/>
      <c r="LI89" s="239"/>
      <c r="LJ89" s="237"/>
      <c r="LK89" s="238"/>
      <c r="LL89" s="238"/>
      <c r="LM89" s="238"/>
      <c r="LN89" s="238"/>
      <c r="LO89" s="238"/>
      <c r="LP89" s="238"/>
      <c r="LQ89" s="238"/>
      <c r="LR89" s="238"/>
      <c r="LS89" s="239"/>
      <c r="LT89" s="237"/>
      <c r="LU89" s="238"/>
      <c r="LV89" s="238"/>
      <c r="LW89" s="238"/>
      <c r="LX89" s="238"/>
      <c r="LY89" s="238"/>
      <c r="LZ89" s="238"/>
      <c r="MA89" s="238"/>
      <c r="MB89" s="238"/>
      <c r="MC89" s="239"/>
    </row>
    <row r="90" spans="1:341" x14ac:dyDescent="0.2">
      <c r="A90" s="289" t="s">
        <v>363</v>
      </c>
      <c r="B90" s="290"/>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176" t="s">
        <v>129</v>
      </c>
      <c r="AO90" s="177"/>
      <c r="AP90" s="177"/>
      <c r="AQ90" s="177"/>
      <c r="AR90" s="177"/>
      <c r="AS90" s="177"/>
      <c r="AT90" s="177" t="s">
        <v>358</v>
      </c>
      <c r="AU90" s="177"/>
      <c r="AV90" s="177"/>
      <c r="AW90" s="177"/>
      <c r="AX90" s="177"/>
      <c r="AY90" s="177"/>
      <c r="AZ90" s="188">
        <f t="shared" si="354"/>
        <v>0</v>
      </c>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188"/>
      <c r="DI90" s="188"/>
      <c r="DJ90" s="188"/>
      <c r="DK90" s="188"/>
      <c r="DL90" s="188"/>
      <c r="DM90" s="188"/>
      <c r="DN90" s="188"/>
      <c r="DO90" s="188"/>
      <c r="DP90" s="188"/>
      <c r="DQ90" s="188"/>
      <c r="DR90" s="188"/>
      <c r="DS90" s="188"/>
      <c r="DT90" s="188"/>
      <c r="DU90" s="188"/>
      <c r="DV90" s="188"/>
      <c r="DW90" s="188"/>
      <c r="DX90" s="188"/>
      <c r="DY90" s="188"/>
      <c r="DZ90" s="188"/>
      <c r="EA90" s="188"/>
      <c r="EB90" s="188"/>
      <c r="EC90" s="188"/>
      <c r="ED90" s="188"/>
      <c r="EE90" s="188"/>
      <c r="EF90" s="188"/>
      <c r="EG90" s="188"/>
      <c r="EH90" s="188"/>
      <c r="EI90" s="188"/>
      <c r="EJ90" s="188"/>
      <c r="EK90" s="188"/>
      <c r="EL90" s="188"/>
      <c r="EM90" s="188"/>
      <c r="EN90" s="188"/>
      <c r="EO90" s="188"/>
      <c r="EP90" s="188"/>
      <c r="EQ90" s="188"/>
      <c r="ER90" s="188"/>
      <c r="ES90" s="188"/>
      <c r="ET90" s="188"/>
      <c r="EU90" s="188"/>
      <c r="EV90" s="188"/>
      <c r="EW90" s="188"/>
      <c r="EX90" s="188"/>
      <c r="EY90" s="188"/>
      <c r="EZ90" s="188"/>
      <c r="FA90" s="188"/>
      <c r="FB90" s="188"/>
      <c r="FC90" s="188"/>
      <c r="FD90" s="188"/>
      <c r="FE90" s="188"/>
      <c r="FF90" s="188"/>
      <c r="FG90" s="188"/>
      <c r="FH90" s="188"/>
      <c r="FI90" s="188"/>
      <c r="FJ90" s="188"/>
      <c r="FK90" s="188"/>
      <c r="FL90" s="188"/>
      <c r="FM90" s="188"/>
      <c r="FN90" s="188"/>
      <c r="FO90" s="188"/>
      <c r="FP90" s="188"/>
      <c r="FQ90" s="188"/>
      <c r="FR90" s="188"/>
      <c r="FS90" s="188"/>
      <c r="FT90" s="188"/>
      <c r="FU90" s="188"/>
      <c r="FV90" s="188"/>
      <c r="FW90" s="188"/>
      <c r="FX90" s="188"/>
      <c r="FY90" s="188"/>
      <c r="FZ90" s="237"/>
      <c r="GA90" s="238"/>
      <c r="GB90" s="238"/>
      <c r="GC90" s="238"/>
      <c r="GD90" s="238"/>
      <c r="GE90" s="238"/>
      <c r="GF90" s="238"/>
      <c r="GG90" s="238"/>
      <c r="GH90" s="238"/>
      <c r="GI90" s="239"/>
      <c r="GJ90" s="237"/>
      <c r="GK90" s="238"/>
      <c r="GL90" s="238"/>
      <c r="GM90" s="238"/>
      <c r="GN90" s="238"/>
      <c r="GO90" s="238"/>
      <c r="GP90" s="238"/>
      <c r="GQ90" s="238"/>
      <c r="GR90" s="238"/>
      <c r="GS90" s="239"/>
      <c r="GT90" s="237"/>
      <c r="GU90" s="238"/>
      <c r="GV90" s="238"/>
      <c r="GW90" s="238"/>
      <c r="GX90" s="238"/>
      <c r="GY90" s="238"/>
      <c r="GZ90" s="238"/>
      <c r="HA90" s="238"/>
      <c r="HB90" s="238"/>
      <c r="HC90" s="239"/>
      <c r="HD90" s="237"/>
      <c r="HE90" s="238"/>
      <c r="HF90" s="238"/>
      <c r="HG90" s="238"/>
      <c r="HH90" s="238"/>
      <c r="HI90" s="238"/>
      <c r="HJ90" s="238"/>
      <c r="HK90" s="238"/>
      <c r="HL90" s="238"/>
      <c r="HM90" s="239"/>
      <c r="HN90" s="237"/>
      <c r="HO90" s="238"/>
      <c r="HP90" s="238"/>
      <c r="HQ90" s="238"/>
      <c r="HR90" s="238"/>
      <c r="HS90" s="238"/>
      <c r="HT90" s="238"/>
      <c r="HU90" s="238"/>
      <c r="HV90" s="238"/>
      <c r="HW90" s="239"/>
      <c r="HX90" s="237"/>
      <c r="HY90" s="238"/>
      <c r="HZ90" s="238"/>
      <c r="IA90" s="238"/>
      <c r="IB90" s="238"/>
      <c r="IC90" s="238"/>
      <c r="ID90" s="238"/>
      <c r="IE90" s="238"/>
      <c r="IF90" s="238"/>
      <c r="IG90" s="239"/>
      <c r="IH90" s="237"/>
      <c r="II90" s="238"/>
      <c r="IJ90" s="238"/>
      <c r="IK90" s="238"/>
      <c r="IL90" s="238"/>
      <c r="IM90" s="238"/>
      <c r="IN90" s="238"/>
      <c r="IO90" s="238"/>
      <c r="IP90" s="238"/>
      <c r="IQ90" s="239"/>
      <c r="IR90" s="237"/>
      <c r="IS90" s="238"/>
      <c r="IT90" s="238"/>
      <c r="IU90" s="238"/>
      <c r="IV90" s="238"/>
      <c r="IW90" s="238"/>
      <c r="IX90" s="238"/>
      <c r="IY90" s="238"/>
      <c r="IZ90" s="238"/>
      <c r="JA90" s="239"/>
      <c r="JB90" s="237"/>
      <c r="JC90" s="238"/>
      <c r="JD90" s="238"/>
      <c r="JE90" s="238"/>
      <c r="JF90" s="238"/>
      <c r="JG90" s="238"/>
      <c r="JH90" s="238"/>
      <c r="JI90" s="238"/>
      <c r="JJ90" s="238"/>
      <c r="JK90" s="239"/>
      <c r="JL90" s="237"/>
      <c r="JM90" s="238"/>
      <c r="JN90" s="238"/>
      <c r="JO90" s="238"/>
      <c r="JP90" s="238"/>
      <c r="JQ90" s="238"/>
      <c r="JR90" s="238"/>
      <c r="JS90" s="238"/>
      <c r="JT90" s="238"/>
      <c r="JU90" s="239"/>
      <c r="JV90" s="237"/>
      <c r="JW90" s="238"/>
      <c r="JX90" s="238"/>
      <c r="JY90" s="238"/>
      <c r="JZ90" s="238"/>
      <c r="KA90" s="238"/>
      <c r="KB90" s="238"/>
      <c r="KC90" s="238"/>
      <c r="KD90" s="238"/>
      <c r="KE90" s="239"/>
      <c r="KF90" s="237"/>
      <c r="KG90" s="238"/>
      <c r="KH90" s="238"/>
      <c r="KI90" s="238"/>
      <c r="KJ90" s="238"/>
      <c r="KK90" s="238"/>
      <c r="KL90" s="238"/>
      <c r="KM90" s="238"/>
      <c r="KN90" s="238"/>
      <c r="KO90" s="239"/>
      <c r="KP90" s="237"/>
      <c r="KQ90" s="238"/>
      <c r="KR90" s="238"/>
      <c r="KS90" s="238"/>
      <c r="KT90" s="238"/>
      <c r="KU90" s="238"/>
      <c r="KV90" s="238"/>
      <c r="KW90" s="238"/>
      <c r="KX90" s="238"/>
      <c r="KY90" s="239"/>
      <c r="KZ90" s="237"/>
      <c r="LA90" s="238"/>
      <c r="LB90" s="238"/>
      <c r="LC90" s="238"/>
      <c r="LD90" s="238"/>
      <c r="LE90" s="238"/>
      <c r="LF90" s="238"/>
      <c r="LG90" s="238"/>
      <c r="LH90" s="238"/>
      <c r="LI90" s="239"/>
      <c r="LJ90" s="237"/>
      <c r="LK90" s="238"/>
      <c r="LL90" s="238"/>
      <c r="LM90" s="238"/>
      <c r="LN90" s="238"/>
      <c r="LO90" s="238"/>
      <c r="LP90" s="238"/>
      <c r="LQ90" s="238"/>
      <c r="LR90" s="238"/>
      <c r="LS90" s="239"/>
      <c r="LT90" s="237"/>
      <c r="LU90" s="238"/>
      <c r="LV90" s="238"/>
      <c r="LW90" s="238"/>
      <c r="LX90" s="238"/>
      <c r="LY90" s="238"/>
      <c r="LZ90" s="238"/>
      <c r="MA90" s="238"/>
      <c r="MB90" s="238"/>
      <c r="MC90" s="239"/>
    </row>
    <row r="91" spans="1:341" x14ac:dyDescent="0.2">
      <c r="A91" s="289" t="s">
        <v>364</v>
      </c>
      <c r="B91" s="290"/>
      <c r="C91" s="290"/>
      <c r="D91" s="290"/>
      <c r="E91" s="290"/>
      <c r="F91" s="290"/>
      <c r="G91" s="290"/>
      <c r="H91" s="290"/>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176" t="s">
        <v>129</v>
      </c>
      <c r="AO91" s="177"/>
      <c r="AP91" s="177"/>
      <c r="AQ91" s="177"/>
      <c r="AR91" s="177"/>
      <c r="AS91" s="177"/>
      <c r="AT91" s="177" t="s">
        <v>359</v>
      </c>
      <c r="AU91" s="177"/>
      <c r="AV91" s="177"/>
      <c r="AW91" s="177"/>
      <c r="AX91" s="177"/>
      <c r="AY91" s="177"/>
      <c r="AZ91" s="188">
        <f t="shared" si="354"/>
        <v>0</v>
      </c>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188"/>
      <c r="DI91" s="188"/>
      <c r="DJ91" s="188"/>
      <c r="DK91" s="188"/>
      <c r="DL91" s="188"/>
      <c r="DM91" s="188"/>
      <c r="DN91" s="188"/>
      <c r="DO91" s="188"/>
      <c r="DP91" s="188"/>
      <c r="DQ91" s="188"/>
      <c r="DR91" s="188"/>
      <c r="DS91" s="188"/>
      <c r="DT91" s="188"/>
      <c r="DU91" s="188"/>
      <c r="DV91" s="188"/>
      <c r="DW91" s="188"/>
      <c r="DX91" s="188"/>
      <c r="DY91" s="188"/>
      <c r="DZ91" s="188"/>
      <c r="EA91" s="188"/>
      <c r="EB91" s="188"/>
      <c r="EC91" s="188"/>
      <c r="ED91" s="188"/>
      <c r="EE91" s="188"/>
      <c r="EF91" s="188"/>
      <c r="EG91" s="188"/>
      <c r="EH91" s="188"/>
      <c r="EI91" s="188"/>
      <c r="EJ91" s="188"/>
      <c r="EK91" s="188"/>
      <c r="EL91" s="188"/>
      <c r="EM91" s="188"/>
      <c r="EN91" s="188"/>
      <c r="EO91" s="188"/>
      <c r="EP91" s="188"/>
      <c r="EQ91" s="188"/>
      <c r="ER91" s="188"/>
      <c r="ES91" s="188"/>
      <c r="ET91" s="188"/>
      <c r="EU91" s="188"/>
      <c r="EV91" s="188"/>
      <c r="EW91" s="188"/>
      <c r="EX91" s="188"/>
      <c r="EY91" s="188"/>
      <c r="EZ91" s="188"/>
      <c r="FA91" s="188"/>
      <c r="FB91" s="188"/>
      <c r="FC91" s="188"/>
      <c r="FD91" s="188"/>
      <c r="FE91" s="188"/>
      <c r="FF91" s="188"/>
      <c r="FG91" s="188"/>
      <c r="FH91" s="188"/>
      <c r="FI91" s="188"/>
      <c r="FJ91" s="188"/>
      <c r="FK91" s="188"/>
      <c r="FL91" s="188"/>
      <c r="FM91" s="188"/>
      <c r="FN91" s="188"/>
      <c r="FO91" s="188"/>
      <c r="FP91" s="188"/>
      <c r="FQ91" s="188"/>
      <c r="FR91" s="188"/>
      <c r="FS91" s="188"/>
      <c r="FT91" s="188"/>
      <c r="FU91" s="188"/>
      <c r="FV91" s="188"/>
      <c r="FW91" s="188"/>
      <c r="FX91" s="188"/>
      <c r="FY91" s="188"/>
      <c r="FZ91" s="237"/>
      <c r="GA91" s="238"/>
      <c r="GB91" s="238"/>
      <c r="GC91" s="238"/>
      <c r="GD91" s="238"/>
      <c r="GE91" s="238"/>
      <c r="GF91" s="238"/>
      <c r="GG91" s="238"/>
      <c r="GH91" s="238"/>
      <c r="GI91" s="239"/>
      <c r="GJ91" s="237"/>
      <c r="GK91" s="238"/>
      <c r="GL91" s="238"/>
      <c r="GM91" s="238"/>
      <c r="GN91" s="238"/>
      <c r="GO91" s="238"/>
      <c r="GP91" s="238"/>
      <c r="GQ91" s="238"/>
      <c r="GR91" s="238"/>
      <c r="GS91" s="239"/>
      <c r="GT91" s="237"/>
      <c r="GU91" s="238"/>
      <c r="GV91" s="238"/>
      <c r="GW91" s="238"/>
      <c r="GX91" s="238"/>
      <c r="GY91" s="238"/>
      <c r="GZ91" s="238"/>
      <c r="HA91" s="238"/>
      <c r="HB91" s="238"/>
      <c r="HC91" s="239"/>
      <c r="HD91" s="237"/>
      <c r="HE91" s="238"/>
      <c r="HF91" s="238"/>
      <c r="HG91" s="238"/>
      <c r="HH91" s="238"/>
      <c r="HI91" s="238"/>
      <c r="HJ91" s="238"/>
      <c r="HK91" s="238"/>
      <c r="HL91" s="238"/>
      <c r="HM91" s="239"/>
      <c r="HN91" s="237"/>
      <c r="HO91" s="238"/>
      <c r="HP91" s="238"/>
      <c r="HQ91" s="238"/>
      <c r="HR91" s="238"/>
      <c r="HS91" s="238"/>
      <c r="HT91" s="238"/>
      <c r="HU91" s="238"/>
      <c r="HV91" s="238"/>
      <c r="HW91" s="239"/>
      <c r="HX91" s="237"/>
      <c r="HY91" s="238"/>
      <c r="HZ91" s="238"/>
      <c r="IA91" s="238"/>
      <c r="IB91" s="238"/>
      <c r="IC91" s="238"/>
      <c r="ID91" s="238"/>
      <c r="IE91" s="238"/>
      <c r="IF91" s="238"/>
      <c r="IG91" s="239"/>
      <c r="IH91" s="237"/>
      <c r="II91" s="238"/>
      <c r="IJ91" s="238"/>
      <c r="IK91" s="238"/>
      <c r="IL91" s="238"/>
      <c r="IM91" s="238"/>
      <c r="IN91" s="238"/>
      <c r="IO91" s="238"/>
      <c r="IP91" s="238"/>
      <c r="IQ91" s="239"/>
      <c r="IR91" s="237"/>
      <c r="IS91" s="238"/>
      <c r="IT91" s="238"/>
      <c r="IU91" s="238"/>
      <c r="IV91" s="238"/>
      <c r="IW91" s="238"/>
      <c r="IX91" s="238"/>
      <c r="IY91" s="238"/>
      <c r="IZ91" s="238"/>
      <c r="JA91" s="239"/>
      <c r="JB91" s="237"/>
      <c r="JC91" s="238"/>
      <c r="JD91" s="238"/>
      <c r="JE91" s="238"/>
      <c r="JF91" s="238"/>
      <c r="JG91" s="238"/>
      <c r="JH91" s="238"/>
      <c r="JI91" s="238"/>
      <c r="JJ91" s="238"/>
      <c r="JK91" s="239"/>
      <c r="JL91" s="237"/>
      <c r="JM91" s="238"/>
      <c r="JN91" s="238"/>
      <c r="JO91" s="238"/>
      <c r="JP91" s="238"/>
      <c r="JQ91" s="238"/>
      <c r="JR91" s="238"/>
      <c r="JS91" s="238"/>
      <c r="JT91" s="238"/>
      <c r="JU91" s="239"/>
      <c r="JV91" s="237"/>
      <c r="JW91" s="238"/>
      <c r="JX91" s="238"/>
      <c r="JY91" s="238"/>
      <c r="JZ91" s="238"/>
      <c r="KA91" s="238"/>
      <c r="KB91" s="238"/>
      <c r="KC91" s="238"/>
      <c r="KD91" s="238"/>
      <c r="KE91" s="239"/>
      <c r="KF91" s="237"/>
      <c r="KG91" s="238"/>
      <c r="KH91" s="238"/>
      <c r="KI91" s="238"/>
      <c r="KJ91" s="238"/>
      <c r="KK91" s="238"/>
      <c r="KL91" s="238"/>
      <c r="KM91" s="238"/>
      <c r="KN91" s="238"/>
      <c r="KO91" s="239"/>
      <c r="KP91" s="237"/>
      <c r="KQ91" s="238"/>
      <c r="KR91" s="238"/>
      <c r="KS91" s="238"/>
      <c r="KT91" s="238"/>
      <c r="KU91" s="238"/>
      <c r="KV91" s="238"/>
      <c r="KW91" s="238"/>
      <c r="KX91" s="238"/>
      <c r="KY91" s="239"/>
      <c r="KZ91" s="237"/>
      <c r="LA91" s="238"/>
      <c r="LB91" s="238"/>
      <c r="LC91" s="238"/>
      <c r="LD91" s="238"/>
      <c r="LE91" s="238"/>
      <c r="LF91" s="238"/>
      <c r="LG91" s="238"/>
      <c r="LH91" s="238"/>
      <c r="LI91" s="239"/>
      <c r="LJ91" s="237"/>
      <c r="LK91" s="238"/>
      <c r="LL91" s="238"/>
      <c r="LM91" s="238"/>
      <c r="LN91" s="238"/>
      <c r="LO91" s="238"/>
      <c r="LP91" s="238"/>
      <c r="LQ91" s="238"/>
      <c r="LR91" s="238"/>
      <c r="LS91" s="239"/>
      <c r="LT91" s="237"/>
      <c r="LU91" s="238"/>
      <c r="LV91" s="238"/>
      <c r="LW91" s="238"/>
      <c r="LX91" s="238"/>
      <c r="LY91" s="238"/>
      <c r="LZ91" s="238"/>
      <c r="MA91" s="238"/>
      <c r="MB91" s="238"/>
      <c r="MC91" s="239"/>
    </row>
    <row r="92" spans="1:341" x14ac:dyDescent="0.2">
      <c r="A92" s="289" t="s">
        <v>365</v>
      </c>
      <c r="B92" s="290"/>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176" t="s">
        <v>129</v>
      </c>
      <c r="AO92" s="177"/>
      <c r="AP92" s="177"/>
      <c r="AQ92" s="177"/>
      <c r="AR92" s="177"/>
      <c r="AS92" s="177"/>
      <c r="AT92" s="177" t="s">
        <v>360</v>
      </c>
      <c r="AU92" s="177"/>
      <c r="AV92" s="177"/>
      <c r="AW92" s="177"/>
      <c r="AX92" s="177"/>
      <c r="AY92" s="177"/>
      <c r="AZ92" s="188">
        <f t="shared" si="354"/>
        <v>0</v>
      </c>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188"/>
      <c r="DI92" s="188"/>
      <c r="DJ92" s="188"/>
      <c r="DK92" s="188"/>
      <c r="DL92" s="188"/>
      <c r="DM92" s="188"/>
      <c r="DN92" s="188"/>
      <c r="DO92" s="188"/>
      <c r="DP92" s="188"/>
      <c r="DQ92" s="188"/>
      <c r="DR92" s="188"/>
      <c r="DS92" s="188"/>
      <c r="DT92" s="188"/>
      <c r="DU92" s="188"/>
      <c r="DV92" s="188"/>
      <c r="DW92" s="188"/>
      <c r="DX92" s="188"/>
      <c r="DY92" s="188"/>
      <c r="DZ92" s="188"/>
      <c r="EA92" s="188"/>
      <c r="EB92" s="188"/>
      <c r="EC92" s="188"/>
      <c r="ED92" s="188"/>
      <c r="EE92" s="188"/>
      <c r="EF92" s="188"/>
      <c r="EG92" s="188"/>
      <c r="EH92" s="188"/>
      <c r="EI92" s="188"/>
      <c r="EJ92" s="188"/>
      <c r="EK92" s="188"/>
      <c r="EL92" s="188"/>
      <c r="EM92" s="188"/>
      <c r="EN92" s="188"/>
      <c r="EO92" s="188"/>
      <c r="EP92" s="188"/>
      <c r="EQ92" s="188"/>
      <c r="ER92" s="188"/>
      <c r="ES92" s="188"/>
      <c r="ET92" s="188"/>
      <c r="EU92" s="188"/>
      <c r="EV92" s="188"/>
      <c r="EW92" s="188"/>
      <c r="EX92" s="188"/>
      <c r="EY92" s="188"/>
      <c r="EZ92" s="188"/>
      <c r="FA92" s="188"/>
      <c r="FB92" s="188"/>
      <c r="FC92" s="188"/>
      <c r="FD92" s="188"/>
      <c r="FE92" s="188"/>
      <c r="FF92" s="188"/>
      <c r="FG92" s="188"/>
      <c r="FH92" s="188"/>
      <c r="FI92" s="188"/>
      <c r="FJ92" s="188"/>
      <c r="FK92" s="188"/>
      <c r="FL92" s="188"/>
      <c r="FM92" s="188"/>
      <c r="FN92" s="188"/>
      <c r="FO92" s="188"/>
      <c r="FP92" s="188"/>
      <c r="FQ92" s="188"/>
      <c r="FR92" s="188"/>
      <c r="FS92" s="188"/>
      <c r="FT92" s="188"/>
      <c r="FU92" s="188"/>
      <c r="FV92" s="188"/>
      <c r="FW92" s="188"/>
      <c r="FX92" s="188"/>
      <c r="FY92" s="188"/>
      <c r="FZ92" s="237"/>
      <c r="GA92" s="238"/>
      <c r="GB92" s="238"/>
      <c r="GC92" s="238"/>
      <c r="GD92" s="238"/>
      <c r="GE92" s="238"/>
      <c r="GF92" s="238"/>
      <c r="GG92" s="238"/>
      <c r="GH92" s="238"/>
      <c r="GI92" s="239"/>
      <c r="GJ92" s="237"/>
      <c r="GK92" s="238"/>
      <c r="GL92" s="238"/>
      <c r="GM92" s="238"/>
      <c r="GN92" s="238"/>
      <c r="GO92" s="238"/>
      <c r="GP92" s="238"/>
      <c r="GQ92" s="238"/>
      <c r="GR92" s="238"/>
      <c r="GS92" s="239"/>
      <c r="GT92" s="237"/>
      <c r="GU92" s="238"/>
      <c r="GV92" s="238"/>
      <c r="GW92" s="238"/>
      <c r="GX92" s="238"/>
      <c r="GY92" s="238"/>
      <c r="GZ92" s="238"/>
      <c r="HA92" s="238"/>
      <c r="HB92" s="238"/>
      <c r="HC92" s="239"/>
      <c r="HD92" s="237"/>
      <c r="HE92" s="238"/>
      <c r="HF92" s="238"/>
      <c r="HG92" s="238"/>
      <c r="HH92" s="238"/>
      <c r="HI92" s="238"/>
      <c r="HJ92" s="238"/>
      <c r="HK92" s="238"/>
      <c r="HL92" s="238"/>
      <c r="HM92" s="239"/>
      <c r="HN92" s="237"/>
      <c r="HO92" s="238"/>
      <c r="HP92" s="238"/>
      <c r="HQ92" s="238"/>
      <c r="HR92" s="238"/>
      <c r="HS92" s="238"/>
      <c r="HT92" s="238"/>
      <c r="HU92" s="238"/>
      <c r="HV92" s="238"/>
      <c r="HW92" s="239"/>
      <c r="HX92" s="237"/>
      <c r="HY92" s="238"/>
      <c r="HZ92" s="238"/>
      <c r="IA92" s="238"/>
      <c r="IB92" s="238"/>
      <c r="IC92" s="238"/>
      <c r="ID92" s="238"/>
      <c r="IE92" s="238"/>
      <c r="IF92" s="238"/>
      <c r="IG92" s="239"/>
      <c r="IH92" s="237"/>
      <c r="II92" s="238"/>
      <c r="IJ92" s="238"/>
      <c r="IK92" s="238"/>
      <c r="IL92" s="238"/>
      <c r="IM92" s="238"/>
      <c r="IN92" s="238"/>
      <c r="IO92" s="238"/>
      <c r="IP92" s="238"/>
      <c r="IQ92" s="239"/>
      <c r="IR92" s="237"/>
      <c r="IS92" s="238"/>
      <c r="IT92" s="238"/>
      <c r="IU92" s="238"/>
      <c r="IV92" s="238"/>
      <c r="IW92" s="238"/>
      <c r="IX92" s="238"/>
      <c r="IY92" s="238"/>
      <c r="IZ92" s="238"/>
      <c r="JA92" s="239"/>
      <c r="JB92" s="237"/>
      <c r="JC92" s="238"/>
      <c r="JD92" s="238"/>
      <c r="JE92" s="238"/>
      <c r="JF92" s="238"/>
      <c r="JG92" s="238"/>
      <c r="JH92" s="238"/>
      <c r="JI92" s="238"/>
      <c r="JJ92" s="238"/>
      <c r="JK92" s="239"/>
      <c r="JL92" s="237"/>
      <c r="JM92" s="238"/>
      <c r="JN92" s="238"/>
      <c r="JO92" s="238"/>
      <c r="JP92" s="238"/>
      <c r="JQ92" s="238"/>
      <c r="JR92" s="238"/>
      <c r="JS92" s="238"/>
      <c r="JT92" s="238"/>
      <c r="JU92" s="239"/>
      <c r="JV92" s="237"/>
      <c r="JW92" s="238"/>
      <c r="JX92" s="238"/>
      <c r="JY92" s="238"/>
      <c r="JZ92" s="238"/>
      <c r="KA92" s="238"/>
      <c r="KB92" s="238"/>
      <c r="KC92" s="238"/>
      <c r="KD92" s="238"/>
      <c r="KE92" s="239"/>
      <c r="KF92" s="237"/>
      <c r="KG92" s="238"/>
      <c r="KH92" s="238"/>
      <c r="KI92" s="238"/>
      <c r="KJ92" s="238"/>
      <c r="KK92" s="238"/>
      <c r="KL92" s="238"/>
      <c r="KM92" s="238"/>
      <c r="KN92" s="238"/>
      <c r="KO92" s="239"/>
      <c r="KP92" s="237"/>
      <c r="KQ92" s="238"/>
      <c r="KR92" s="238"/>
      <c r="KS92" s="238"/>
      <c r="KT92" s="238"/>
      <c r="KU92" s="238"/>
      <c r="KV92" s="238"/>
      <c r="KW92" s="238"/>
      <c r="KX92" s="238"/>
      <c r="KY92" s="239"/>
      <c r="KZ92" s="237"/>
      <c r="LA92" s="238"/>
      <c r="LB92" s="238"/>
      <c r="LC92" s="238"/>
      <c r="LD92" s="238"/>
      <c r="LE92" s="238"/>
      <c r="LF92" s="238"/>
      <c r="LG92" s="238"/>
      <c r="LH92" s="238"/>
      <c r="LI92" s="239"/>
      <c r="LJ92" s="237"/>
      <c r="LK92" s="238"/>
      <c r="LL92" s="238"/>
      <c r="LM92" s="238"/>
      <c r="LN92" s="238"/>
      <c r="LO92" s="238"/>
      <c r="LP92" s="238"/>
      <c r="LQ92" s="238"/>
      <c r="LR92" s="238"/>
      <c r="LS92" s="239"/>
      <c r="LT92" s="237"/>
      <c r="LU92" s="238"/>
      <c r="LV92" s="238"/>
      <c r="LW92" s="238"/>
      <c r="LX92" s="238"/>
      <c r="LY92" s="238"/>
      <c r="LZ92" s="238"/>
      <c r="MA92" s="238"/>
      <c r="MB92" s="238"/>
      <c r="MC92" s="239"/>
    </row>
    <row r="93" spans="1:341" x14ac:dyDescent="0.2">
      <c r="A93" s="289" t="s">
        <v>366</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176" t="s">
        <v>129</v>
      </c>
      <c r="AO93" s="177"/>
      <c r="AP93" s="177"/>
      <c r="AQ93" s="177"/>
      <c r="AR93" s="177"/>
      <c r="AS93" s="177"/>
      <c r="AT93" s="177" t="s">
        <v>361</v>
      </c>
      <c r="AU93" s="177"/>
      <c r="AV93" s="177"/>
      <c r="AW93" s="177"/>
      <c r="AX93" s="177"/>
      <c r="AY93" s="177"/>
      <c r="AZ93" s="188">
        <f t="shared" si="354"/>
        <v>3025300</v>
      </c>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v>5600</v>
      </c>
      <c r="CO93" s="188"/>
      <c r="CP93" s="188"/>
      <c r="CQ93" s="188"/>
      <c r="CR93" s="188"/>
      <c r="CS93" s="188"/>
      <c r="CT93" s="188"/>
      <c r="CU93" s="188"/>
      <c r="CV93" s="188"/>
      <c r="CW93" s="188"/>
      <c r="CX93" s="188">
        <v>18500</v>
      </c>
      <c r="CY93" s="188"/>
      <c r="CZ93" s="188"/>
      <c r="DA93" s="188"/>
      <c r="DB93" s="188"/>
      <c r="DC93" s="188"/>
      <c r="DD93" s="188"/>
      <c r="DE93" s="188"/>
      <c r="DF93" s="188"/>
      <c r="DG93" s="188"/>
      <c r="DH93" s="188"/>
      <c r="DI93" s="188"/>
      <c r="DJ93" s="188"/>
      <c r="DK93" s="188"/>
      <c r="DL93" s="188"/>
      <c r="DM93" s="188"/>
      <c r="DN93" s="188"/>
      <c r="DO93" s="188"/>
      <c r="DP93" s="188"/>
      <c r="DQ93" s="188"/>
      <c r="DR93" s="188"/>
      <c r="DS93" s="188"/>
      <c r="DT93" s="188"/>
      <c r="DU93" s="188"/>
      <c r="DV93" s="188"/>
      <c r="DW93" s="188"/>
      <c r="DX93" s="188"/>
      <c r="DY93" s="188"/>
      <c r="DZ93" s="188"/>
      <c r="EA93" s="188"/>
      <c r="EB93" s="188"/>
      <c r="EC93" s="188"/>
      <c r="ED93" s="188"/>
      <c r="EE93" s="188"/>
      <c r="EF93" s="188"/>
      <c r="EG93" s="188"/>
      <c r="EH93" s="188"/>
      <c r="EI93" s="188"/>
      <c r="EJ93" s="188"/>
      <c r="EK93" s="188"/>
      <c r="EL93" s="188"/>
      <c r="EM93" s="188"/>
      <c r="EN93" s="188"/>
      <c r="EO93" s="188"/>
      <c r="EP93" s="188"/>
      <c r="EQ93" s="188"/>
      <c r="ER93" s="188"/>
      <c r="ES93" s="188"/>
      <c r="ET93" s="188"/>
      <c r="EU93" s="188"/>
      <c r="EV93" s="188">
        <v>5000</v>
      </c>
      <c r="EW93" s="188"/>
      <c r="EX93" s="188"/>
      <c r="EY93" s="188"/>
      <c r="EZ93" s="188"/>
      <c r="FA93" s="188"/>
      <c r="FB93" s="188"/>
      <c r="FC93" s="188"/>
      <c r="FD93" s="188"/>
      <c r="FE93" s="188"/>
      <c r="FF93" s="188"/>
      <c r="FG93" s="188"/>
      <c r="FH93" s="188"/>
      <c r="FI93" s="188"/>
      <c r="FJ93" s="188"/>
      <c r="FK93" s="188"/>
      <c r="FL93" s="188"/>
      <c r="FM93" s="188"/>
      <c r="FN93" s="188"/>
      <c r="FO93" s="188"/>
      <c r="FP93" s="188">
        <v>229200</v>
      </c>
      <c r="FQ93" s="188"/>
      <c r="FR93" s="188"/>
      <c r="FS93" s="188"/>
      <c r="FT93" s="188"/>
      <c r="FU93" s="188"/>
      <c r="FV93" s="188"/>
      <c r="FW93" s="188"/>
      <c r="FX93" s="188"/>
      <c r="FY93" s="188"/>
      <c r="FZ93" s="237"/>
      <c r="GA93" s="238"/>
      <c r="GB93" s="238"/>
      <c r="GC93" s="238"/>
      <c r="GD93" s="238"/>
      <c r="GE93" s="238"/>
      <c r="GF93" s="238"/>
      <c r="GG93" s="238"/>
      <c r="GH93" s="238"/>
      <c r="GI93" s="239"/>
      <c r="GJ93" s="237"/>
      <c r="GK93" s="238"/>
      <c r="GL93" s="238"/>
      <c r="GM93" s="238"/>
      <c r="GN93" s="238"/>
      <c r="GO93" s="238"/>
      <c r="GP93" s="238"/>
      <c r="GQ93" s="238"/>
      <c r="GR93" s="238"/>
      <c r="GS93" s="239"/>
      <c r="GT93" s="237">
        <v>295000</v>
      </c>
      <c r="GU93" s="238"/>
      <c r="GV93" s="238"/>
      <c r="GW93" s="238"/>
      <c r="GX93" s="238"/>
      <c r="GY93" s="238"/>
      <c r="GZ93" s="238"/>
      <c r="HA93" s="238"/>
      <c r="HB93" s="238"/>
      <c r="HC93" s="239"/>
      <c r="HD93" s="237">
        <v>460000</v>
      </c>
      <c r="HE93" s="238"/>
      <c r="HF93" s="238"/>
      <c r="HG93" s="238"/>
      <c r="HH93" s="238"/>
      <c r="HI93" s="238"/>
      <c r="HJ93" s="238"/>
      <c r="HK93" s="238"/>
      <c r="HL93" s="238"/>
      <c r="HM93" s="239"/>
      <c r="HN93" s="237"/>
      <c r="HO93" s="238"/>
      <c r="HP93" s="238"/>
      <c r="HQ93" s="238"/>
      <c r="HR93" s="238"/>
      <c r="HS93" s="238"/>
      <c r="HT93" s="238"/>
      <c r="HU93" s="238"/>
      <c r="HV93" s="238"/>
      <c r="HW93" s="239"/>
      <c r="HX93" s="237">
        <v>542000</v>
      </c>
      <c r="HY93" s="238"/>
      <c r="HZ93" s="238"/>
      <c r="IA93" s="238"/>
      <c r="IB93" s="238"/>
      <c r="IC93" s="238"/>
      <c r="ID93" s="238"/>
      <c r="IE93" s="238"/>
      <c r="IF93" s="238"/>
      <c r="IG93" s="239"/>
      <c r="IH93" s="237">
        <v>160000</v>
      </c>
      <c r="II93" s="238"/>
      <c r="IJ93" s="238"/>
      <c r="IK93" s="238"/>
      <c r="IL93" s="238"/>
      <c r="IM93" s="238"/>
      <c r="IN93" s="238"/>
      <c r="IO93" s="238"/>
      <c r="IP93" s="238"/>
      <c r="IQ93" s="239"/>
      <c r="IR93" s="237"/>
      <c r="IS93" s="238"/>
      <c r="IT93" s="238"/>
      <c r="IU93" s="238"/>
      <c r="IV93" s="238"/>
      <c r="IW93" s="238"/>
      <c r="IX93" s="238"/>
      <c r="IY93" s="238"/>
      <c r="IZ93" s="238"/>
      <c r="JA93" s="239"/>
      <c r="JB93" s="237">
        <v>328000</v>
      </c>
      <c r="JC93" s="238"/>
      <c r="JD93" s="238"/>
      <c r="JE93" s="238"/>
      <c r="JF93" s="238"/>
      <c r="JG93" s="238"/>
      <c r="JH93" s="238"/>
      <c r="JI93" s="238"/>
      <c r="JJ93" s="238"/>
      <c r="JK93" s="239"/>
      <c r="JL93" s="237"/>
      <c r="JM93" s="238"/>
      <c r="JN93" s="238"/>
      <c r="JO93" s="238"/>
      <c r="JP93" s="238"/>
      <c r="JQ93" s="238"/>
      <c r="JR93" s="238"/>
      <c r="JS93" s="238"/>
      <c r="JT93" s="238"/>
      <c r="JU93" s="239"/>
      <c r="JV93" s="237">
        <v>5000</v>
      </c>
      <c r="JW93" s="238"/>
      <c r="JX93" s="238"/>
      <c r="JY93" s="238"/>
      <c r="JZ93" s="238"/>
      <c r="KA93" s="238"/>
      <c r="KB93" s="238"/>
      <c r="KC93" s="238"/>
      <c r="KD93" s="238"/>
      <c r="KE93" s="239"/>
      <c r="KF93" s="237">
        <v>855400</v>
      </c>
      <c r="KG93" s="238"/>
      <c r="KH93" s="238"/>
      <c r="KI93" s="238"/>
      <c r="KJ93" s="238"/>
      <c r="KK93" s="238"/>
      <c r="KL93" s="238"/>
      <c r="KM93" s="238"/>
      <c r="KN93" s="238"/>
      <c r="KO93" s="239"/>
      <c r="KP93" s="237"/>
      <c r="KQ93" s="238"/>
      <c r="KR93" s="238"/>
      <c r="KS93" s="238"/>
      <c r="KT93" s="238"/>
      <c r="KU93" s="238"/>
      <c r="KV93" s="238"/>
      <c r="KW93" s="238"/>
      <c r="KX93" s="238"/>
      <c r="KY93" s="239"/>
      <c r="KZ93" s="237">
        <v>121600</v>
      </c>
      <c r="LA93" s="238"/>
      <c r="LB93" s="238"/>
      <c r="LC93" s="238"/>
      <c r="LD93" s="238"/>
      <c r="LE93" s="238"/>
      <c r="LF93" s="238"/>
      <c r="LG93" s="238"/>
      <c r="LH93" s="238"/>
      <c r="LI93" s="239"/>
      <c r="LJ93" s="237"/>
      <c r="LK93" s="238"/>
      <c r="LL93" s="238"/>
      <c r="LM93" s="238"/>
      <c r="LN93" s="238"/>
      <c r="LO93" s="238"/>
      <c r="LP93" s="238"/>
      <c r="LQ93" s="238"/>
      <c r="LR93" s="238"/>
      <c r="LS93" s="239"/>
      <c r="LT93" s="237"/>
      <c r="LU93" s="238"/>
      <c r="LV93" s="238"/>
      <c r="LW93" s="238"/>
      <c r="LX93" s="238"/>
      <c r="LY93" s="238"/>
      <c r="LZ93" s="238"/>
      <c r="MA93" s="238"/>
      <c r="MB93" s="238"/>
      <c r="MC93" s="239"/>
    </row>
    <row r="94" spans="1:341" ht="25.5" customHeight="1" x14ac:dyDescent="0.2">
      <c r="A94" s="289" t="s">
        <v>367</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176" t="s">
        <v>129</v>
      </c>
      <c r="AO94" s="177"/>
      <c r="AP94" s="177"/>
      <c r="AQ94" s="177"/>
      <c r="AR94" s="177"/>
      <c r="AS94" s="177"/>
      <c r="AT94" s="177" t="s">
        <v>368</v>
      </c>
      <c r="AU94" s="177"/>
      <c r="AV94" s="177"/>
      <c r="AW94" s="177"/>
      <c r="AX94" s="177"/>
      <c r="AY94" s="177"/>
      <c r="AZ94" s="188">
        <f t="shared" si="354"/>
        <v>5960980</v>
      </c>
      <c r="BA94" s="188"/>
      <c r="BB94" s="188"/>
      <c r="BC94" s="188"/>
      <c r="BD94" s="188"/>
      <c r="BE94" s="188"/>
      <c r="BF94" s="188"/>
      <c r="BG94" s="188"/>
      <c r="BH94" s="188"/>
      <c r="BI94" s="188"/>
      <c r="BJ94" s="188"/>
      <c r="BK94" s="188"/>
      <c r="BL94" s="188"/>
      <c r="BM94" s="188"/>
      <c r="BN94" s="188"/>
      <c r="BO94" s="188"/>
      <c r="BP94" s="188"/>
      <c r="BQ94" s="188"/>
      <c r="BR94" s="188"/>
      <c r="BS94" s="188"/>
      <c r="BT94" s="188">
        <v>123480</v>
      </c>
      <c r="BU94" s="188"/>
      <c r="BV94" s="188"/>
      <c r="BW94" s="188"/>
      <c r="BX94" s="188"/>
      <c r="BY94" s="188"/>
      <c r="BZ94" s="188"/>
      <c r="CA94" s="188"/>
      <c r="CB94" s="188"/>
      <c r="CC94" s="188"/>
      <c r="CD94" s="188">
        <v>42000</v>
      </c>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188"/>
      <c r="DV94" s="188"/>
      <c r="DW94" s="188"/>
      <c r="DX94" s="188"/>
      <c r="DY94" s="188"/>
      <c r="DZ94" s="188"/>
      <c r="EA94" s="188"/>
      <c r="EB94" s="188"/>
      <c r="EC94" s="188"/>
      <c r="ED94" s="188"/>
      <c r="EE94" s="188"/>
      <c r="EF94" s="188"/>
      <c r="EG94" s="188"/>
      <c r="EH94" s="188"/>
      <c r="EI94" s="188"/>
      <c r="EJ94" s="188"/>
      <c r="EK94" s="188"/>
      <c r="EL94" s="188"/>
      <c r="EM94" s="188"/>
      <c r="EN94" s="188"/>
      <c r="EO94" s="188"/>
      <c r="EP94" s="188"/>
      <c r="EQ94" s="188"/>
      <c r="ER94" s="188"/>
      <c r="ES94" s="188"/>
      <c r="ET94" s="188"/>
      <c r="EU94" s="188"/>
      <c r="EV94" s="188">
        <v>252500</v>
      </c>
      <c r="EW94" s="188"/>
      <c r="EX94" s="188"/>
      <c r="EY94" s="188"/>
      <c r="EZ94" s="188"/>
      <c r="FA94" s="188"/>
      <c r="FB94" s="188"/>
      <c r="FC94" s="188"/>
      <c r="FD94" s="188"/>
      <c r="FE94" s="188"/>
      <c r="FF94" s="188">
        <v>116000</v>
      </c>
      <c r="FG94" s="188"/>
      <c r="FH94" s="188"/>
      <c r="FI94" s="188"/>
      <c r="FJ94" s="188"/>
      <c r="FK94" s="188"/>
      <c r="FL94" s="188"/>
      <c r="FM94" s="188"/>
      <c r="FN94" s="188"/>
      <c r="FO94" s="188"/>
      <c r="FP94" s="188">
        <v>119700</v>
      </c>
      <c r="FQ94" s="188"/>
      <c r="FR94" s="188"/>
      <c r="FS94" s="188"/>
      <c r="FT94" s="188"/>
      <c r="FU94" s="188"/>
      <c r="FV94" s="188"/>
      <c r="FW94" s="188"/>
      <c r="FX94" s="188"/>
      <c r="FY94" s="188"/>
      <c r="FZ94" s="237"/>
      <c r="GA94" s="238"/>
      <c r="GB94" s="238"/>
      <c r="GC94" s="238"/>
      <c r="GD94" s="238"/>
      <c r="GE94" s="238"/>
      <c r="GF94" s="238"/>
      <c r="GG94" s="238"/>
      <c r="GH94" s="238"/>
      <c r="GI94" s="239"/>
      <c r="GJ94" s="237"/>
      <c r="GK94" s="238"/>
      <c r="GL94" s="238"/>
      <c r="GM94" s="238"/>
      <c r="GN94" s="238"/>
      <c r="GO94" s="238"/>
      <c r="GP94" s="238"/>
      <c r="GQ94" s="238"/>
      <c r="GR94" s="238"/>
      <c r="GS94" s="239"/>
      <c r="GT94" s="237">
        <v>90500</v>
      </c>
      <c r="GU94" s="238"/>
      <c r="GV94" s="238"/>
      <c r="GW94" s="238"/>
      <c r="GX94" s="238"/>
      <c r="GY94" s="238"/>
      <c r="GZ94" s="238"/>
      <c r="HA94" s="238"/>
      <c r="HB94" s="238"/>
      <c r="HC94" s="239"/>
      <c r="HD94" s="237"/>
      <c r="HE94" s="238"/>
      <c r="HF94" s="238"/>
      <c r="HG94" s="238"/>
      <c r="HH94" s="238"/>
      <c r="HI94" s="238"/>
      <c r="HJ94" s="238"/>
      <c r="HK94" s="238"/>
      <c r="HL94" s="238"/>
      <c r="HM94" s="239"/>
      <c r="HN94" s="237">
        <v>112000</v>
      </c>
      <c r="HO94" s="238"/>
      <c r="HP94" s="238"/>
      <c r="HQ94" s="238"/>
      <c r="HR94" s="238"/>
      <c r="HS94" s="238"/>
      <c r="HT94" s="238"/>
      <c r="HU94" s="238"/>
      <c r="HV94" s="238"/>
      <c r="HW94" s="239"/>
      <c r="HX94" s="237">
        <v>2119000</v>
      </c>
      <c r="HY94" s="238"/>
      <c r="HZ94" s="238"/>
      <c r="IA94" s="238"/>
      <c r="IB94" s="238"/>
      <c r="IC94" s="238"/>
      <c r="ID94" s="238"/>
      <c r="IE94" s="238"/>
      <c r="IF94" s="238"/>
      <c r="IG94" s="239"/>
      <c r="IH94" s="237">
        <v>838000</v>
      </c>
      <c r="II94" s="238"/>
      <c r="IJ94" s="238"/>
      <c r="IK94" s="238"/>
      <c r="IL94" s="238"/>
      <c r="IM94" s="238"/>
      <c r="IN94" s="238"/>
      <c r="IO94" s="238"/>
      <c r="IP94" s="238"/>
      <c r="IQ94" s="239"/>
      <c r="IR94" s="237"/>
      <c r="IS94" s="238"/>
      <c r="IT94" s="238"/>
      <c r="IU94" s="238"/>
      <c r="IV94" s="238"/>
      <c r="IW94" s="238"/>
      <c r="IX94" s="238"/>
      <c r="IY94" s="238"/>
      <c r="IZ94" s="238"/>
      <c r="JA94" s="239"/>
      <c r="JB94" s="237">
        <v>693000</v>
      </c>
      <c r="JC94" s="238"/>
      <c r="JD94" s="238"/>
      <c r="JE94" s="238"/>
      <c r="JF94" s="238"/>
      <c r="JG94" s="238"/>
      <c r="JH94" s="238"/>
      <c r="JI94" s="238"/>
      <c r="JJ94" s="238"/>
      <c r="JK94" s="239"/>
      <c r="JL94" s="237"/>
      <c r="JM94" s="238"/>
      <c r="JN94" s="238"/>
      <c r="JO94" s="238"/>
      <c r="JP94" s="238"/>
      <c r="JQ94" s="238"/>
      <c r="JR94" s="238"/>
      <c r="JS94" s="238"/>
      <c r="JT94" s="238"/>
      <c r="JU94" s="239"/>
      <c r="JV94" s="237"/>
      <c r="JW94" s="238"/>
      <c r="JX94" s="238"/>
      <c r="JY94" s="238"/>
      <c r="JZ94" s="238"/>
      <c r="KA94" s="238"/>
      <c r="KB94" s="238"/>
      <c r="KC94" s="238"/>
      <c r="KD94" s="238"/>
      <c r="KE94" s="239"/>
      <c r="KF94" s="237">
        <v>1254000</v>
      </c>
      <c r="KG94" s="238"/>
      <c r="KH94" s="238"/>
      <c r="KI94" s="238"/>
      <c r="KJ94" s="238"/>
      <c r="KK94" s="238"/>
      <c r="KL94" s="238"/>
      <c r="KM94" s="238"/>
      <c r="KN94" s="238"/>
      <c r="KO94" s="239"/>
      <c r="KP94" s="237"/>
      <c r="KQ94" s="238"/>
      <c r="KR94" s="238"/>
      <c r="KS94" s="238"/>
      <c r="KT94" s="238"/>
      <c r="KU94" s="238"/>
      <c r="KV94" s="238"/>
      <c r="KW94" s="238"/>
      <c r="KX94" s="238"/>
      <c r="KY94" s="239"/>
      <c r="KZ94" s="237">
        <v>200800</v>
      </c>
      <c r="LA94" s="238"/>
      <c r="LB94" s="238"/>
      <c r="LC94" s="238"/>
      <c r="LD94" s="238"/>
      <c r="LE94" s="238"/>
      <c r="LF94" s="238"/>
      <c r="LG94" s="238"/>
      <c r="LH94" s="238"/>
      <c r="LI94" s="239"/>
      <c r="LJ94" s="237"/>
      <c r="LK94" s="238"/>
      <c r="LL94" s="238"/>
      <c r="LM94" s="238"/>
      <c r="LN94" s="238"/>
      <c r="LO94" s="238"/>
      <c r="LP94" s="238"/>
      <c r="LQ94" s="238"/>
      <c r="LR94" s="238"/>
      <c r="LS94" s="239"/>
      <c r="LT94" s="237"/>
      <c r="LU94" s="238"/>
      <c r="LV94" s="238"/>
      <c r="LW94" s="238"/>
      <c r="LX94" s="238"/>
      <c r="LY94" s="238"/>
      <c r="LZ94" s="238"/>
      <c r="MA94" s="238"/>
      <c r="MB94" s="238"/>
      <c r="MC94" s="239"/>
    </row>
    <row r="95" spans="1:341" x14ac:dyDescent="0.2">
      <c r="A95" s="227" t="s">
        <v>369</v>
      </c>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176" t="s">
        <v>129</v>
      </c>
      <c r="AO95" s="177"/>
      <c r="AP95" s="177"/>
      <c r="AQ95" s="177"/>
      <c r="AR95" s="177"/>
      <c r="AS95" s="177"/>
      <c r="AT95" s="177" t="s">
        <v>96</v>
      </c>
      <c r="AU95" s="177"/>
      <c r="AV95" s="177"/>
      <c r="AW95" s="177"/>
      <c r="AX95" s="177"/>
      <c r="AY95" s="177"/>
      <c r="AZ95" s="188">
        <f>SUM(AZ96:BI97)</f>
        <v>0</v>
      </c>
      <c r="BA95" s="188"/>
      <c r="BB95" s="188"/>
      <c r="BC95" s="188"/>
      <c r="BD95" s="188"/>
      <c r="BE95" s="188"/>
      <c r="BF95" s="188"/>
      <c r="BG95" s="188"/>
      <c r="BH95" s="188"/>
      <c r="BI95" s="188"/>
      <c r="BJ95" s="188">
        <f t="shared" ref="BJ95" si="355">SUM(BJ96:BS97)</f>
        <v>0</v>
      </c>
      <c r="BK95" s="188"/>
      <c r="BL95" s="188"/>
      <c r="BM95" s="188"/>
      <c r="BN95" s="188"/>
      <c r="BO95" s="188"/>
      <c r="BP95" s="188"/>
      <c r="BQ95" s="188"/>
      <c r="BR95" s="188"/>
      <c r="BS95" s="188"/>
      <c r="BT95" s="188">
        <f t="shared" ref="BT95" si="356">SUM(BT96:CC97)</f>
        <v>0</v>
      </c>
      <c r="BU95" s="188"/>
      <c r="BV95" s="188"/>
      <c r="BW95" s="188"/>
      <c r="BX95" s="188"/>
      <c r="BY95" s="188"/>
      <c r="BZ95" s="188"/>
      <c r="CA95" s="188"/>
      <c r="CB95" s="188"/>
      <c r="CC95" s="188"/>
      <c r="CD95" s="188">
        <f t="shared" ref="CD95" si="357">SUM(CD96:CM97)</f>
        <v>0</v>
      </c>
      <c r="CE95" s="188"/>
      <c r="CF95" s="188"/>
      <c r="CG95" s="188"/>
      <c r="CH95" s="188"/>
      <c r="CI95" s="188"/>
      <c r="CJ95" s="188"/>
      <c r="CK95" s="188"/>
      <c r="CL95" s="188"/>
      <c r="CM95" s="188"/>
      <c r="CN95" s="188">
        <f t="shared" ref="CN95" si="358">SUM(CN96:CW97)</f>
        <v>0</v>
      </c>
      <c r="CO95" s="188"/>
      <c r="CP95" s="188"/>
      <c r="CQ95" s="188"/>
      <c r="CR95" s="188"/>
      <c r="CS95" s="188"/>
      <c r="CT95" s="188"/>
      <c r="CU95" s="188"/>
      <c r="CV95" s="188"/>
      <c r="CW95" s="188"/>
      <c r="CX95" s="188">
        <f t="shared" ref="CX95" si="359">SUM(CX96:DG97)</f>
        <v>0</v>
      </c>
      <c r="CY95" s="188"/>
      <c r="CZ95" s="188"/>
      <c r="DA95" s="188"/>
      <c r="DB95" s="188"/>
      <c r="DC95" s="188"/>
      <c r="DD95" s="188"/>
      <c r="DE95" s="188"/>
      <c r="DF95" s="188"/>
      <c r="DG95" s="188"/>
      <c r="DH95" s="188">
        <f t="shared" ref="DH95" si="360">SUM(DH96:DQ97)</f>
        <v>0</v>
      </c>
      <c r="DI95" s="188"/>
      <c r="DJ95" s="188"/>
      <c r="DK95" s="188"/>
      <c r="DL95" s="188"/>
      <c r="DM95" s="188"/>
      <c r="DN95" s="188"/>
      <c r="DO95" s="188"/>
      <c r="DP95" s="188"/>
      <c r="DQ95" s="188"/>
      <c r="DR95" s="188">
        <f t="shared" ref="DR95" si="361">SUM(DR96:EA97)</f>
        <v>0</v>
      </c>
      <c r="DS95" s="188"/>
      <c r="DT95" s="188"/>
      <c r="DU95" s="188"/>
      <c r="DV95" s="188"/>
      <c r="DW95" s="188"/>
      <c r="DX95" s="188"/>
      <c r="DY95" s="188"/>
      <c r="DZ95" s="188"/>
      <c r="EA95" s="188"/>
      <c r="EB95" s="188">
        <f t="shared" ref="EB95" si="362">SUM(EB96:EK97)</f>
        <v>0</v>
      </c>
      <c r="EC95" s="188"/>
      <c r="ED95" s="188"/>
      <c r="EE95" s="188"/>
      <c r="EF95" s="188"/>
      <c r="EG95" s="188"/>
      <c r="EH95" s="188"/>
      <c r="EI95" s="188"/>
      <c r="EJ95" s="188"/>
      <c r="EK95" s="188"/>
      <c r="EL95" s="188">
        <f t="shared" ref="EL95" si="363">SUM(EL96:EU97)</f>
        <v>0</v>
      </c>
      <c r="EM95" s="188"/>
      <c r="EN95" s="188"/>
      <c r="EO95" s="188"/>
      <c r="EP95" s="188"/>
      <c r="EQ95" s="188"/>
      <c r="ER95" s="188"/>
      <c r="ES95" s="188"/>
      <c r="ET95" s="188"/>
      <c r="EU95" s="188"/>
      <c r="EV95" s="188">
        <f t="shared" ref="EV95" si="364">SUM(EV96:FE97)</f>
        <v>0</v>
      </c>
      <c r="EW95" s="188"/>
      <c r="EX95" s="188"/>
      <c r="EY95" s="188"/>
      <c r="EZ95" s="188"/>
      <c r="FA95" s="188"/>
      <c r="FB95" s="188"/>
      <c r="FC95" s="188"/>
      <c r="FD95" s="188"/>
      <c r="FE95" s="188"/>
      <c r="FF95" s="188">
        <f t="shared" ref="FF95" si="365">SUM(FF96:FO97)</f>
        <v>0</v>
      </c>
      <c r="FG95" s="188"/>
      <c r="FH95" s="188"/>
      <c r="FI95" s="188"/>
      <c r="FJ95" s="188"/>
      <c r="FK95" s="188"/>
      <c r="FL95" s="188"/>
      <c r="FM95" s="188"/>
      <c r="FN95" s="188"/>
      <c r="FO95" s="188"/>
      <c r="FP95" s="188">
        <f t="shared" ref="FP95" si="366">SUM(FP96:FY97)</f>
        <v>0</v>
      </c>
      <c r="FQ95" s="188"/>
      <c r="FR95" s="188"/>
      <c r="FS95" s="188"/>
      <c r="FT95" s="188"/>
      <c r="FU95" s="188"/>
      <c r="FV95" s="188"/>
      <c r="FW95" s="188"/>
      <c r="FX95" s="188"/>
      <c r="FY95" s="188"/>
      <c r="FZ95" s="237">
        <f>SUM(FZ96:GI97)</f>
        <v>0</v>
      </c>
      <c r="GA95" s="238"/>
      <c r="GB95" s="238"/>
      <c r="GC95" s="238"/>
      <c r="GD95" s="238"/>
      <c r="GE95" s="238"/>
      <c r="GF95" s="238"/>
      <c r="GG95" s="238"/>
      <c r="GH95" s="238"/>
      <c r="GI95" s="239"/>
      <c r="GJ95" s="237">
        <f>SUM(GJ96:GS97)</f>
        <v>0</v>
      </c>
      <c r="GK95" s="238"/>
      <c r="GL95" s="238"/>
      <c r="GM95" s="238"/>
      <c r="GN95" s="238"/>
      <c r="GO95" s="238"/>
      <c r="GP95" s="238"/>
      <c r="GQ95" s="238"/>
      <c r="GR95" s="238"/>
      <c r="GS95" s="239"/>
      <c r="GT95" s="237">
        <f>SUM(GT96:HC97)</f>
        <v>0</v>
      </c>
      <c r="GU95" s="238"/>
      <c r="GV95" s="238"/>
      <c r="GW95" s="238"/>
      <c r="GX95" s="238"/>
      <c r="GY95" s="238"/>
      <c r="GZ95" s="238"/>
      <c r="HA95" s="238"/>
      <c r="HB95" s="238"/>
      <c r="HC95" s="239"/>
      <c r="HD95" s="237">
        <f>SUM(HD96:HM97)</f>
        <v>0</v>
      </c>
      <c r="HE95" s="238"/>
      <c r="HF95" s="238"/>
      <c r="HG95" s="238"/>
      <c r="HH95" s="238"/>
      <c r="HI95" s="238"/>
      <c r="HJ95" s="238"/>
      <c r="HK95" s="238"/>
      <c r="HL95" s="238"/>
      <c r="HM95" s="239"/>
      <c r="HN95" s="237">
        <f>SUM(HN96:HW97)</f>
        <v>0</v>
      </c>
      <c r="HO95" s="238"/>
      <c r="HP95" s="238"/>
      <c r="HQ95" s="238"/>
      <c r="HR95" s="238"/>
      <c r="HS95" s="238"/>
      <c r="HT95" s="238"/>
      <c r="HU95" s="238"/>
      <c r="HV95" s="238"/>
      <c r="HW95" s="239"/>
      <c r="HX95" s="237">
        <f>SUM(HX96:IG97)</f>
        <v>0</v>
      </c>
      <c r="HY95" s="238"/>
      <c r="HZ95" s="238"/>
      <c r="IA95" s="238"/>
      <c r="IB95" s="238"/>
      <c r="IC95" s="238"/>
      <c r="ID95" s="238"/>
      <c r="IE95" s="238"/>
      <c r="IF95" s="238"/>
      <c r="IG95" s="239"/>
      <c r="IH95" s="237">
        <f>SUM(IH96:IQ97)</f>
        <v>0</v>
      </c>
      <c r="II95" s="238"/>
      <c r="IJ95" s="238"/>
      <c r="IK95" s="238"/>
      <c r="IL95" s="238"/>
      <c r="IM95" s="238"/>
      <c r="IN95" s="238"/>
      <c r="IO95" s="238"/>
      <c r="IP95" s="238"/>
      <c r="IQ95" s="239"/>
      <c r="IR95" s="237">
        <f>SUM(IR96:JA97)</f>
        <v>0</v>
      </c>
      <c r="IS95" s="238"/>
      <c r="IT95" s="238"/>
      <c r="IU95" s="238"/>
      <c r="IV95" s="238"/>
      <c r="IW95" s="238"/>
      <c r="IX95" s="238"/>
      <c r="IY95" s="238"/>
      <c r="IZ95" s="238"/>
      <c r="JA95" s="239"/>
      <c r="JB95" s="237">
        <f>SUM(JB96:JK97)</f>
        <v>0</v>
      </c>
      <c r="JC95" s="238"/>
      <c r="JD95" s="238"/>
      <c r="JE95" s="238"/>
      <c r="JF95" s="238"/>
      <c r="JG95" s="238"/>
      <c r="JH95" s="238"/>
      <c r="JI95" s="238"/>
      <c r="JJ95" s="238"/>
      <c r="JK95" s="239"/>
      <c r="JL95" s="237">
        <f>SUM(JL96:JU97)</f>
        <v>0</v>
      </c>
      <c r="JM95" s="238"/>
      <c r="JN95" s="238"/>
      <c r="JO95" s="238"/>
      <c r="JP95" s="238"/>
      <c r="JQ95" s="238"/>
      <c r="JR95" s="238"/>
      <c r="JS95" s="238"/>
      <c r="JT95" s="238"/>
      <c r="JU95" s="239"/>
      <c r="JV95" s="237">
        <f>SUM(JV96:KE97)</f>
        <v>0</v>
      </c>
      <c r="JW95" s="238"/>
      <c r="JX95" s="238"/>
      <c r="JY95" s="238"/>
      <c r="JZ95" s="238"/>
      <c r="KA95" s="238"/>
      <c r="KB95" s="238"/>
      <c r="KC95" s="238"/>
      <c r="KD95" s="238"/>
      <c r="KE95" s="239"/>
      <c r="KF95" s="237">
        <f>SUM(KF96:KO97)</f>
        <v>0</v>
      </c>
      <c r="KG95" s="238"/>
      <c r="KH95" s="238"/>
      <c r="KI95" s="238"/>
      <c r="KJ95" s="238"/>
      <c r="KK95" s="238"/>
      <c r="KL95" s="238"/>
      <c r="KM95" s="238"/>
      <c r="KN95" s="238"/>
      <c r="KO95" s="239"/>
      <c r="KP95" s="237">
        <f>SUM(KP96:KY97)</f>
        <v>0</v>
      </c>
      <c r="KQ95" s="238"/>
      <c r="KR95" s="238"/>
      <c r="KS95" s="238"/>
      <c r="KT95" s="238"/>
      <c r="KU95" s="238"/>
      <c r="KV95" s="238"/>
      <c r="KW95" s="238"/>
      <c r="KX95" s="238"/>
      <c r="KY95" s="239"/>
      <c r="KZ95" s="237">
        <f>SUM(KZ96:LI97)</f>
        <v>0</v>
      </c>
      <c r="LA95" s="238"/>
      <c r="LB95" s="238"/>
      <c r="LC95" s="238"/>
      <c r="LD95" s="238"/>
      <c r="LE95" s="238"/>
      <c r="LF95" s="238"/>
      <c r="LG95" s="238"/>
      <c r="LH95" s="238"/>
      <c r="LI95" s="239"/>
      <c r="LJ95" s="237">
        <f>SUM(LJ96:LS97)</f>
        <v>0</v>
      </c>
      <c r="LK95" s="238"/>
      <c r="LL95" s="238"/>
      <c r="LM95" s="238"/>
      <c r="LN95" s="238"/>
      <c r="LO95" s="238"/>
      <c r="LP95" s="238"/>
      <c r="LQ95" s="238"/>
      <c r="LR95" s="238"/>
      <c r="LS95" s="239"/>
      <c r="LT95" s="237">
        <f>SUM(LT96:MC97)</f>
        <v>0</v>
      </c>
      <c r="LU95" s="238"/>
      <c r="LV95" s="238"/>
      <c r="LW95" s="238"/>
      <c r="LX95" s="238"/>
      <c r="LY95" s="238"/>
      <c r="LZ95" s="238"/>
      <c r="MA95" s="238"/>
      <c r="MB95" s="238"/>
      <c r="MC95" s="239"/>
    </row>
    <row r="96" spans="1:341" ht="39.75" customHeight="1" x14ac:dyDescent="0.2">
      <c r="A96" s="289" t="s">
        <v>374</v>
      </c>
      <c r="B96" s="290"/>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176" t="s">
        <v>129</v>
      </c>
      <c r="AO96" s="177"/>
      <c r="AP96" s="177"/>
      <c r="AQ96" s="177"/>
      <c r="AR96" s="177"/>
      <c r="AS96" s="177"/>
      <c r="AT96" s="177" t="s">
        <v>372</v>
      </c>
      <c r="AU96" s="177"/>
      <c r="AV96" s="177"/>
      <c r="AW96" s="177"/>
      <c r="AX96" s="177"/>
      <c r="AY96" s="177"/>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188"/>
      <c r="DI96" s="188"/>
      <c r="DJ96" s="188"/>
      <c r="DK96" s="188"/>
      <c r="DL96" s="188"/>
      <c r="DM96" s="188"/>
      <c r="DN96" s="188"/>
      <c r="DO96" s="188"/>
      <c r="DP96" s="188"/>
      <c r="DQ96" s="188"/>
      <c r="DR96" s="188"/>
      <c r="DS96" s="188"/>
      <c r="DT96" s="188"/>
      <c r="DU96" s="188"/>
      <c r="DV96" s="188"/>
      <c r="DW96" s="188"/>
      <c r="DX96" s="188"/>
      <c r="DY96" s="188"/>
      <c r="DZ96" s="188"/>
      <c r="EA96" s="188"/>
      <c r="EB96" s="188"/>
      <c r="EC96" s="188"/>
      <c r="ED96" s="188"/>
      <c r="EE96" s="188"/>
      <c r="EF96" s="188"/>
      <c r="EG96" s="188"/>
      <c r="EH96" s="188"/>
      <c r="EI96" s="188"/>
      <c r="EJ96" s="188"/>
      <c r="EK96" s="188"/>
      <c r="EL96" s="188"/>
      <c r="EM96" s="188"/>
      <c r="EN96" s="188"/>
      <c r="EO96" s="188"/>
      <c r="EP96" s="188"/>
      <c r="EQ96" s="188"/>
      <c r="ER96" s="188"/>
      <c r="ES96" s="188"/>
      <c r="ET96" s="188"/>
      <c r="EU96" s="188"/>
      <c r="EV96" s="188"/>
      <c r="EW96" s="188"/>
      <c r="EX96" s="188"/>
      <c r="EY96" s="188"/>
      <c r="EZ96" s="188"/>
      <c r="FA96" s="188"/>
      <c r="FB96" s="188"/>
      <c r="FC96" s="188"/>
      <c r="FD96" s="188"/>
      <c r="FE96" s="188"/>
      <c r="FF96" s="188"/>
      <c r="FG96" s="188"/>
      <c r="FH96" s="188"/>
      <c r="FI96" s="188"/>
      <c r="FJ96" s="188"/>
      <c r="FK96" s="188"/>
      <c r="FL96" s="188"/>
      <c r="FM96" s="188"/>
      <c r="FN96" s="188"/>
      <c r="FO96" s="188"/>
      <c r="FP96" s="188"/>
      <c r="FQ96" s="188"/>
      <c r="FR96" s="188"/>
      <c r="FS96" s="188"/>
      <c r="FT96" s="188"/>
      <c r="FU96" s="188"/>
      <c r="FV96" s="188"/>
      <c r="FW96" s="188"/>
      <c r="FX96" s="188"/>
      <c r="FY96" s="188"/>
      <c r="FZ96" s="237"/>
      <c r="GA96" s="238"/>
      <c r="GB96" s="238"/>
      <c r="GC96" s="238"/>
      <c r="GD96" s="238"/>
      <c r="GE96" s="238"/>
      <c r="GF96" s="238"/>
      <c r="GG96" s="238"/>
      <c r="GH96" s="238"/>
      <c r="GI96" s="239"/>
      <c r="GJ96" s="237"/>
      <c r="GK96" s="238"/>
      <c r="GL96" s="238"/>
      <c r="GM96" s="238"/>
      <c r="GN96" s="238"/>
      <c r="GO96" s="238"/>
      <c r="GP96" s="238"/>
      <c r="GQ96" s="238"/>
      <c r="GR96" s="238"/>
      <c r="GS96" s="239"/>
      <c r="GT96" s="237"/>
      <c r="GU96" s="238"/>
      <c r="GV96" s="238"/>
      <c r="GW96" s="238"/>
      <c r="GX96" s="238"/>
      <c r="GY96" s="238"/>
      <c r="GZ96" s="238"/>
      <c r="HA96" s="238"/>
      <c r="HB96" s="238"/>
      <c r="HC96" s="239"/>
      <c r="HD96" s="237"/>
      <c r="HE96" s="238"/>
      <c r="HF96" s="238"/>
      <c r="HG96" s="238"/>
      <c r="HH96" s="238"/>
      <c r="HI96" s="238"/>
      <c r="HJ96" s="238"/>
      <c r="HK96" s="238"/>
      <c r="HL96" s="238"/>
      <c r="HM96" s="239"/>
      <c r="HN96" s="237"/>
      <c r="HO96" s="238"/>
      <c r="HP96" s="238"/>
      <c r="HQ96" s="238"/>
      <c r="HR96" s="238"/>
      <c r="HS96" s="238"/>
      <c r="HT96" s="238"/>
      <c r="HU96" s="238"/>
      <c r="HV96" s="238"/>
      <c r="HW96" s="239"/>
      <c r="HX96" s="237"/>
      <c r="HY96" s="238"/>
      <c r="HZ96" s="238"/>
      <c r="IA96" s="238"/>
      <c r="IB96" s="238"/>
      <c r="IC96" s="238"/>
      <c r="ID96" s="238"/>
      <c r="IE96" s="238"/>
      <c r="IF96" s="238"/>
      <c r="IG96" s="239"/>
      <c r="IH96" s="237"/>
      <c r="II96" s="238"/>
      <c r="IJ96" s="238"/>
      <c r="IK96" s="238"/>
      <c r="IL96" s="238"/>
      <c r="IM96" s="238"/>
      <c r="IN96" s="238"/>
      <c r="IO96" s="238"/>
      <c r="IP96" s="238"/>
      <c r="IQ96" s="239"/>
      <c r="IR96" s="237"/>
      <c r="IS96" s="238"/>
      <c r="IT96" s="238"/>
      <c r="IU96" s="238"/>
      <c r="IV96" s="238"/>
      <c r="IW96" s="238"/>
      <c r="IX96" s="238"/>
      <c r="IY96" s="238"/>
      <c r="IZ96" s="238"/>
      <c r="JA96" s="239"/>
      <c r="JB96" s="237"/>
      <c r="JC96" s="238"/>
      <c r="JD96" s="238"/>
      <c r="JE96" s="238"/>
      <c r="JF96" s="238"/>
      <c r="JG96" s="238"/>
      <c r="JH96" s="238"/>
      <c r="JI96" s="238"/>
      <c r="JJ96" s="238"/>
      <c r="JK96" s="239"/>
      <c r="JL96" s="237"/>
      <c r="JM96" s="238"/>
      <c r="JN96" s="238"/>
      <c r="JO96" s="238"/>
      <c r="JP96" s="238"/>
      <c r="JQ96" s="238"/>
      <c r="JR96" s="238"/>
      <c r="JS96" s="238"/>
      <c r="JT96" s="238"/>
      <c r="JU96" s="239"/>
      <c r="JV96" s="237"/>
      <c r="JW96" s="238"/>
      <c r="JX96" s="238"/>
      <c r="JY96" s="238"/>
      <c r="JZ96" s="238"/>
      <c r="KA96" s="238"/>
      <c r="KB96" s="238"/>
      <c r="KC96" s="238"/>
      <c r="KD96" s="238"/>
      <c r="KE96" s="239"/>
      <c r="KF96" s="237"/>
      <c r="KG96" s="238"/>
      <c r="KH96" s="238"/>
      <c r="KI96" s="238"/>
      <c r="KJ96" s="238"/>
      <c r="KK96" s="238"/>
      <c r="KL96" s="238"/>
      <c r="KM96" s="238"/>
      <c r="KN96" s="238"/>
      <c r="KO96" s="239"/>
      <c r="KP96" s="237"/>
      <c r="KQ96" s="238"/>
      <c r="KR96" s="238"/>
      <c r="KS96" s="238"/>
      <c r="KT96" s="238"/>
      <c r="KU96" s="238"/>
      <c r="KV96" s="238"/>
      <c r="KW96" s="238"/>
      <c r="KX96" s="238"/>
      <c r="KY96" s="239"/>
      <c r="KZ96" s="237"/>
      <c r="LA96" s="238"/>
      <c r="LB96" s="238"/>
      <c r="LC96" s="238"/>
      <c r="LD96" s="238"/>
      <c r="LE96" s="238"/>
      <c r="LF96" s="238"/>
      <c r="LG96" s="238"/>
      <c r="LH96" s="238"/>
      <c r="LI96" s="239"/>
      <c r="LJ96" s="237"/>
      <c r="LK96" s="238"/>
      <c r="LL96" s="238"/>
      <c r="LM96" s="238"/>
      <c r="LN96" s="238"/>
      <c r="LO96" s="238"/>
      <c r="LP96" s="238"/>
      <c r="LQ96" s="238"/>
      <c r="LR96" s="238"/>
      <c r="LS96" s="239"/>
      <c r="LT96" s="237"/>
      <c r="LU96" s="238"/>
      <c r="LV96" s="238"/>
      <c r="LW96" s="238"/>
      <c r="LX96" s="238"/>
      <c r="LY96" s="238"/>
      <c r="LZ96" s="238"/>
      <c r="MA96" s="238"/>
      <c r="MB96" s="238"/>
      <c r="MC96" s="239"/>
    </row>
    <row r="97" spans="1:341" ht="36.75" customHeight="1" x14ac:dyDescent="0.2">
      <c r="A97" s="289" t="s">
        <v>375</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290"/>
      <c r="AF97" s="290"/>
      <c r="AG97" s="290"/>
      <c r="AH97" s="290"/>
      <c r="AI97" s="290"/>
      <c r="AJ97" s="290"/>
      <c r="AK97" s="290"/>
      <c r="AL97" s="290"/>
      <c r="AM97" s="290"/>
      <c r="AN97" s="176" t="s">
        <v>129</v>
      </c>
      <c r="AO97" s="177"/>
      <c r="AP97" s="177"/>
      <c r="AQ97" s="177"/>
      <c r="AR97" s="177"/>
      <c r="AS97" s="177"/>
      <c r="AT97" s="177" t="s">
        <v>373</v>
      </c>
      <c r="AU97" s="177"/>
      <c r="AV97" s="177"/>
      <c r="AW97" s="177"/>
      <c r="AX97" s="177"/>
      <c r="AY97" s="177"/>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188"/>
      <c r="EI97" s="188"/>
      <c r="EJ97" s="188"/>
      <c r="EK97" s="188"/>
      <c r="EL97" s="188"/>
      <c r="EM97" s="188"/>
      <c r="EN97" s="188"/>
      <c r="EO97" s="188"/>
      <c r="EP97" s="188"/>
      <c r="EQ97" s="188"/>
      <c r="ER97" s="188"/>
      <c r="ES97" s="188"/>
      <c r="ET97" s="188"/>
      <c r="EU97" s="188"/>
      <c r="EV97" s="188"/>
      <c r="EW97" s="188"/>
      <c r="EX97" s="188"/>
      <c r="EY97" s="188"/>
      <c r="EZ97" s="188"/>
      <c r="FA97" s="188"/>
      <c r="FB97" s="188"/>
      <c r="FC97" s="188"/>
      <c r="FD97" s="188"/>
      <c r="FE97" s="188"/>
      <c r="FF97" s="188"/>
      <c r="FG97" s="188"/>
      <c r="FH97" s="188"/>
      <c r="FI97" s="188"/>
      <c r="FJ97" s="188"/>
      <c r="FK97" s="188"/>
      <c r="FL97" s="188"/>
      <c r="FM97" s="188"/>
      <c r="FN97" s="188"/>
      <c r="FO97" s="188"/>
      <c r="FP97" s="188"/>
      <c r="FQ97" s="188"/>
      <c r="FR97" s="188"/>
      <c r="FS97" s="188"/>
      <c r="FT97" s="188"/>
      <c r="FU97" s="188"/>
      <c r="FV97" s="188"/>
      <c r="FW97" s="188"/>
      <c r="FX97" s="188"/>
      <c r="FY97" s="188"/>
      <c r="FZ97" s="237"/>
      <c r="GA97" s="238"/>
      <c r="GB97" s="238"/>
      <c r="GC97" s="238"/>
      <c r="GD97" s="238"/>
      <c r="GE97" s="238"/>
      <c r="GF97" s="238"/>
      <c r="GG97" s="238"/>
      <c r="GH97" s="238"/>
      <c r="GI97" s="239"/>
      <c r="GJ97" s="237"/>
      <c r="GK97" s="238"/>
      <c r="GL97" s="238"/>
      <c r="GM97" s="238"/>
      <c r="GN97" s="238"/>
      <c r="GO97" s="238"/>
      <c r="GP97" s="238"/>
      <c r="GQ97" s="238"/>
      <c r="GR97" s="238"/>
      <c r="GS97" s="239"/>
      <c r="GT97" s="237"/>
      <c r="GU97" s="238"/>
      <c r="GV97" s="238"/>
      <c r="GW97" s="238"/>
      <c r="GX97" s="238"/>
      <c r="GY97" s="238"/>
      <c r="GZ97" s="238"/>
      <c r="HA97" s="238"/>
      <c r="HB97" s="238"/>
      <c r="HC97" s="239"/>
      <c r="HD97" s="237"/>
      <c r="HE97" s="238"/>
      <c r="HF97" s="238"/>
      <c r="HG97" s="238"/>
      <c r="HH97" s="238"/>
      <c r="HI97" s="238"/>
      <c r="HJ97" s="238"/>
      <c r="HK97" s="238"/>
      <c r="HL97" s="238"/>
      <c r="HM97" s="239"/>
      <c r="HN97" s="237"/>
      <c r="HO97" s="238"/>
      <c r="HP97" s="238"/>
      <c r="HQ97" s="238"/>
      <c r="HR97" s="238"/>
      <c r="HS97" s="238"/>
      <c r="HT97" s="238"/>
      <c r="HU97" s="238"/>
      <c r="HV97" s="238"/>
      <c r="HW97" s="239"/>
      <c r="HX97" s="237"/>
      <c r="HY97" s="238"/>
      <c r="HZ97" s="238"/>
      <c r="IA97" s="238"/>
      <c r="IB97" s="238"/>
      <c r="IC97" s="238"/>
      <c r="ID97" s="238"/>
      <c r="IE97" s="238"/>
      <c r="IF97" s="238"/>
      <c r="IG97" s="239"/>
      <c r="IH97" s="237"/>
      <c r="II97" s="238"/>
      <c r="IJ97" s="238"/>
      <c r="IK97" s="238"/>
      <c r="IL97" s="238"/>
      <c r="IM97" s="238"/>
      <c r="IN97" s="238"/>
      <c r="IO97" s="238"/>
      <c r="IP97" s="238"/>
      <c r="IQ97" s="239"/>
      <c r="IR97" s="237"/>
      <c r="IS97" s="238"/>
      <c r="IT97" s="238"/>
      <c r="IU97" s="238"/>
      <c r="IV97" s="238"/>
      <c r="IW97" s="238"/>
      <c r="IX97" s="238"/>
      <c r="IY97" s="238"/>
      <c r="IZ97" s="238"/>
      <c r="JA97" s="239"/>
      <c r="JB97" s="237"/>
      <c r="JC97" s="238"/>
      <c r="JD97" s="238"/>
      <c r="JE97" s="238"/>
      <c r="JF97" s="238"/>
      <c r="JG97" s="238"/>
      <c r="JH97" s="238"/>
      <c r="JI97" s="238"/>
      <c r="JJ97" s="238"/>
      <c r="JK97" s="239"/>
      <c r="JL97" s="237"/>
      <c r="JM97" s="238"/>
      <c r="JN97" s="238"/>
      <c r="JO97" s="238"/>
      <c r="JP97" s="238"/>
      <c r="JQ97" s="238"/>
      <c r="JR97" s="238"/>
      <c r="JS97" s="238"/>
      <c r="JT97" s="238"/>
      <c r="JU97" s="239"/>
      <c r="JV97" s="237"/>
      <c r="JW97" s="238"/>
      <c r="JX97" s="238"/>
      <c r="JY97" s="238"/>
      <c r="JZ97" s="238"/>
      <c r="KA97" s="238"/>
      <c r="KB97" s="238"/>
      <c r="KC97" s="238"/>
      <c r="KD97" s="238"/>
      <c r="KE97" s="239"/>
      <c r="KF97" s="237"/>
      <c r="KG97" s="238"/>
      <c r="KH97" s="238"/>
      <c r="KI97" s="238"/>
      <c r="KJ97" s="238"/>
      <c r="KK97" s="238"/>
      <c r="KL97" s="238"/>
      <c r="KM97" s="238"/>
      <c r="KN97" s="238"/>
      <c r="KO97" s="239"/>
      <c r="KP97" s="237"/>
      <c r="KQ97" s="238"/>
      <c r="KR97" s="238"/>
      <c r="KS97" s="238"/>
      <c r="KT97" s="238"/>
      <c r="KU97" s="238"/>
      <c r="KV97" s="238"/>
      <c r="KW97" s="238"/>
      <c r="KX97" s="238"/>
      <c r="KY97" s="239"/>
      <c r="KZ97" s="237"/>
      <c r="LA97" s="238"/>
      <c r="LB97" s="238"/>
      <c r="LC97" s="238"/>
      <c r="LD97" s="238"/>
      <c r="LE97" s="238"/>
      <c r="LF97" s="238"/>
      <c r="LG97" s="238"/>
      <c r="LH97" s="238"/>
      <c r="LI97" s="239"/>
      <c r="LJ97" s="237"/>
      <c r="LK97" s="238"/>
      <c r="LL97" s="238"/>
      <c r="LM97" s="238"/>
      <c r="LN97" s="238"/>
      <c r="LO97" s="238"/>
      <c r="LP97" s="238"/>
      <c r="LQ97" s="238"/>
      <c r="LR97" s="238"/>
      <c r="LS97" s="239"/>
      <c r="LT97" s="237"/>
      <c r="LU97" s="238"/>
      <c r="LV97" s="238"/>
      <c r="LW97" s="238"/>
      <c r="LX97" s="238"/>
      <c r="LY97" s="238"/>
      <c r="LZ97" s="238"/>
      <c r="MA97" s="238"/>
      <c r="MB97" s="238"/>
      <c r="MC97" s="239"/>
    </row>
    <row r="98" spans="1:341" ht="26.25" customHeight="1" x14ac:dyDescent="0.2">
      <c r="A98" s="198" t="s">
        <v>240</v>
      </c>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200" t="s">
        <v>132</v>
      </c>
      <c r="AO98" s="201"/>
      <c r="AP98" s="201"/>
      <c r="AQ98" s="201"/>
      <c r="AR98" s="201"/>
      <c r="AS98" s="202"/>
      <c r="AT98" s="205"/>
      <c r="AU98" s="201"/>
      <c r="AV98" s="201"/>
      <c r="AW98" s="201"/>
      <c r="AX98" s="201"/>
      <c r="AY98" s="202"/>
      <c r="AZ98" s="207"/>
      <c r="BA98" s="208"/>
      <c r="BB98" s="208"/>
      <c r="BC98" s="208"/>
      <c r="BD98" s="208"/>
      <c r="BE98" s="208"/>
      <c r="BF98" s="208"/>
      <c r="BG98" s="208"/>
      <c r="BH98" s="208"/>
      <c r="BI98" s="209"/>
      <c r="BJ98" s="215"/>
      <c r="BK98" s="216"/>
      <c r="BL98" s="216"/>
      <c r="BM98" s="216"/>
      <c r="BN98" s="216"/>
      <c r="BO98" s="216"/>
      <c r="BP98" s="216"/>
      <c r="BQ98" s="216"/>
      <c r="BR98" s="216"/>
      <c r="BS98" s="217"/>
      <c r="BT98" s="215"/>
      <c r="BU98" s="216"/>
      <c r="BV98" s="216"/>
      <c r="BW98" s="216"/>
      <c r="BX98" s="216"/>
      <c r="BY98" s="216"/>
      <c r="BZ98" s="216"/>
      <c r="CA98" s="216"/>
      <c r="CB98" s="216"/>
      <c r="CC98" s="217"/>
      <c r="CD98" s="215"/>
      <c r="CE98" s="216"/>
      <c r="CF98" s="216"/>
      <c r="CG98" s="216"/>
      <c r="CH98" s="216"/>
      <c r="CI98" s="216"/>
      <c r="CJ98" s="216"/>
      <c r="CK98" s="216"/>
      <c r="CL98" s="216"/>
      <c r="CM98" s="217"/>
      <c r="CN98" s="215"/>
      <c r="CO98" s="216"/>
      <c r="CP98" s="216"/>
      <c r="CQ98" s="216"/>
      <c r="CR98" s="216"/>
      <c r="CS98" s="216"/>
      <c r="CT98" s="216"/>
      <c r="CU98" s="216"/>
      <c r="CV98" s="216"/>
      <c r="CW98" s="217"/>
      <c r="CX98" s="215"/>
      <c r="CY98" s="216"/>
      <c r="CZ98" s="216"/>
      <c r="DA98" s="216"/>
      <c r="DB98" s="216"/>
      <c r="DC98" s="216"/>
      <c r="DD98" s="216"/>
      <c r="DE98" s="216"/>
      <c r="DF98" s="216"/>
      <c r="DG98" s="217"/>
      <c r="DH98" s="215"/>
      <c r="DI98" s="216"/>
      <c r="DJ98" s="216"/>
      <c r="DK98" s="216"/>
      <c r="DL98" s="216"/>
      <c r="DM98" s="216"/>
      <c r="DN98" s="216"/>
      <c r="DO98" s="216"/>
      <c r="DP98" s="216"/>
      <c r="DQ98" s="217"/>
      <c r="DR98" s="215"/>
      <c r="DS98" s="216"/>
      <c r="DT98" s="216"/>
      <c r="DU98" s="216"/>
      <c r="DV98" s="216"/>
      <c r="DW98" s="216"/>
      <c r="DX98" s="216"/>
      <c r="DY98" s="216"/>
      <c r="DZ98" s="216"/>
      <c r="EA98" s="217"/>
      <c r="EB98" s="215"/>
      <c r="EC98" s="216"/>
      <c r="ED98" s="216"/>
      <c r="EE98" s="216"/>
      <c r="EF98" s="216"/>
      <c r="EG98" s="216"/>
      <c r="EH98" s="216"/>
      <c r="EI98" s="216"/>
      <c r="EJ98" s="216"/>
      <c r="EK98" s="217"/>
      <c r="EL98" s="215"/>
      <c r="EM98" s="216"/>
      <c r="EN98" s="216"/>
      <c r="EO98" s="216"/>
      <c r="EP98" s="216"/>
      <c r="EQ98" s="216"/>
      <c r="ER98" s="216"/>
      <c r="ES98" s="216"/>
      <c r="ET98" s="216"/>
      <c r="EU98" s="217"/>
      <c r="EV98" s="215"/>
      <c r="EW98" s="216"/>
      <c r="EX98" s="216"/>
      <c r="EY98" s="216"/>
      <c r="EZ98" s="216"/>
      <c r="FA98" s="216"/>
      <c r="FB98" s="216"/>
      <c r="FC98" s="216"/>
      <c r="FD98" s="216"/>
      <c r="FE98" s="217"/>
      <c r="FF98" s="215"/>
      <c r="FG98" s="216"/>
      <c r="FH98" s="216"/>
      <c r="FI98" s="216"/>
      <c r="FJ98" s="216"/>
      <c r="FK98" s="216"/>
      <c r="FL98" s="216"/>
      <c r="FM98" s="216"/>
      <c r="FN98" s="216"/>
      <c r="FO98" s="217"/>
      <c r="FP98" s="215"/>
      <c r="FQ98" s="216"/>
      <c r="FR98" s="216"/>
      <c r="FS98" s="216"/>
      <c r="FT98" s="216"/>
      <c r="FU98" s="216"/>
      <c r="FV98" s="216"/>
      <c r="FW98" s="216"/>
      <c r="FX98" s="216"/>
      <c r="FY98" s="217"/>
      <c r="FZ98" s="215"/>
      <c r="GA98" s="216"/>
      <c r="GB98" s="216"/>
      <c r="GC98" s="216"/>
      <c r="GD98" s="216"/>
      <c r="GE98" s="216"/>
      <c r="GF98" s="216"/>
      <c r="GG98" s="216"/>
      <c r="GH98" s="216"/>
      <c r="GI98" s="221"/>
      <c r="GJ98" s="215"/>
      <c r="GK98" s="216"/>
      <c r="GL98" s="216"/>
      <c r="GM98" s="216"/>
      <c r="GN98" s="216"/>
      <c r="GO98" s="216"/>
      <c r="GP98" s="216"/>
      <c r="GQ98" s="216"/>
      <c r="GR98" s="216"/>
      <c r="GS98" s="221"/>
      <c r="GT98" s="215"/>
      <c r="GU98" s="216"/>
      <c r="GV98" s="216"/>
      <c r="GW98" s="216"/>
      <c r="GX98" s="216"/>
      <c r="GY98" s="216"/>
      <c r="GZ98" s="216"/>
      <c r="HA98" s="216"/>
      <c r="HB98" s="216"/>
      <c r="HC98" s="221"/>
      <c r="HD98" s="215"/>
      <c r="HE98" s="216"/>
      <c r="HF98" s="216"/>
      <c r="HG98" s="216"/>
      <c r="HH98" s="216"/>
      <c r="HI98" s="216"/>
      <c r="HJ98" s="216"/>
      <c r="HK98" s="216"/>
      <c r="HL98" s="216"/>
      <c r="HM98" s="221"/>
      <c r="HN98" s="215"/>
      <c r="HO98" s="216"/>
      <c r="HP98" s="216"/>
      <c r="HQ98" s="216"/>
      <c r="HR98" s="216"/>
      <c r="HS98" s="216"/>
      <c r="HT98" s="216"/>
      <c r="HU98" s="216"/>
      <c r="HV98" s="216"/>
      <c r="HW98" s="221"/>
      <c r="HX98" s="215"/>
      <c r="HY98" s="216"/>
      <c r="HZ98" s="216"/>
      <c r="IA98" s="216"/>
      <c r="IB98" s="216"/>
      <c r="IC98" s="216"/>
      <c r="ID98" s="216"/>
      <c r="IE98" s="216"/>
      <c r="IF98" s="216"/>
      <c r="IG98" s="221"/>
      <c r="IH98" s="215"/>
      <c r="II98" s="216"/>
      <c r="IJ98" s="216"/>
      <c r="IK98" s="216"/>
      <c r="IL98" s="216"/>
      <c r="IM98" s="216"/>
      <c r="IN98" s="216"/>
      <c r="IO98" s="216"/>
      <c r="IP98" s="216"/>
      <c r="IQ98" s="221"/>
      <c r="IR98" s="215"/>
      <c r="IS98" s="216"/>
      <c r="IT98" s="216"/>
      <c r="IU98" s="216"/>
      <c r="IV98" s="216"/>
      <c r="IW98" s="216"/>
      <c r="IX98" s="216"/>
      <c r="IY98" s="216"/>
      <c r="IZ98" s="216"/>
      <c r="JA98" s="221"/>
      <c r="JB98" s="215"/>
      <c r="JC98" s="216"/>
      <c r="JD98" s="216"/>
      <c r="JE98" s="216"/>
      <c r="JF98" s="216"/>
      <c r="JG98" s="216"/>
      <c r="JH98" s="216"/>
      <c r="JI98" s="216"/>
      <c r="JJ98" s="216"/>
      <c r="JK98" s="221"/>
      <c r="JL98" s="215"/>
      <c r="JM98" s="216"/>
      <c r="JN98" s="216"/>
      <c r="JO98" s="216"/>
      <c r="JP98" s="216"/>
      <c r="JQ98" s="216"/>
      <c r="JR98" s="216"/>
      <c r="JS98" s="216"/>
      <c r="JT98" s="216"/>
      <c r="JU98" s="221"/>
      <c r="JV98" s="215"/>
      <c r="JW98" s="216"/>
      <c r="JX98" s="216"/>
      <c r="JY98" s="216"/>
      <c r="JZ98" s="216"/>
      <c r="KA98" s="216"/>
      <c r="KB98" s="216"/>
      <c r="KC98" s="216"/>
      <c r="KD98" s="216"/>
      <c r="KE98" s="221"/>
      <c r="KF98" s="215"/>
      <c r="KG98" s="216"/>
      <c r="KH98" s="216"/>
      <c r="KI98" s="216"/>
      <c r="KJ98" s="216"/>
      <c r="KK98" s="216"/>
      <c r="KL98" s="216"/>
      <c r="KM98" s="216"/>
      <c r="KN98" s="216"/>
      <c r="KO98" s="221"/>
      <c r="KP98" s="215"/>
      <c r="KQ98" s="216"/>
      <c r="KR98" s="216"/>
      <c r="KS98" s="216"/>
      <c r="KT98" s="216"/>
      <c r="KU98" s="216"/>
      <c r="KV98" s="216"/>
      <c r="KW98" s="216"/>
      <c r="KX98" s="216"/>
      <c r="KY98" s="221"/>
      <c r="KZ98" s="215"/>
      <c r="LA98" s="216"/>
      <c r="LB98" s="216"/>
      <c r="LC98" s="216"/>
      <c r="LD98" s="216"/>
      <c r="LE98" s="216"/>
      <c r="LF98" s="216"/>
      <c r="LG98" s="216"/>
      <c r="LH98" s="216"/>
      <c r="LI98" s="221"/>
      <c r="LJ98" s="215"/>
      <c r="LK98" s="216"/>
      <c r="LL98" s="216"/>
      <c r="LM98" s="216"/>
      <c r="LN98" s="216"/>
      <c r="LO98" s="216"/>
      <c r="LP98" s="216"/>
      <c r="LQ98" s="216"/>
      <c r="LR98" s="216"/>
      <c r="LS98" s="221"/>
      <c r="LT98" s="215"/>
      <c r="LU98" s="216"/>
      <c r="LV98" s="216"/>
      <c r="LW98" s="216"/>
      <c r="LX98" s="216"/>
      <c r="LY98" s="216"/>
      <c r="LZ98" s="216"/>
      <c r="MA98" s="216"/>
      <c r="MB98" s="216"/>
      <c r="MC98" s="221"/>
    </row>
    <row r="99" spans="1:341" x14ac:dyDescent="0.2">
      <c r="A99" s="198" t="s">
        <v>45</v>
      </c>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200"/>
      <c r="AO99" s="201"/>
      <c r="AP99" s="201"/>
      <c r="AQ99" s="201"/>
      <c r="AR99" s="201"/>
      <c r="AS99" s="202"/>
      <c r="AT99" s="205"/>
      <c r="AU99" s="201"/>
      <c r="AV99" s="201"/>
      <c r="AW99" s="201"/>
      <c r="AX99" s="201"/>
      <c r="AY99" s="202"/>
      <c r="AZ99" s="207"/>
      <c r="BA99" s="208"/>
      <c r="BB99" s="208"/>
      <c r="BC99" s="208"/>
      <c r="BD99" s="208"/>
      <c r="BE99" s="208"/>
      <c r="BF99" s="208"/>
      <c r="BG99" s="208"/>
      <c r="BH99" s="208"/>
      <c r="BI99" s="209"/>
      <c r="BJ99" s="215"/>
      <c r="BK99" s="216"/>
      <c r="BL99" s="216"/>
      <c r="BM99" s="216"/>
      <c r="BN99" s="216"/>
      <c r="BO99" s="216"/>
      <c r="BP99" s="216"/>
      <c r="BQ99" s="216"/>
      <c r="BR99" s="216"/>
      <c r="BS99" s="217"/>
      <c r="BT99" s="215"/>
      <c r="BU99" s="216"/>
      <c r="BV99" s="216"/>
      <c r="BW99" s="216"/>
      <c r="BX99" s="216"/>
      <c r="BY99" s="216"/>
      <c r="BZ99" s="216"/>
      <c r="CA99" s="216"/>
      <c r="CB99" s="216"/>
      <c r="CC99" s="217"/>
      <c r="CD99" s="215"/>
      <c r="CE99" s="216"/>
      <c r="CF99" s="216"/>
      <c r="CG99" s="216"/>
      <c r="CH99" s="216"/>
      <c r="CI99" s="216"/>
      <c r="CJ99" s="216"/>
      <c r="CK99" s="216"/>
      <c r="CL99" s="216"/>
      <c r="CM99" s="217"/>
      <c r="CN99" s="215"/>
      <c r="CO99" s="216"/>
      <c r="CP99" s="216"/>
      <c r="CQ99" s="216"/>
      <c r="CR99" s="216"/>
      <c r="CS99" s="216"/>
      <c r="CT99" s="216"/>
      <c r="CU99" s="216"/>
      <c r="CV99" s="216"/>
      <c r="CW99" s="217"/>
      <c r="CX99" s="215"/>
      <c r="CY99" s="216"/>
      <c r="CZ99" s="216"/>
      <c r="DA99" s="216"/>
      <c r="DB99" s="216"/>
      <c r="DC99" s="216"/>
      <c r="DD99" s="216"/>
      <c r="DE99" s="216"/>
      <c r="DF99" s="216"/>
      <c r="DG99" s="217"/>
      <c r="DH99" s="215"/>
      <c r="DI99" s="216"/>
      <c r="DJ99" s="216"/>
      <c r="DK99" s="216"/>
      <c r="DL99" s="216"/>
      <c r="DM99" s="216"/>
      <c r="DN99" s="216"/>
      <c r="DO99" s="216"/>
      <c r="DP99" s="216"/>
      <c r="DQ99" s="217"/>
      <c r="DR99" s="215"/>
      <c r="DS99" s="216"/>
      <c r="DT99" s="216"/>
      <c r="DU99" s="216"/>
      <c r="DV99" s="216"/>
      <c r="DW99" s="216"/>
      <c r="DX99" s="216"/>
      <c r="DY99" s="216"/>
      <c r="DZ99" s="216"/>
      <c r="EA99" s="217"/>
      <c r="EB99" s="215"/>
      <c r="EC99" s="216"/>
      <c r="ED99" s="216"/>
      <c r="EE99" s="216"/>
      <c r="EF99" s="216"/>
      <c r="EG99" s="216"/>
      <c r="EH99" s="216"/>
      <c r="EI99" s="216"/>
      <c r="EJ99" s="216"/>
      <c r="EK99" s="217"/>
      <c r="EL99" s="215"/>
      <c r="EM99" s="216"/>
      <c r="EN99" s="216"/>
      <c r="EO99" s="216"/>
      <c r="EP99" s="216"/>
      <c r="EQ99" s="216"/>
      <c r="ER99" s="216"/>
      <c r="ES99" s="216"/>
      <c r="ET99" s="216"/>
      <c r="EU99" s="217"/>
      <c r="EV99" s="215"/>
      <c r="EW99" s="216"/>
      <c r="EX99" s="216"/>
      <c r="EY99" s="216"/>
      <c r="EZ99" s="216"/>
      <c r="FA99" s="216"/>
      <c r="FB99" s="216"/>
      <c r="FC99" s="216"/>
      <c r="FD99" s="216"/>
      <c r="FE99" s="217"/>
      <c r="FF99" s="215"/>
      <c r="FG99" s="216"/>
      <c r="FH99" s="216"/>
      <c r="FI99" s="216"/>
      <c r="FJ99" s="216"/>
      <c r="FK99" s="216"/>
      <c r="FL99" s="216"/>
      <c r="FM99" s="216"/>
      <c r="FN99" s="216"/>
      <c r="FO99" s="217"/>
      <c r="FP99" s="215"/>
      <c r="FQ99" s="216"/>
      <c r="FR99" s="216"/>
      <c r="FS99" s="216"/>
      <c r="FT99" s="216"/>
      <c r="FU99" s="216"/>
      <c r="FV99" s="216"/>
      <c r="FW99" s="216"/>
      <c r="FX99" s="216"/>
      <c r="FY99" s="217"/>
      <c r="FZ99" s="215"/>
      <c r="GA99" s="216"/>
      <c r="GB99" s="216"/>
      <c r="GC99" s="216"/>
      <c r="GD99" s="216"/>
      <c r="GE99" s="216"/>
      <c r="GF99" s="216"/>
      <c r="GG99" s="216"/>
      <c r="GH99" s="216"/>
      <c r="GI99" s="221"/>
      <c r="GJ99" s="215"/>
      <c r="GK99" s="216"/>
      <c r="GL99" s="216"/>
      <c r="GM99" s="216"/>
      <c r="GN99" s="216"/>
      <c r="GO99" s="216"/>
      <c r="GP99" s="216"/>
      <c r="GQ99" s="216"/>
      <c r="GR99" s="216"/>
      <c r="GS99" s="221"/>
      <c r="GT99" s="215"/>
      <c r="GU99" s="216"/>
      <c r="GV99" s="216"/>
      <c r="GW99" s="216"/>
      <c r="GX99" s="216"/>
      <c r="GY99" s="216"/>
      <c r="GZ99" s="216"/>
      <c r="HA99" s="216"/>
      <c r="HB99" s="216"/>
      <c r="HC99" s="221"/>
      <c r="HD99" s="215"/>
      <c r="HE99" s="216"/>
      <c r="HF99" s="216"/>
      <c r="HG99" s="216"/>
      <c r="HH99" s="216"/>
      <c r="HI99" s="216"/>
      <c r="HJ99" s="216"/>
      <c r="HK99" s="216"/>
      <c r="HL99" s="216"/>
      <c r="HM99" s="221"/>
      <c r="HN99" s="215"/>
      <c r="HO99" s="216"/>
      <c r="HP99" s="216"/>
      <c r="HQ99" s="216"/>
      <c r="HR99" s="216"/>
      <c r="HS99" s="216"/>
      <c r="HT99" s="216"/>
      <c r="HU99" s="216"/>
      <c r="HV99" s="216"/>
      <c r="HW99" s="221"/>
      <c r="HX99" s="215"/>
      <c r="HY99" s="216"/>
      <c r="HZ99" s="216"/>
      <c r="IA99" s="216"/>
      <c r="IB99" s="216"/>
      <c r="IC99" s="216"/>
      <c r="ID99" s="216"/>
      <c r="IE99" s="216"/>
      <c r="IF99" s="216"/>
      <c r="IG99" s="221"/>
      <c r="IH99" s="215"/>
      <c r="II99" s="216"/>
      <c r="IJ99" s="216"/>
      <c r="IK99" s="216"/>
      <c r="IL99" s="216"/>
      <c r="IM99" s="216"/>
      <c r="IN99" s="216"/>
      <c r="IO99" s="216"/>
      <c r="IP99" s="216"/>
      <c r="IQ99" s="221"/>
      <c r="IR99" s="215"/>
      <c r="IS99" s="216"/>
      <c r="IT99" s="216"/>
      <c r="IU99" s="216"/>
      <c r="IV99" s="216"/>
      <c r="IW99" s="216"/>
      <c r="IX99" s="216"/>
      <c r="IY99" s="216"/>
      <c r="IZ99" s="216"/>
      <c r="JA99" s="221"/>
      <c r="JB99" s="215"/>
      <c r="JC99" s="216"/>
      <c r="JD99" s="216"/>
      <c r="JE99" s="216"/>
      <c r="JF99" s="216"/>
      <c r="JG99" s="216"/>
      <c r="JH99" s="216"/>
      <c r="JI99" s="216"/>
      <c r="JJ99" s="216"/>
      <c r="JK99" s="221"/>
      <c r="JL99" s="215"/>
      <c r="JM99" s="216"/>
      <c r="JN99" s="216"/>
      <c r="JO99" s="216"/>
      <c r="JP99" s="216"/>
      <c r="JQ99" s="216"/>
      <c r="JR99" s="216"/>
      <c r="JS99" s="216"/>
      <c r="JT99" s="216"/>
      <c r="JU99" s="221"/>
      <c r="JV99" s="215"/>
      <c r="JW99" s="216"/>
      <c r="JX99" s="216"/>
      <c r="JY99" s="216"/>
      <c r="JZ99" s="216"/>
      <c r="KA99" s="216"/>
      <c r="KB99" s="216"/>
      <c r="KC99" s="216"/>
      <c r="KD99" s="216"/>
      <c r="KE99" s="221"/>
      <c r="KF99" s="215"/>
      <c r="KG99" s="216"/>
      <c r="KH99" s="216"/>
      <c r="KI99" s="216"/>
      <c r="KJ99" s="216"/>
      <c r="KK99" s="216"/>
      <c r="KL99" s="216"/>
      <c r="KM99" s="216"/>
      <c r="KN99" s="216"/>
      <c r="KO99" s="221"/>
      <c r="KP99" s="215"/>
      <c r="KQ99" s="216"/>
      <c r="KR99" s="216"/>
      <c r="KS99" s="216"/>
      <c r="KT99" s="216"/>
      <c r="KU99" s="216"/>
      <c r="KV99" s="216"/>
      <c r="KW99" s="216"/>
      <c r="KX99" s="216"/>
      <c r="KY99" s="221"/>
      <c r="KZ99" s="215"/>
      <c r="LA99" s="216"/>
      <c r="LB99" s="216"/>
      <c r="LC99" s="216"/>
      <c r="LD99" s="216"/>
      <c r="LE99" s="216"/>
      <c r="LF99" s="216"/>
      <c r="LG99" s="216"/>
      <c r="LH99" s="216"/>
      <c r="LI99" s="221"/>
      <c r="LJ99" s="215"/>
      <c r="LK99" s="216"/>
      <c r="LL99" s="216"/>
      <c r="LM99" s="216"/>
      <c r="LN99" s="216"/>
      <c r="LO99" s="216"/>
      <c r="LP99" s="216"/>
      <c r="LQ99" s="216"/>
      <c r="LR99" s="216"/>
      <c r="LS99" s="221"/>
      <c r="LT99" s="215"/>
      <c r="LU99" s="216"/>
      <c r="LV99" s="216"/>
      <c r="LW99" s="216"/>
      <c r="LX99" s="216"/>
      <c r="LY99" s="216"/>
      <c r="LZ99" s="216"/>
      <c r="MA99" s="216"/>
      <c r="MB99" s="216"/>
      <c r="MC99" s="221"/>
    </row>
    <row r="100" spans="1:341" ht="14.25" customHeight="1" x14ac:dyDescent="0.2">
      <c r="A100" s="195"/>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246"/>
      <c r="AO100" s="247"/>
      <c r="AP100" s="247"/>
      <c r="AQ100" s="247"/>
      <c r="AR100" s="247"/>
      <c r="AS100" s="248"/>
      <c r="AT100" s="249"/>
      <c r="AU100" s="247"/>
      <c r="AV100" s="247"/>
      <c r="AW100" s="247"/>
      <c r="AX100" s="247"/>
      <c r="AY100" s="248"/>
      <c r="AZ100" s="250"/>
      <c r="BA100" s="251"/>
      <c r="BB100" s="251"/>
      <c r="BC100" s="251"/>
      <c r="BD100" s="251"/>
      <c r="BE100" s="251"/>
      <c r="BF100" s="251"/>
      <c r="BG100" s="251"/>
      <c r="BH100" s="251"/>
      <c r="BI100" s="252"/>
      <c r="BJ100" s="253"/>
      <c r="BK100" s="254"/>
      <c r="BL100" s="254"/>
      <c r="BM100" s="254"/>
      <c r="BN100" s="254"/>
      <c r="BO100" s="254"/>
      <c r="BP100" s="254"/>
      <c r="BQ100" s="254"/>
      <c r="BR100" s="254"/>
      <c r="BS100" s="255"/>
      <c r="BT100" s="253"/>
      <c r="BU100" s="254"/>
      <c r="BV100" s="254"/>
      <c r="BW100" s="254"/>
      <c r="BX100" s="254"/>
      <c r="BY100" s="254"/>
      <c r="BZ100" s="254"/>
      <c r="CA100" s="254"/>
      <c r="CB100" s="254"/>
      <c r="CC100" s="255"/>
      <c r="CD100" s="253"/>
      <c r="CE100" s="254"/>
      <c r="CF100" s="254"/>
      <c r="CG100" s="254"/>
      <c r="CH100" s="254"/>
      <c r="CI100" s="254"/>
      <c r="CJ100" s="254"/>
      <c r="CK100" s="254"/>
      <c r="CL100" s="254"/>
      <c r="CM100" s="255"/>
      <c r="CN100" s="253"/>
      <c r="CO100" s="254"/>
      <c r="CP100" s="254"/>
      <c r="CQ100" s="254"/>
      <c r="CR100" s="254"/>
      <c r="CS100" s="254"/>
      <c r="CT100" s="254"/>
      <c r="CU100" s="254"/>
      <c r="CV100" s="254"/>
      <c r="CW100" s="255"/>
      <c r="CX100" s="253"/>
      <c r="CY100" s="254"/>
      <c r="CZ100" s="254"/>
      <c r="DA100" s="254"/>
      <c r="DB100" s="254"/>
      <c r="DC100" s="254"/>
      <c r="DD100" s="254"/>
      <c r="DE100" s="254"/>
      <c r="DF100" s="254"/>
      <c r="DG100" s="255"/>
      <c r="DH100" s="253"/>
      <c r="DI100" s="254"/>
      <c r="DJ100" s="254"/>
      <c r="DK100" s="254"/>
      <c r="DL100" s="254"/>
      <c r="DM100" s="254"/>
      <c r="DN100" s="254"/>
      <c r="DO100" s="254"/>
      <c r="DP100" s="254"/>
      <c r="DQ100" s="255"/>
      <c r="DR100" s="253"/>
      <c r="DS100" s="254"/>
      <c r="DT100" s="254"/>
      <c r="DU100" s="254"/>
      <c r="DV100" s="254"/>
      <c r="DW100" s="254"/>
      <c r="DX100" s="254"/>
      <c r="DY100" s="254"/>
      <c r="DZ100" s="254"/>
      <c r="EA100" s="255"/>
      <c r="EB100" s="253"/>
      <c r="EC100" s="254"/>
      <c r="ED100" s="254"/>
      <c r="EE100" s="254"/>
      <c r="EF100" s="254"/>
      <c r="EG100" s="254"/>
      <c r="EH100" s="254"/>
      <c r="EI100" s="254"/>
      <c r="EJ100" s="254"/>
      <c r="EK100" s="255"/>
      <c r="EL100" s="253"/>
      <c r="EM100" s="254"/>
      <c r="EN100" s="254"/>
      <c r="EO100" s="254"/>
      <c r="EP100" s="254"/>
      <c r="EQ100" s="254"/>
      <c r="ER100" s="254"/>
      <c r="ES100" s="254"/>
      <c r="ET100" s="254"/>
      <c r="EU100" s="255"/>
      <c r="EV100" s="253"/>
      <c r="EW100" s="254"/>
      <c r="EX100" s="254"/>
      <c r="EY100" s="254"/>
      <c r="EZ100" s="254"/>
      <c r="FA100" s="254"/>
      <c r="FB100" s="254"/>
      <c r="FC100" s="254"/>
      <c r="FD100" s="254"/>
      <c r="FE100" s="255"/>
      <c r="FF100" s="253"/>
      <c r="FG100" s="254"/>
      <c r="FH100" s="254"/>
      <c r="FI100" s="254"/>
      <c r="FJ100" s="254"/>
      <c r="FK100" s="254"/>
      <c r="FL100" s="254"/>
      <c r="FM100" s="254"/>
      <c r="FN100" s="254"/>
      <c r="FO100" s="255"/>
      <c r="FP100" s="253"/>
      <c r="FQ100" s="254"/>
      <c r="FR100" s="254"/>
      <c r="FS100" s="254"/>
      <c r="FT100" s="254"/>
      <c r="FU100" s="254"/>
      <c r="FV100" s="254"/>
      <c r="FW100" s="254"/>
      <c r="FX100" s="254"/>
      <c r="FY100" s="255"/>
      <c r="FZ100" s="253"/>
      <c r="GA100" s="254"/>
      <c r="GB100" s="254"/>
      <c r="GC100" s="254"/>
      <c r="GD100" s="254"/>
      <c r="GE100" s="254"/>
      <c r="GF100" s="254"/>
      <c r="GG100" s="254"/>
      <c r="GH100" s="254"/>
      <c r="GI100" s="282"/>
      <c r="GJ100" s="253"/>
      <c r="GK100" s="254"/>
      <c r="GL100" s="254"/>
      <c r="GM100" s="254"/>
      <c r="GN100" s="254"/>
      <c r="GO100" s="254"/>
      <c r="GP100" s="254"/>
      <c r="GQ100" s="254"/>
      <c r="GR100" s="254"/>
      <c r="GS100" s="282"/>
      <c r="GT100" s="253"/>
      <c r="GU100" s="254"/>
      <c r="GV100" s="254"/>
      <c r="GW100" s="254"/>
      <c r="GX100" s="254"/>
      <c r="GY100" s="254"/>
      <c r="GZ100" s="254"/>
      <c r="HA100" s="254"/>
      <c r="HB100" s="254"/>
      <c r="HC100" s="282"/>
      <c r="HD100" s="253"/>
      <c r="HE100" s="254"/>
      <c r="HF100" s="254"/>
      <c r="HG100" s="254"/>
      <c r="HH100" s="254"/>
      <c r="HI100" s="254"/>
      <c r="HJ100" s="254"/>
      <c r="HK100" s="254"/>
      <c r="HL100" s="254"/>
      <c r="HM100" s="282"/>
      <c r="HN100" s="253"/>
      <c r="HO100" s="254"/>
      <c r="HP100" s="254"/>
      <c r="HQ100" s="254"/>
      <c r="HR100" s="254"/>
      <c r="HS100" s="254"/>
      <c r="HT100" s="254"/>
      <c r="HU100" s="254"/>
      <c r="HV100" s="254"/>
      <c r="HW100" s="282"/>
      <c r="HX100" s="253"/>
      <c r="HY100" s="254"/>
      <c r="HZ100" s="254"/>
      <c r="IA100" s="254"/>
      <c r="IB100" s="254"/>
      <c r="IC100" s="254"/>
      <c r="ID100" s="254"/>
      <c r="IE100" s="254"/>
      <c r="IF100" s="254"/>
      <c r="IG100" s="282"/>
      <c r="IH100" s="253"/>
      <c r="II100" s="254"/>
      <c r="IJ100" s="254"/>
      <c r="IK100" s="254"/>
      <c r="IL100" s="254"/>
      <c r="IM100" s="254"/>
      <c r="IN100" s="254"/>
      <c r="IO100" s="254"/>
      <c r="IP100" s="254"/>
      <c r="IQ100" s="282"/>
      <c r="IR100" s="253"/>
      <c r="IS100" s="254"/>
      <c r="IT100" s="254"/>
      <c r="IU100" s="254"/>
      <c r="IV100" s="254"/>
      <c r="IW100" s="254"/>
      <c r="IX100" s="254"/>
      <c r="IY100" s="254"/>
      <c r="IZ100" s="254"/>
      <c r="JA100" s="282"/>
      <c r="JB100" s="253"/>
      <c r="JC100" s="254"/>
      <c r="JD100" s="254"/>
      <c r="JE100" s="254"/>
      <c r="JF100" s="254"/>
      <c r="JG100" s="254"/>
      <c r="JH100" s="254"/>
      <c r="JI100" s="254"/>
      <c r="JJ100" s="254"/>
      <c r="JK100" s="282"/>
      <c r="JL100" s="253"/>
      <c r="JM100" s="254"/>
      <c r="JN100" s="254"/>
      <c r="JO100" s="254"/>
      <c r="JP100" s="254"/>
      <c r="JQ100" s="254"/>
      <c r="JR100" s="254"/>
      <c r="JS100" s="254"/>
      <c r="JT100" s="254"/>
      <c r="JU100" s="282"/>
      <c r="JV100" s="253"/>
      <c r="JW100" s="254"/>
      <c r="JX100" s="254"/>
      <c r="JY100" s="254"/>
      <c r="JZ100" s="254"/>
      <c r="KA100" s="254"/>
      <c r="KB100" s="254"/>
      <c r="KC100" s="254"/>
      <c r="KD100" s="254"/>
      <c r="KE100" s="282"/>
      <c r="KF100" s="253"/>
      <c r="KG100" s="254"/>
      <c r="KH100" s="254"/>
      <c r="KI100" s="254"/>
      <c r="KJ100" s="254"/>
      <c r="KK100" s="254"/>
      <c r="KL100" s="254"/>
      <c r="KM100" s="254"/>
      <c r="KN100" s="254"/>
      <c r="KO100" s="282"/>
      <c r="KP100" s="253"/>
      <c r="KQ100" s="254"/>
      <c r="KR100" s="254"/>
      <c r="KS100" s="254"/>
      <c r="KT100" s="254"/>
      <c r="KU100" s="254"/>
      <c r="KV100" s="254"/>
      <c r="KW100" s="254"/>
      <c r="KX100" s="254"/>
      <c r="KY100" s="282"/>
      <c r="KZ100" s="253"/>
      <c r="LA100" s="254"/>
      <c r="LB100" s="254"/>
      <c r="LC100" s="254"/>
      <c r="LD100" s="254"/>
      <c r="LE100" s="254"/>
      <c r="LF100" s="254"/>
      <c r="LG100" s="254"/>
      <c r="LH100" s="254"/>
      <c r="LI100" s="282"/>
      <c r="LJ100" s="253"/>
      <c r="LK100" s="254"/>
      <c r="LL100" s="254"/>
      <c r="LM100" s="254"/>
      <c r="LN100" s="254"/>
      <c r="LO100" s="254"/>
      <c r="LP100" s="254"/>
      <c r="LQ100" s="254"/>
      <c r="LR100" s="254"/>
      <c r="LS100" s="282"/>
      <c r="LT100" s="253"/>
      <c r="LU100" s="254"/>
      <c r="LV100" s="254"/>
      <c r="LW100" s="254"/>
      <c r="LX100" s="254"/>
      <c r="LY100" s="254"/>
      <c r="LZ100" s="254"/>
      <c r="MA100" s="254"/>
      <c r="MB100" s="254"/>
      <c r="MC100" s="282"/>
    </row>
    <row r="101" spans="1:341" ht="13.5" customHeight="1" x14ac:dyDescent="0.2">
      <c r="A101" s="283" t="s">
        <v>213</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c r="AL101" s="284"/>
      <c r="AM101" s="284"/>
      <c r="AN101" s="225" t="s">
        <v>134</v>
      </c>
      <c r="AO101" s="226"/>
      <c r="AP101" s="226"/>
      <c r="AQ101" s="226"/>
      <c r="AR101" s="226"/>
      <c r="AS101" s="226"/>
      <c r="AT101" s="177"/>
      <c r="AU101" s="177"/>
      <c r="AV101" s="177"/>
      <c r="AW101" s="177"/>
      <c r="AX101" s="177"/>
      <c r="AY101" s="177"/>
      <c r="AZ101" s="188">
        <f>SUM(AZ102:BI105)</f>
        <v>0</v>
      </c>
      <c r="BA101" s="188"/>
      <c r="BB101" s="188"/>
      <c r="BC101" s="188"/>
      <c r="BD101" s="188"/>
      <c r="BE101" s="188"/>
      <c r="BF101" s="188"/>
      <c r="BG101" s="188"/>
      <c r="BH101" s="188"/>
      <c r="BI101" s="188"/>
      <c r="BJ101" s="188">
        <f t="shared" ref="BJ101" si="367">SUM(BJ102:BS105)</f>
        <v>0</v>
      </c>
      <c r="BK101" s="188"/>
      <c r="BL101" s="188"/>
      <c r="BM101" s="188"/>
      <c r="BN101" s="188"/>
      <c r="BO101" s="188"/>
      <c r="BP101" s="188"/>
      <c r="BQ101" s="188"/>
      <c r="BR101" s="188"/>
      <c r="BS101" s="188"/>
      <c r="BT101" s="188">
        <f t="shared" ref="BT101" si="368">SUM(BT102:CC105)</f>
        <v>0</v>
      </c>
      <c r="BU101" s="188"/>
      <c r="BV101" s="188"/>
      <c r="BW101" s="188"/>
      <c r="BX101" s="188"/>
      <c r="BY101" s="188"/>
      <c r="BZ101" s="188"/>
      <c r="CA101" s="188"/>
      <c r="CB101" s="188"/>
      <c r="CC101" s="188"/>
      <c r="CD101" s="188">
        <f t="shared" ref="CD101" si="369">SUM(CD102:CM105)</f>
        <v>0</v>
      </c>
      <c r="CE101" s="188"/>
      <c r="CF101" s="188"/>
      <c r="CG101" s="188"/>
      <c r="CH101" s="188"/>
      <c r="CI101" s="188"/>
      <c r="CJ101" s="188"/>
      <c r="CK101" s="188"/>
      <c r="CL101" s="188"/>
      <c r="CM101" s="188"/>
      <c r="CN101" s="188">
        <f t="shared" ref="CN101" si="370">SUM(CN102:CW105)</f>
        <v>0</v>
      </c>
      <c r="CO101" s="188"/>
      <c r="CP101" s="188"/>
      <c r="CQ101" s="188"/>
      <c r="CR101" s="188"/>
      <c r="CS101" s="188"/>
      <c r="CT101" s="188"/>
      <c r="CU101" s="188"/>
      <c r="CV101" s="188"/>
      <c r="CW101" s="188"/>
      <c r="CX101" s="188">
        <f t="shared" ref="CX101" si="371">SUM(CX102:DG105)</f>
        <v>0</v>
      </c>
      <c r="CY101" s="188"/>
      <c r="CZ101" s="188"/>
      <c r="DA101" s="188"/>
      <c r="DB101" s="188"/>
      <c r="DC101" s="188"/>
      <c r="DD101" s="188"/>
      <c r="DE101" s="188"/>
      <c r="DF101" s="188"/>
      <c r="DG101" s="188"/>
      <c r="DH101" s="188">
        <f t="shared" ref="DH101" si="372">SUM(DH102:DQ105)</f>
        <v>0</v>
      </c>
      <c r="DI101" s="188"/>
      <c r="DJ101" s="188"/>
      <c r="DK101" s="188"/>
      <c r="DL101" s="188"/>
      <c r="DM101" s="188"/>
      <c r="DN101" s="188"/>
      <c r="DO101" s="188"/>
      <c r="DP101" s="188"/>
      <c r="DQ101" s="188"/>
      <c r="DR101" s="188">
        <f t="shared" ref="DR101" si="373">SUM(DR102:EA105)</f>
        <v>0</v>
      </c>
      <c r="DS101" s="188"/>
      <c r="DT101" s="188"/>
      <c r="DU101" s="188"/>
      <c r="DV101" s="188"/>
      <c r="DW101" s="188"/>
      <c r="DX101" s="188"/>
      <c r="DY101" s="188"/>
      <c r="DZ101" s="188"/>
      <c r="EA101" s="188"/>
      <c r="EB101" s="188">
        <f t="shared" ref="EB101" si="374">SUM(EB102:EK105)</f>
        <v>0</v>
      </c>
      <c r="EC101" s="188"/>
      <c r="ED101" s="188"/>
      <c r="EE101" s="188"/>
      <c r="EF101" s="188"/>
      <c r="EG101" s="188"/>
      <c r="EH101" s="188"/>
      <c r="EI101" s="188"/>
      <c r="EJ101" s="188"/>
      <c r="EK101" s="188"/>
      <c r="EL101" s="188">
        <f t="shared" ref="EL101" si="375">SUM(EL102:EU105)</f>
        <v>0</v>
      </c>
      <c r="EM101" s="188"/>
      <c r="EN101" s="188"/>
      <c r="EO101" s="188"/>
      <c r="EP101" s="188"/>
      <c r="EQ101" s="188"/>
      <c r="ER101" s="188"/>
      <c r="ES101" s="188"/>
      <c r="ET101" s="188"/>
      <c r="EU101" s="188"/>
      <c r="EV101" s="188">
        <f t="shared" ref="EV101" si="376">SUM(EV102:FE105)</f>
        <v>0</v>
      </c>
      <c r="EW101" s="188"/>
      <c r="EX101" s="188"/>
      <c r="EY101" s="188"/>
      <c r="EZ101" s="188"/>
      <c r="FA101" s="188"/>
      <c r="FB101" s="188"/>
      <c r="FC101" s="188"/>
      <c r="FD101" s="188"/>
      <c r="FE101" s="188"/>
      <c r="FF101" s="188">
        <f t="shared" ref="FF101" si="377">SUM(FF102:FO105)</f>
        <v>0</v>
      </c>
      <c r="FG101" s="188"/>
      <c r="FH101" s="188"/>
      <c r="FI101" s="188"/>
      <c r="FJ101" s="188"/>
      <c r="FK101" s="188"/>
      <c r="FL101" s="188"/>
      <c r="FM101" s="188"/>
      <c r="FN101" s="188"/>
      <c r="FO101" s="188"/>
      <c r="FP101" s="188">
        <f t="shared" ref="FP101" si="378">SUM(FP102:FY105)</f>
        <v>0</v>
      </c>
      <c r="FQ101" s="188"/>
      <c r="FR101" s="188"/>
      <c r="FS101" s="188"/>
      <c r="FT101" s="188"/>
      <c r="FU101" s="188"/>
      <c r="FV101" s="188"/>
      <c r="FW101" s="188"/>
      <c r="FX101" s="188"/>
      <c r="FY101" s="188"/>
      <c r="FZ101" s="188">
        <f t="shared" ref="FZ101" si="379">SUM(FZ102:GI105)</f>
        <v>0</v>
      </c>
      <c r="GA101" s="188"/>
      <c r="GB101" s="188"/>
      <c r="GC101" s="188"/>
      <c r="GD101" s="188"/>
      <c r="GE101" s="188"/>
      <c r="GF101" s="188"/>
      <c r="GG101" s="188"/>
      <c r="GH101" s="188"/>
      <c r="GI101" s="352"/>
      <c r="GJ101" s="188">
        <f t="shared" ref="GJ101" si="380">SUM(GJ102:GS105)</f>
        <v>0</v>
      </c>
      <c r="GK101" s="188"/>
      <c r="GL101" s="188"/>
      <c r="GM101" s="188"/>
      <c r="GN101" s="188"/>
      <c r="GO101" s="188"/>
      <c r="GP101" s="188"/>
      <c r="GQ101" s="188"/>
      <c r="GR101" s="188"/>
      <c r="GS101" s="352"/>
      <c r="GT101" s="188">
        <f t="shared" ref="GT101" si="381">SUM(GT102:HC105)</f>
        <v>0</v>
      </c>
      <c r="GU101" s="188"/>
      <c r="GV101" s="188"/>
      <c r="GW101" s="188"/>
      <c r="GX101" s="188"/>
      <c r="GY101" s="188"/>
      <c r="GZ101" s="188"/>
      <c r="HA101" s="188"/>
      <c r="HB101" s="188"/>
      <c r="HC101" s="352"/>
      <c r="HD101" s="188">
        <f t="shared" ref="HD101" si="382">SUM(HD102:HM105)</f>
        <v>0</v>
      </c>
      <c r="HE101" s="188"/>
      <c r="HF101" s="188"/>
      <c r="HG101" s="188"/>
      <c r="HH101" s="188"/>
      <c r="HI101" s="188"/>
      <c r="HJ101" s="188"/>
      <c r="HK101" s="188"/>
      <c r="HL101" s="188"/>
      <c r="HM101" s="352"/>
      <c r="HN101" s="188">
        <f t="shared" ref="HN101" si="383">SUM(HN102:HW105)</f>
        <v>0</v>
      </c>
      <c r="HO101" s="188"/>
      <c r="HP101" s="188"/>
      <c r="HQ101" s="188"/>
      <c r="HR101" s="188"/>
      <c r="HS101" s="188"/>
      <c r="HT101" s="188"/>
      <c r="HU101" s="188"/>
      <c r="HV101" s="188"/>
      <c r="HW101" s="352"/>
      <c r="HX101" s="188">
        <f t="shared" ref="HX101" si="384">SUM(HX102:IG105)</f>
        <v>0</v>
      </c>
      <c r="HY101" s="188"/>
      <c r="HZ101" s="188"/>
      <c r="IA101" s="188"/>
      <c r="IB101" s="188"/>
      <c r="IC101" s="188"/>
      <c r="ID101" s="188"/>
      <c r="IE101" s="188"/>
      <c r="IF101" s="188"/>
      <c r="IG101" s="352"/>
      <c r="IH101" s="188">
        <f t="shared" ref="IH101" si="385">SUM(IH102:IQ105)</f>
        <v>0</v>
      </c>
      <c r="II101" s="188"/>
      <c r="IJ101" s="188"/>
      <c r="IK101" s="188"/>
      <c r="IL101" s="188"/>
      <c r="IM101" s="188"/>
      <c r="IN101" s="188"/>
      <c r="IO101" s="188"/>
      <c r="IP101" s="188"/>
      <c r="IQ101" s="352"/>
      <c r="IR101" s="188">
        <f t="shared" ref="IR101" si="386">SUM(IR102:JA105)</f>
        <v>0</v>
      </c>
      <c r="IS101" s="188"/>
      <c r="IT101" s="188"/>
      <c r="IU101" s="188"/>
      <c r="IV101" s="188"/>
      <c r="IW101" s="188"/>
      <c r="IX101" s="188"/>
      <c r="IY101" s="188"/>
      <c r="IZ101" s="188"/>
      <c r="JA101" s="352"/>
      <c r="JB101" s="188">
        <f t="shared" ref="JB101" si="387">SUM(JB102:JK105)</f>
        <v>0</v>
      </c>
      <c r="JC101" s="188"/>
      <c r="JD101" s="188"/>
      <c r="JE101" s="188"/>
      <c r="JF101" s="188"/>
      <c r="JG101" s="188"/>
      <c r="JH101" s="188"/>
      <c r="JI101" s="188"/>
      <c r="JJ101" s="188"/>
      <c r="JK101" s="352"/>
      <c r="JL101" s="188">
        <f t="shared" ref="JL101" si="388">SUM(JL102:JU105)</f>
        <v>0</v>
      </c>
      <c r="JM101" s="188"/>
      <c r="JN101" s="188"/>
      <c r="JO101" s="188"/>
      <c r="JP101" s="188"/>
      <c r="JQ101" s="188"/>
      <c r="JR101" s="188"/>
      <c r="JS101" s="188"/>
      <c r="JT101" s="188"/>
      <c r="JU101" s="352"/>
      <c r="JV101" s="188">
        <f t="shared" ref="JV101" si="389">SUM(JV102:KE105)</f>
        <v>0</v>
      </c>
      <c r="JW101" s="188"/>
      <c r="JX101" s="188"/>
      <c r="JY101" s="188"/>
      <c r="JZ101" s="188"/>
      <c r="KA101" s="188"/>
      <c r="KB101" s="188"/>
      <c r="KC101" s="188"/>
      <c r="KD101" s="188"/>
      <c r="KE101" s="352"/>
      <c r="KF101" s="188">
        <f t="shared" ref="KF101" si="390">SUM(KF102:KO105)</f>
        <v>0</v>
      </c>
      <c r="KG101" s="188"/>
      <c r="KH101" s="188"/>
      <c r="KI101" s="188"/>
      <c r="KJ101" s="188"/>
      <c r="KK101" s="188"/>
      <c r="KL101" s="188"/>
      <c r="KM101" s="188"/>
      <c r="KN101" s="188"/>
      <c r="KO101" s="352"/>
      <c r="KP101" s="188">
        <f t="shared" ref="KP101" si="391">SUM(KP102:KY105)</f>
        <v>0</v>
      </c>
      <c r="KQ101" s="188"/>
      <c r="KR101" s="188"/>
      <c r="KS101" s="188"/>
      <c r="KT101" s="188"/>
      <c r="KU101" s="188"/>
      <c r="KV101" s="188"/>
      <c r="KW101" s="188"/>
      <c r="KX101" s="188"/>
      <c r="KY101" s="352"/>
      <c r="KZ101" s="188">
        <f t="shared" ref="KZ101" si="392">SUM(KZ102:LI105)</f>
        <v>0</v>
      </c>
      <c r="LA101" s="188"/>
      <c r="LB101" s="188"/>
      <c r="LC101" s="188"/>
      <c r="LD101" s="188"/>
      <c r="LE101" s="188"/>
      <c r="LF101" s="188"/>
      <c r="LG101" s="188"/>
      <c r="LH101" s="188"/>
      <c r="LI101" s="352"/>
      <c r="LJ101" s="188">
        <f t="shared" ref="LJ101" si="393">SUM(LJ102:LS105)</f>
        <v>0</v>
      </c>
      <c r="LK101" s="188"/>
      <c r="LL101" s="188"/>
      <c r="LM101" s="188"/>
      <c r="LN101" s="188"/>
      <c r="LO101" s="188"/>
      <c r="LP101" s="188"/>
      <c r="LQ101" s="188"/>
      <c r="LR101" s="188"/>
      <c r="LS101" s="352"/>
      <c r="LT101" s="188">
        <f t="shared" ref="LT101" si="394">SUM(LT102:MC105)</f>
        <v>0</v>
      </c>
      <c r="LU101" s="188"/>
      <c r="LV101" s="188"/>
      <c r="LW101" s="188"/>
      <c r="LX101" s="188"/>
      <c r="LY101" s="188"/>
      <c r="LZ101" s="188"/>
      <c r="MA101" s="188"/>
      <c r="MB101" s="188"/>
      <c r="MC101" s="352"/>
    </row>
    <row r="102" spans="1:341" x14ac:dyDescent="0.2">
      <c r="A102" s="198" t="s">
        <v>45</v>
      </c>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200"/>
      <c r="AO102" s="201"/>
      <c r="AP102" s="201"/>
      <c r="AQ102" s="201"/>
      <c r="AR102" s="201"/>
      <c r="AS102" s="202"/>
      <c r="AT102" s="205"/>
      <c r="AU102" s="201"/>
      <c r="AV102" s="201"/>
      <c r="AW102" s="201"/>
      <c r="AX102" s="201"/>
      <c r="AY102" s="202"/>
      <c r="AZ102" s="207"/>
      <c r="BA102" s="208"/>
      <c r="BB102" s="208"/>
      <c r="BC102" s="208"/>
      <c r="BD102" s="208"/>
      <c r="BE102" s="208"/>
      <c r="BF102" s="208"/>
      <c r="BG102" s="208"/>
      <c r="BH102" s="208"/>
      <c r="BI102" s="209"/>
      <c r="BJ102" s="215"/>
      <c r="BK102" s="216"/>
      <c r="BL102" s="216"/>
      <c r="BM102" s="216"/>
      <c r="BN102" s="216"/>
      <c r="BO102" s="216"/>
      <c r="BP102" s="216"/>
      <c r="BQ102" s="216"/>
      <c r="BR102" s="216"/>
      <c r="BS102" s="217"/>
      <c r="BT102" s="215"/>
      <c r="BU102" s="216"/>
      <c r="BV102" s="216"/>
      <c r="BW102" s="216"/>
      <c r="BX102" s="216"/>
      <c r="BY102" s="216"/>
      <c r="BZ102" s="216"/>
      <c r="CA102" s="216"/>
      <c r="CB102" s="216"/>
      <c r="CC102" s="217"/>
      <c r="CD102" s="215"/>
      <c r="CE102" s="216"/>
      <c r="CF102" s="216"/>
      <c r="CG102" s="216"/>
      <c r="CH102" s="216"/>
      <c r="CI102" s="216"/>
      <c r="CJ102" s="216"/>
      <c r="CK102" s="216"/>
      <c r="CL102" s="216"/>
      <c r="CM102" s="217"/>
      <c r="CN102" s="215"/>
      <c r="CO102" s="216"/>
      <c r="CP102" s="216"/>
      <c r="CQ102" s="216"/>
      <c r="CR102" s="216"/>
      <c r="CS102" s="216"/>
      <c r="CT102" s="216"/>
      <c r="CU102" s="216"/>
      <c r="CV102" s="216"/>
      <c r="CW102" s="217"/>
      <c r="CX102" s="215"/>
      <c r="CY102" s="216"/>
      <c r="CZ102" s="216"/>
      <c r="DA102" s="216"/>
      <c r="DB102" s="216"/>
      <c r="DC102" s="216"/>
      <c r="DD102" s="216"/>
      <c r="DE102" s="216"/>
      <c r="DF102" s="216"/>
      <c r="DG102" s="217"/>
      <c r="DH102" s="215"/>
      <c r="DI102" s="216"/>
      <c r="DJ102" s="216"/>
      <c r="DK102" s="216"/>
      <c r="DL102" s="216"/>
      <c r="DM102" s="216"/>
      <c r="DN102" s="216"/>
      <c r="DO102" s="216"/>
      <c r="DP102" s="216"/>
      <c r="DQ102" s="217"/>
      <c r="DR102" s="215"/>
      <c r="DS102" s="216"/>
      <c r="DT102" s="216"/>
      <c r="DU102" s="216"/>
      <c r="DV102" s="216"/>
      <c r="DW102" s="216"/>
      <c r="DX102" s="216"/>
      <c r="DY102" s="216"/>
      <c r="DZ102" s="216"/>
      <c r="EA102" s="217"/>
      <c r="EB102" s="215"/>
      <c r="EC102" s="216"/>
      <c r="ED102" s="216"/>
      <c r="EE102" s="216"/>
      <c r="EF102" s="216"/>
      <c r="EG102" s="216"/>
      <c r="EH102" s="216"/>
      <c r="EI102" s="216"/>
      <c r="EJ102" s="216"/>
      <c r="EK102" s="217"/>
      <c r="EL102" s="215"/>
      <c r="EM102" s="216"/>
      <c r="EN102" s="216"/>
      <c r="EO102" s="216"/>
      <c r="EP102" s="216"/>
      <c r="EQ102" s="216"/>
      <c r="ER102" s="216"/>
      <c r="ES102" s="216"/>
      <c r="ET102" s="216"/>
      <c r="EU102" s="217"/>
      <c r="EV102" s="215"/>
      <c r="EW102" s="216"/>
      <c r="EX102" s="216"/>
      <c r="EY102" s="216"/>
      <c r="EZ102" s="216"/>
      <c r="FA102" s="216"/>
      <c r="FB102" s="216"/>
      <c r="FC102" s="216"/>
      <c r="FD102" s="216"/>
      <c r="FE102" s="217"/>
      <c r="FF102" s="215"/>
      <c r="FG102" s="216"/>
      <c r="FH102" s="216"/>
      <c r="FI102" s="216"/>
      <c r="FJ102" s="216"/>
      <c r="FK102" s="216"/>
      <c r="FL102" s="216"/>
      <c r="FM102" s="216"/>
      <c r="FN102" s="216"/>
      <c r="FO102" s="217"/>
      <c r="FP102" s="215"/>
      <c r="FQ102" s="216"/>
      <c r="FR102" s="216"/>
      <c r="FS102" s="216"/>
      <c r="FT102" s="216"/>
      <c r="FU102" s="216"/>
      <c r="FV102" s="216"/>
      <c r="FW102" s="216"/>
      <c r="FX102" s="216"/>
      <c r="FY102" s="217"/>
      <c r="FZ102" s="240"/>
      <c r="GA102" s="241"/>
      <c r="GB102" s="241"/>
      <c r="GC102" s="241"/>
      <c r="GD102" s="241"/>
      <c r="GE102" s="241"/>
      <c r="GF102" s="241"/>
      <c r="GG102" s="241"/>
      <c r="GH102" s="241"/>
      <c r="GI102" s="336"/>
      <c r="GJ102" s="240"/>
      <c r="GK102" s="241"/>
      <c r="GL102" s="241"/>
      <c r="GM102" s="241"/>
      <c r="GN102" s="241"/>
      <c r="GO102" s="241"/>
      <c r="GP102" s="241"/>
      <c r="GQ102" s="241"/>
      <c r="GR102" s="241"/>
      <c r="GS102" s="336"/>
      <c r="GT102" s="240"/>
      <c r="GU102" s="241"/>
      <c r="GV102" s="241"/>
      <c r="GW102" s="241"/>
      <c r="GX102" s="241"/>
      <c r="GY102" s="241"/>
      <c r="GZ102" s="241"/>
      <c r="HA102" s="241"/>
      <c r="HB102" s="241"/>
      <c r="HC102" s="336"/>
      <c r="HD102" s="240"/>
      <c r="HE102" s="241"/>
      <c r="HF102" s="241"/>
      <c r="HG102" s="241"/>
      <c r="HH102" s="241"/>
      <c r="HI102" s="241"/>
      <c r="HJ102" s="241"/>
      <c r="HK102" s="241"/>
      <c r="HL102" s="241"/>
      <c r="HM102" s="336"/>
      <c r="HN102" s="240"/>
      <c r="HO102" s="241"/>
      <c r="HP102" s="241"/>
      <c r="HQ102" s="241"/>
      <c r="HR102" s="241"/>
      <c r="HS102" s="241"/>
      <c r="HT102" s="241"/>
      <c r="HU102" s="241"/>
      <c r="HV102" s="241"/>
      <c r="HW102" s="336"/>
      <c r="HX102" s="240"/>
      <c r="HY102" s="241"/>
      <c r="HZ102" s="241"/>
      <c r="IA102" s="241"/>
      <c r="IB102" s="241"/>
      <c r="IC102" s="241"/>
      <c r="ID102" s="241"/>
      <c r="IE102" s="241"/>
      <c r="IF102" s="241"/>
      <c r="IG102" s="336"/>
      <c r="IH102" s="240"/>
      <c r="II102" s="241"/>
      <c r="IJ102" s="241"/>
      <c r="IK102" s="241"/>
      <c r="IL102" s="241"/>
      <c r="IM102" s="241"/>
      <c r="IN102" s="241"/>
      <c r="IO102" s="241"/>
      <c r="IP102" s="241"/>
      <c r="IQ102" s="336"/>
      <c r="IR102" s="240"/>
      <c r="IS102" s="241"/>
      <c r="IT102" s="241"/>
      <c r="IU102" s="241"/>
      <c r="IV102" s="241"/>
      <c r="IW102" s="241"/>
      <c r="IX102" s="241"/>
      <c r="IY102" s="241"/>
      <c r="IZ102" s="241"/>
      <c r="JA102" s="336"/>
      <c r="JB102" s="240"/>
      <c r="JC102" s="241"/>
      <c r="JD102" s="241"/>
      <c r="JE102" s="241"/>
      <c r="JF102" s="241"/>
      <c r="JG102" s="241"/>
      <c r="JH102" s="241"/>
      <c r="JI102" s="241"/>
      <c r="JJ102" s="241"/>
      <c r="JK102" s="336"/>
      <c r="JL102" s="240"/>
      <c r="JM102" s="241"/>
      <c r="JN102" s="241"/>
      <c r="JO102" s="241"/>
      <c r="JP102" s="241"/>
      <c r="JQ102" s="241"/>
      <c r="JR102" s="241"/>
      <c r="JS102" s="241"/>
      <c r="JT102" s="241"/>
      <c r="JU102" s="336"/>
      <c r="JV102" s="240"/>
      <c r="JW102" s="241"/>
      <c r="JX102" s="241"/>
      <c r="JY102" s="241"/>
      <c r="JZ102" s="241"/>
      <c r="KA102" s="241"/>
      <c r="KB102" s="241"/>
      <c r="KC102" s="241"/>
      <c r="KD102" s="241"/>
      <c r="KE102" s="336"/>
      <c r="KF102" s="240"/>
      <c r="KG102" s="241"/>
      <c r="KH102" s="241"/>
      <c r="KI102" s="241"/>
      <c r="KJ102" s="241"/>
      <c r="KK102" s="241"/>
      <c r="KL102" s="241"/>
      <c r="KM102" s="241"/>
      <c r="KN102" s="241"/>
      <c r="KO102" s="336"/>
      <c r="KP102" s="240"/>
      <c r="KQ102" s="241"/>
      <c r="KR102" s="241"/>
      <c r="KS102" s="241"/>
      <c r="KT102" s="241"/>
      <c r="KU102" s="241"/>
      <c r="KV102" s="241"/>
      <c r="KW102" s="241"/>
      <c r="KX102" s="241"/>
      <c r="KY102" s="336"/>
      <c r="KZ102" s="240"/>
      <c r="LA102" s="241"/>
      <c r="LB102" s="241"/>
      <c r="LC102" s="241"/>
      <c r="LD102" s="241"/>
      <c r="LE102" s="241"/>
      <c r="LF102" s="241"/>
      <c r="LG102" s="241"/>
      <c r="LH102" s="241"/>
      <c r="LI102" s="336"/>
      <c r="LJ102" s="240"/>
      <c r="LK102" s="241"/>
      <c r="LL102" s="241"/>
      <c r="LM102" s="241"/>
      <c r="LN102" s="241"/>
      <c r="LO102" s="241"/>
      <c r="LP102" s="241"/>
      <c r="LQ102" s="241"/>
      <c r="LR102" s="241"/>
      <c r="LS102" s="336"/>
      <c r="LT102" s="240"/>
      <c r="LU102" s="241"/>
      <c r="LV102" s="241"/>
      <c r="LW102" s="241"/>
      <c r="LX102" s="241"/>
      <c r="LY102" s="241"/>
      <c r="LZ102" s="241"/>
      <c r="MA102" s="241"/>
      <c r="MB102" s="241"/>
      <c r="MC102" s="336"/>
    </row>
    <row r="103" spans="1:341" x14ac:dyDescent="0.2">
      <c r="A103" s="195" t="s">
        <v>214</v>
      </c>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203"/>
      <c r="AO103" s="149"/>
      <c r="AP103" s="149"/>
      <c r="AQ103" s="149"/>
      <c r="AR103" s="149"/>
      <c r="AS103" s="204"/>
      <c r="AT103" s="206"/>
      <c r="AU103" s="149"/>
      <c r="AV103" s="149"/>
      <c r="AW103" s="149"/>
      <c r="AX103" s="149"/>
      <c r="AY103" s="204"/>
      <c r="AZ103" s="210"/>
      <c r="BA103" s="211"/>
      <c r="BB103" s="211"/>
      <c r="BC103" s="211"/>
      <c r="BD103" s="211"/>
      <c r="BE103" s="211"/>
      <c r="BF103" s="211"/>
      <c r="BG103" s="211"/>
      <c r="BH103" s="211"/>
      <c r="BI103" s="212"/>
      <c r="BJ103" s="218"/>
      <c r="BK103" s="219"/>
      <c r="BL103" s="219"/>
      <c r="BM103" s="219"/>
      <c r="BN103" s="219"/>
      <c r="BO103" s="219"/>
      <c r="BP103" s="219"/>
      <c r="BQ103" s="219"/>
      <c r="BR103" s="219"/>
      <c r="BS103" s="220"/>
      <c r="BT103" s="218"/>
      <c r="BU103" s="219"/>
      <c r="BV103" s="219"/>
      <c r="BW103" s="219"/>
      <c r="BX103" s="219"/>
      <c r="BY103" s="219"/>
      <c r="BZ103" s="219"/>
      <c r="CA103" s="219"/>
      <c r="CB103" s="219"/>
      <c r="CC103" s="220"/>
      <c r="CD103" s="218"/>
      <c r="CE103" s="219"/>
      <c r="CF103" s="219"/>
      <c r="CG103" s="219"/>
      <c r="CH103" s="219"/>
      <c r="CI103" s="219"/>
      <c r="CJ103" s="219"/>
      <c r="CK103" s="219"/>
      <c r="CL103" s="219"/>
      <c r="CM103" s="220"/>
      <c r="CN103" s="218"/>
      <c r="CO103" s="219"/>
      <c r="CP103" s="219"/>
      <c r="CQ103" s="219"/>
      <c r="CR103" s="219"/>
      <c r="CS103" s="219"/>
      <c r="CT103" s="219"/>
      <c r="CU103" s="219"/>
      <c r="CV103" s="219"/>
      <c r="CW103" s="220"/>
      <c r="CX103" s="218"/>
      <c r="CY103" s="219"/>
      <c r="CZ103" s="219"/>
      <c r="DA103" s="219"/>
      <c r="DB103" s="219"/>
      <c r="DC103" s="219"/>
      <c r="DD103" s="219"/>
      <c r="DE103" s="219"/>
      <c r="DF103" s="219"/>
      <c r="DG103" s="220"/>
      <c r="DH103" s="218"/>
      <c r="DI103" s="219"/>
      <c r="DJ103" s="219"/>
      <c r="DK103" s="219"/>
      <c r="DL103" s="219"/>
      <c r="DM103" s="219"/>
      <c r="DN103" s="219"/>
      <c r="DO103" s="219"/>
      <c r="DP103" s="219"/>
      <c r="DQ103" s="220"/>
      <c r="DR103" s="218"/>
      <c r="DS103" s="219"/>
      <c r="DT103" s="219"/>
      <c r="DU103" s="219"/>
      <c r="DV103" s="219"/>
      <c r="DW103" s="219"/>
      <c r="DX103" s="219"/>
      <c r="DY103" s="219"/>
      <c r="DZ103" s="219"/>
      <c r="EA103" s="220"/>
      <c r="EB103" s="218"/>
      <c r="EC103" s="219"/>
      <c r="ED103" s="219"/>
      <c r="EE103" s="219"/>
      <c r="EF103" s="219"/>
      <c r="EG103" s="219"/>
      <c r="EH103" s="219"/>
      <c r="EI103" s="219"/>
      <c r="EJ103" s="219"/>
      <c r="EK103" s="220"/>
      <c r="EL103" s="218"/>
      <c r="EM103" s="219"/>
      <c r="EN103" s="219"/>
      <c r="EO103" s="219"/>
      <c r="EP103" s="219"/>
      <c r="EQ103" s="219"/>
      <c r="ER103" s="219"/>
      <c r="ES103" s="219"/>
      <c r="ET103" s="219"/>
      <c r="EU103" s="220"/>
      <c r="EV103" s="218"/>
      <c r="EW103" s="219"/>
      <c r="EX103" s="219"/>
      <c r="EY103" s="219"/>
      <c r="EZ103" s="219"/>
      <c r="FA103" s="219"/>
      <c r="FB103" s="219"/>
      <c r="FC103" s="219"/>
      <c r="FD103" s="219"/>
      <c r="FE103" s="220"/>
      <c r="FF103" s="218"/>
      <c r="FG103" s="219"/>
      <c r="FH103" s="219"/>
      <c r="FI103" s="219"/>
      <c r="FJ103" s="219"/>
      <c r="FK103" s="219"/>
      <c r="FL103" s="219"/>
      <c r="FM103" s="219"/>
      <c r="FN103" s="219"/>
      <c r="FO103" s="220"/>
      <c r="FP103" s="218"/>
      <c r="FQ103" s="219"/>
      <c r="FR103" s="219"/>
      <c r="FS103" s="219"/>
      <c r="FT103" s="219"/>
      <c r="FU103" s="219"/>
      <c r="FV103" s="219"/>
      <c r="FW103" s="219"/>
      <c r="FX103" s="219"/>
      <c r="FY103" s="220"/>
      <c r="FZ103" s="243"/>
      <c r="GA103" s="244"/>
      <c r="GB103" s="244"/>
      <c r="GC103" s="244"/>
      <c r="GD103" s="244"/>
      <c r="GE103" s="244"/>
      <c r="GF103" s="244"/>
      <c r="GG103" s="244"/>
      <c r="GH103" s="244"/>
      <c r="GI103" s="353"/>
      <c r="GJ103" s="243"/>
      <c r="GK103" s="244"/>
      <c r="GL103" s="244"/>
      <c r="GM103" s="244"/>
      <c r="GN103" s="244"/>
      <c r="GO103" s="244"/>
      <c r="GP103" s="244"/>
      <c r="GQ103" s="244"/>
      <c r="GR103" s="244"/>
      <c r="GS103" s="353"/>
      <c r="GT103" s="243"/>
      <c r="GU103" s="244"/>
      <c r="GV103" s="244"/>
      <c r="GW103" s="244"/>
      <c r="GX103" s="244"/>
      <c r="GY103" s="244"/>
      <c r="GZ103" s="244"/>
      <c r="HA103" s="244"/>
      <c r="HB103" s="244"/>
      <c r="HC103" s="353"/>
      <c r="HD103" s="243"/>
      <c r="HE103" s="244"/>
      <c r="HF103" s="244"/>
      <c r="HG103" s="244"/>
      <c r="HH103" s="244"/>
      <c r="HI103" s="244"/>
      <c r="HJ103" s="244"/>
      <c r="HK103" s="244"/>
      <c r="HL103" s="244"/>
      <c r="HM103" s="353"/>
      <c r="HN103" s="243"/>
      <c r="HO103" s="244"/>
      <c r="HP103" s="244"/>
      <c r="HQ103" s="244"/>
      <c r="HR103" s="244"/>
      <c r="HS103" s="244"/>
      <c r="HT103" s="244"/>
      <c r="HU103" s="244"/>
      <c r="HV103" s="244"/>
      <c r="HW103" s="353"/>
      <c r="HX103" s="243"/>
      <c r="HY103" s="244"/>
      <c r="HZ103" s="244"/>
      <c r="IA103" s="244"/>
      <c r="IB103" s="244"/>
      <c r="IC103" s="244"/>
      <c r="ID103" s="244"/>
      <c r="IE103" s="244"/>
      <c r="IF103" s="244"/>
      <c r="IG103" s="353"/>
      <c r="IH103" s="243"/>
      <c r="II103" s="244"/>
      <c r="IJ103" s="244"/>
      <c r="IK103" s="244"/>
      <c r="IL103" s="244"/>
      <c r="IM103" s="244"/>
      <c r="IN103" s="244"/>
      <c r="IO103" s="244"/>
      <c r="IP103" s="244"/>
      <c r="IQ103" s="353"/>
      <c r="IR103" s="243"/>
      <c r="IS103" s="244"/>
      <c r="IT103" s="244"/>
      <c r="IU103" s="244"/>
      <c r="IV103" s="244"/>
      <c r="IW103" s="244"/>
      <c r="IX103" s="244"/>
      <c r="IY103" s="244"/>
      <c r="IZ103" s="244"/>
      <c r="JA103" s="353"/>
      <c r="JB103" s="243"/>
      <c r="JC103" s="244"/>
      <c r="JD103" s="244"/>
      <c r="JE103" s="244"/>
      <c r="JF103" s="244"/>
      <c r="JG103" s="244"/>
      <c r="JH103" s="244"/>
      <c r="JI103" s="244"/>
      <c r="JJ103" s="244"/>
      <c r="JK103" s="353"/>
      <c r="JL103" s="243"/>
      <c r="JM103" s="244"/>
      <c r="JN103" s="244"/>
      <c r="JO103" s="244"/>
      <c r="JP103" s="244"/>
      <c r="JQ103" s="244"/>
      <c r="JR103" s="244"/>
      <c r="JS103" s="244"/>
      <c r="JT103" s="244"/>
      <c r="JU103" s="353"/>
      <c r="JV103" s="243"/>
      <c r="JW103" s="244"/>
      <c r="JX103" s="244"/>
      <c r="JY103" s="244"/>
      <c r="JZ103" s="244"/>
      <c r="KA103" s="244"/>
      <c r="KB103" s="244"/>
      <c r="KC103" s="244"/>
      <c r="KD103" s="244"/>
      <c r="KE103" s="353"/>
      <c r="KF103" s="243"/>
      <c r="KG103" s="244"/>
      <c r="KH103" s="244"/>
      <c r="KI103" s="244"/>
      <c r="KJ103" s="244"/>
      <c r="KK103" s="244"/>
      <c r="KL103" s="244"/>
      <c r="KM103" s="244"/>
      <c r="KN103" s="244"/>
      <c r="KO103" s="353"/>
      <c r="KP103" s="243"/>
      <c r="KQ103" s="244"/>
      <c r="KR103" s="244"/>
      <c r="KS103" s="244"/>
      <c r="KT103" s="244"/>
      <c r="KU103" s="244"/>
      <c r="KV103" s="244"/>
      <c r="KW103" s="244"/>
      <c r="KX103" s="244"/>
      <c r="KY103" s="353"/>
      <c r="KZ103" s="243"/>
      <c r="LA103" s="244"/>
      <c r="LB103" s="244"/>
      <c r="LC103" s="244"/>
      <c r="LD103" s="244"/>
      <c r="LE103" s="244"/>
      <c r="LF103" s="244"/>
      <c r="LG103" s="244"/>
      <c r="LH103" s="244"/>
      <c r="LI103" s="353"/>
      <c r="LJ103" s="243"/>
      <c r="LK103" s="244"/>
      <c r="LL103" s="244"/>
      <c r="LM103" s="244"/>
      <c r="LN103" s="244"/>
      <c r="LO103" s="244"/>
      <c r="LP103" s="244"/>
      <c r="LQ103" s="244"/>
      <c r="LR103" s="244"/>
      <c r="LS103" s="353"/>
      <c r="LT103" s="243"/>
      <c r="LU103" s="244"/>
      <c r="LV103" s="244"/>
      <c r="LW103" s="244"/>
      <c r="LX103" s="244"/>
      <c r="LY103" s="244"/>
      <c r="LZ103" s="244"/>
      <c r="MA103" s="244"/>
      <c r="MB103" s="244"/>
      <c r="MC103" s="353"/>
    </row>
    <row r="104" spans="1:341" ht="13.5" customHeight="1" x14ac:dyDescent="0.2">
      <c r="A104" s="227" t="s">
        <v>215</v>
      </c>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176"/>
      <c r="AO104" s="177"/>
      <c r="AP104" s="177"/>
      <c r="AQ104" s="177"/>
      <c r="AR104" s="177"/>
      <c r="AS104" s="177"/>
      <c r="AT104" s="177"/>
      <c r="AU104" s="177"/>
      <c r="AV104" s="177"/>
      <c r="AW104" s="177"/>
      <c r="AX104" s="177"/>
      <c r="AY104" s="177"/>
      <c r="AZ104" s="188"/>
      <c r="BA104" s="188"/>
      <c r="BB104" s="188"/>
      <c r="BC104" s="188"/>
      <c r="BD104" s="188"/>
      <c r="BE104" s="188"/>
      <c r="BF104" s="188"/>
      <c r="BG104" s="188"/>
      <c r="BH104" s="188"/>
      <c r="BI104" s="188"/>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356"/>
      <c r="GA104" s="356"/>
      <c r="GB104" s="356"/>
      <c r="GC104" s="356"/>
      <c r="GD104" s="356"/>
      <c r="GE104" s="356"/>
      <c r="GF104" s="356"/>
      <c r="GG104" s="356"/>
      <c r="GH104" s="356"/>
      <c r="GI104" s="357"/>
      <c r="GJ104" s="356"/>
      <c r="GK104" s="356"/>
      <c r="GL104" s="356"/>
      <c r="GM104" s="356"/>
      <c r="GN104" s="356"/>
      <c r="GO104" s="356"/>
      <c r="GP104" s="356"/>
      <c r="GQ104" s="356"/>
      <c r="GR104" s="356"/>
      <c r="GS104" s="357"/>
      <c r="GT104" s="356"/>
      <c r="GU104" s="356"/>
      <c r="GV104" s="356"/>
      <c r="GW104" s="356"/>
      <c r="GX104" s="356"/>
      <c r="GY104" s="356"/>
      <c r="GZ104" s="356"/>
      <c r="HA104" s="356"/>
      <c r="HB104" s="356"/>
      <c r="HC104" s="357"/>
      <c r="HD104" s="356"/>
      <c r="HE104" s="356"/>
      <c r="HF104" s="356"/>
      <c r="HG104" s="356"/>
      <c r="HH104" s="356"/>
      <c r="HI104" s="356"/>
      <c r="HJ104" s="356"/>
      <c r="HK104" s="356"/>
      <c r="HL104" s="356"/>
      <c r="HM104" s="357"/>
      <c r="HN104" s="356"/>
      <c r="HO104" s="356"/>
      <c r="HP104" s="356"/>
      <c r="HQ104" s="356"/>
      <c r="HR104" s="356"/>
      <c r="HS104" s="356"/>
      <c r="HT104" s="356"/>
      <c r="HU104" s="356"/>
      <c r="HV104" s="356"/>
      <c r="HW104" s="357"/>
      <c r="HX104" s="356"/>
      <c r="HY104" s="356"/>
      <c r="HZ104" s="356"/>
      <c r="IA104" s="356"/>
      <c r="IB104" s="356"/>
      <c r="IC104" s="356"/>
      <c r="ID104" s="356"/>
      <c r="IE104" s="356"/>
      <c r="IF104" s="356"/>
      <c r="IG104" s="357"/>
      <c r="IH104" s="356"/>
      <c r="II104" s="356"/>
      <c r="IJ104" s="356"/>
      <c r="IK104" s="356"/>
      <c r="IL104" s="356"/>
      <c r="IM104" s="356"/>
      <c r="IN104" s="356"/>
      <c r="IO104" s="356"/>
      <c r="IP104" s="356"/>
      <c r="IQ104" s="357"/>
      <c r="IR104" s="356"/>
      <c r="IS104" s="356"/>
      <c r="IT104" s="356"/>
      <c r="IU104" s="356"/>
      <c r="IV104" s="356"/>
      <c r="IW104" s="356"/>
      <c r="IX104" s="356"/>
      <c r="IY104" s="356"/>
      <c r="IZ104" s="356"/>
      <c r="JA104" s="357"/>
      <c r="JB104" s="356"/>
      <c r="JC104" s="356"/>
      <c r="JD104" s="356"/>
      <c r="JE104" s="356"/>
      <c r="JF104" s="356"/>
      <c r="JG104" s="356"/>
      <c r="JH104" s="356"/>
      <c r="JI104" s="356"/>
      <c r="JJ104" s="356"/>
      <c r="JK104" s="357"/>
      <c r="JL104" s="356"/>
      <c r="JM104" s="356"/>
      <c r="JN104" s="356"/>
      <c r="JO104" s="356"/>
      <c r="JP104" s="356"/>
      <c r="JQ104" s="356"/>
      <c r="JR104" s="356"/>
      <c r="JS104" s="356"/>
      <c r="JT104" s="356"/>
      <c r="JU104" s="357"/>
      <c r="JV104" s="356"/>
      <c r="JW104" s="356"/>
      <c r="JX104" s="356"/>
      <c r="JY104" s="356"/>
      <c r="JZ104" s="356"/>
      <c r="KA104" s="356"/>
      <c r="KB104" s="356"/>
      <c r="KC104" s="356"/>
      <c r="KD104" s="356"/>
      <c r="KE104" s="357"/>
      <c r="KF104" s="356"/>
      <c r="KG104" s="356"/>
      <c r="KH104" s="356"/>
      <c r="KI104" s="356"/>
      <c r="KJ104" s="356"/>
      <c r="KK104" s="356"/>
      <c r="KL104" s="356"/>
      <c r="KM104" s="356"/>
      <c r="KN104" s="356"/>
      <c r="KO104" s="357"/>
      <c r="KP104" s="356"/>
      <c r="KQ104" s="356"/>
      <c r="KR104" s="356"/>
      <c r="KS104" s="356"/>
      <c r="KT104" s="356"/>
      <c r="KU104" s="356"/>
      <c r="KV104" s="356"/>
      <c r="KW104" s="356"/>
      <c r="KX104" s="356"/>
      <c r="KY104" s="357"/>
      <c r="KZ104" s="356"/>
      <c r="LA104" s="356"/>
      <c r="LB104" s="356"/>
      <c r="LC104" s="356"/>
      <c r="LD104" s="356"/>
      <c r="LE104" s="356"/>
      <c r="LF104" s="356"/>
      <c r="LG104" s="356"/>
      <c r="LH104" s="356"/>
      <c r="LI104" s="357"/>
      <c r="LJ104" s="356"/>
      <c r="LK104" s="356"/>
      <c r="LL104" s="356"/>
      <c r="LM104" s="356"/>
      <c r="LN104" s="356"/>
      <c r="LO104" s="356"/>
      <c r="LP104" s="356"/>
      <c r="LQ104" s="356"/>
      <c r="LR104" s="356"/>
      <c r="LS104" s="357"/>
      <c r="LT104" s="356"/>
      <c r="LU104" s="356"/>
      <c r="LV104" s="356"/>
      <c r="LW104" s="356"/>
      <c r="LX104" s="356"/>
      <c r="LY104" s="356"/>
      <c r="LZ104" s="356"/>
      <c r="MA104" s="356"/>
      <c r="MB104" s="356"/>
      <c r="MC104" s="357"/>
    </row>
    <row r="105" spans="1:341" ht="13.5" customHeight="1" x14ac:dyDescent="0.2">
      <c r="A105" s="227" t="s">
        <v>216</v>
      </c>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176"/>
      <c r="AO105" s="177"/>
      <c r="AP105" s="177"/>
      <c r="AQ105" s="177"/>
      <c r="AR105" s="177"/>
      <c r="AS105" s="177"/>
      <c r="AT105" s="177"/>
      <c r="AU105" s="177"/>
      <c r="AV105" s="177"/>
      <c r="AW105" s="177"/>
      <c r="AX105" s="177"/>
      <c r="AY105" s="177"/>
      <c r="AZ105" s="188"/>
      <c r="BA105" s="188"/>
      <c r="BB105" s="188"/>
      <c r="BC105" s="188"/>
      <c r="BD105" s="188"/>
      <c r="BE105" s="188"/>
      <c r="BF105" s="188"/>
      <c r="BG105" s="188"/>
      <c r="BH105" s="188"/>
      <c r="BI105" s="188"/>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356"/>
      <c r="GA105" s="356"/>
      <c r="GB105" s="356"/>
      <c r="GC105" s="356"/>
      <c r="GD105" s="356"/>
      <c r="GE105" s="356"/>
      <c r="GF105" s="356"/>
      <c r="GG105" s="356"/>
      <c r="GH105" s="356"/>
      <c r="GI105" s="357"/>
      <c r="GJ105" s="356"/>
      <c r="GK105" s="356"/>
      <c r="GL105" s="356"/>
      <c r="GM105" s="356"/>
      <c r="GN105" s="356"/>
      <c r="GO105" s="356"/>
      <c r="GP105" s="356"/>
      <c r="GQ105" s="356"/>
      <c r="GR105" s="356"/>
      <c r="GS105" s="357"/>
      <c r="GT105" s="356"/>
      <c r="GU105" s="356"/>
      <c r="GV105" s="356"/>
      <c r="GW105" s="356"/>
      <c r="GX105" s="356"/>
      <c r="GY105" s="356"/>
      <c r="GZ105" s="356"/>
      <c r="HA105" s="356"/>
      <c r="HB105" s="356"/>
      <c r="HC105" s="357"/>
      <c r="HD105" s="356"/>
      <c r="HE105" s="356"/>
      <c r="HF105" s="356"/>
      <c r="HG105" s="356"/>
      <c r="HH105" s="356"/>
      <c r="HI105" s="356"/>
      <c r="HJ105" s="356"/>
      <c r="HK105" s="356"/>
      <c r="HL105" s="356"/>
      <c r="HM105" s="357"/>
      <c r="HN105" s="356"/>
      <c r="HO105" s="356"/>
      <c r="HP105" s="356"/>
      <c r="HQ105" s="356"/>
      <c r="HR105" s="356"/>
      <c r="HS105" s="356"/>
      <c r="HT105" s="356"/>
      <c r="HU105" s="356"/>
      <c r="HV105" s="356"/>
      <c r="HW105" s="357"/>
      <c r="HX105" s="356"/>
      <c r="HY105" s="356"/>
      <c r="HZ105" s="356"/>
      <c r="IA105" s="356"/>
      <c r="IB105" s="356"/>
      <c r="IC105" s="356"/>
      <c r="ID105" s="356"/>
      <c r="IE105" s="356"/>
      <c r="IF105" s="356"/>
      <c r="IG105" s="357"/>
      <c r="IH105" s="356"/>
      <c r="II105" s="356"/>
      <c r="IJ105" s="356"/>
      <c r="IK105" s="356"/>
      <c r="IL105" s="356"/>
      <c r="IM105" s="356"/>
      <c r="IN105" s="356"/>
      <c r="IO105" s="356"/>
      <c r="IP105" s="356"/>
      <c r="IQ105" s="357"/>
      <c r="IR105" s="356"/>
      <c r="IS105" s="356"/>
      <c r="IT105" s="356"/>
      <c r="IU105" s="356"/>
      <c r="IV105" s="356"/>
      <c r="IW105" s="356"/>
      <c r="IX105" s="356"/>
      <c r="IY105" s="356"/>
      <c r="IZ105" s="356"/>
      <c r="JA105" s="357"/>
      <c r="JB105" s="356"/>
      <c r="JC105" s="356"/>
      <c r="JD105" s="356"/>
      <c r="JE105" s="356"/>
      <c r="JF105" s="356"/>
      <c r="JG105" s="356"/>
      <c r="JH105" s="356"/>
      <c r="JI105" s="356"/>
      <c r="JJ105" s="356"/>
      <c r="JK105" s="357"/>
      <c r="JL105" s="356"/>
      <c r="JM105" s="356"/>
      <c r="JN105" s="356"/>
      <c r="JO105" s="356"/>
      <c r="JP105" s="356"/>
      <c r="JQ105" s="356"/>
      <c r="JR105" s="356"/>
      <c r="JS105" s="356"/>
      <c r="JT105" s="356"/>
      <c r="JU105" s="357"/>
      <c r="JV105" s="356"/>
      <c r="JW105" s="356"/>
      <c r="JX105" s="356"/>
      <c r="JY105" s="356"/>
      <c r="JZ105" s="356"/>
      <c r="KA105" s="356"/>
      <c r="KB105" s="356"/>
      <c r="KC105" s="356"/>
      <c r="KD105" s="356"/>
      <c r="KE105" s="357"/>
      <c r="KF105" s="356"/>
      <c r="KG105" s="356"/>
      <c r="KH105" s="356"/>
      <c r="KI105" s="356"/>
      <c r="KJ105" s="356"/>
      <c r="KK105" s="356"/>
      <c r="KL105" s="356"/>
      <c r="KM105" s="356"/>
      <c r="KN105" s="356"/>
      <c r="KO105" s="357"/>
      <c r="KP105" s="356"/>
      <c r="KQ105" s="356"/>
      <c r="KR105" s="356"/>
      <c r="KS105" s="356"/>
      <c r="KT105" s="356"/>
      <c r="KU105" s="356"/>
      <c r="KV105" s="356"/>
      <c r="KW105" s="356"/>
      <c r="KX105" s="356"/>
      <c r="KY105" s="357"/>
      <c r="KZ105" s="356"/>
      <c r="LA105" s="356"/>
      <c r="LB105" s="356"/>
      <c r="LC105" s="356"/>
      <c r="LD105" s="356"/>
      <c r="LE105" s="356"/>
      <c r="LF105" s="356"/>
      <c r="LG105" s="356"/>
      <c r="LH105" s="356"/>
      <c r="LI105" s="357"/>
      <c r="LJ105" s="356"/>
      <c r="LK105" s="356"/>
      <c r="LL105" s="356"/>
      <c r="LM105" s="356"/>
      <c r="LN105" s="356"/>
      <c r="LO105" s="356"/>
      <c r="LP105" s="356"/>
      <c r="LQ105" s="356"/>
      <c r="LR105" s="356"/>
      <c r="LS105" s="357"/>
      <c r="LT105" s="356"/>
      <c r="LU105" s="356"/>
      <c r="LV105" s="356"/>
      <c r="LW105" s="356"/>
      <c r="LX105" s="356"/>
      <c r="LY105" s="356"/>
      <c r="LZ105" s="356"/>
      <c r="MA105" s="356"/>
      <c r="MB105" s="356"/>
      <c r="MC105" s="357"/>
    </row>
    <row r="106" spans="1:341" ht="13.5" customHeight="1" x14ac:dyDescent="0.2">
      <c r="A106" s="223" t="s">
        <v>217</v>
      </c>
      <c r="B106" s="224"/>
      <c r="C106" s="224"/>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c r="AJ106" s="224"/>
      <c r="AK106" s="224"/>
      <c r="AL106" s="224"/>
      <c r="AM106" s="224"/>
      <c r="AN106" s="225" t="s">
        <v>52</v>
      </c>
      <c r="AO106" s="226"/>
      <c r="AP106" s="226"/>
      <c r="AQ106" s="226"/>
      <c r="AR106" s="226"/>
      <c r="AS106" s="226"/>
      <c r="AT106" s="177"/>
      <c r="AU106" s="177"/>
      <c r="AV106" s="177"/>
      <c r="AW106" s="177"/>
      <c r="AX106" s="177"/>
      <c r="AY106" s="177"/>
      <c r="AZ106" s="188">
        <f>AZ107</f>
        <v>0</v>
      </c>
      <c r="BA106" s="188"/>
      <c r="BB106" s="188"/>
      <c r="BC106" s="188"/>
      <c r="BD106" s="188"/>
      <c r="BE106" s="188"/>
      <c r="BF106" s="188"/>
      <c r="BG106" s="188"/>
      <c r="BH106" s="188"/>
      <c r="BI106" s="188"/>
      <c r="BJ106" s="188">
        <f t="shared" ref="BJ106" si="395">BJ107</f>
        <v>0</v>
      </c>
      <c r="BK106" s="188"/>
      <c r="BL106" s="188"/>
      <c r="BM106" s="188"/>
      <c r="BN106" s="188"/>
      <c r="BO106" s="188"/>
      <c r="BP106" s="188"/>
      <c r="BQ106" s="188"/>
      <c r="BR106" s="188"/>
      <c r="BS106" s="188"/>
      <c r="BT106" s="188">
        <f t="shared" ref="BT106" si="396">BT107</f>
        <v>0</v>
      </c>
      <c r="BU106" s="188"/>
      <c r="BV106" s="188"/>
      <c r="BW106" s="188"/>
      <c r="BX106" s="188"/>
      <c r="BY106" s="188"/>
      <c r="BZ106" s="188"/>
      <c r="CA106" s="188"/>
      <c r="CB106" s="188"/>
      <c r="CC106" s="188"/>
      <c r="CD106" s="188">
        <f t="shared" ref="CD106" si="397">CD107</f>
        <v>0</v>
      </c>
      <c r="CE106" s="188"/>
      <c r="CF106" s="188"/>
      <c r="CG106" s="188"/>
      <c r="CH106" s="188"/>
      <c r="CI106" s="188"/>
      <c r="CJ106" s="188"/>
      <c r="CK106" s="188"/>
      <c r="CL106" s="188"/>
      <c r="CM106" s="188"/>
      <c r="CN106" s="188">
        <f t="shared" ref="CN106" si="398">CN107</f>
        <v>0</v>
      </c>
      <c r="CO106" s="188"/>
      <c r="CP106" s="188"/>
      <c r="CQ106" s="188"/>
      <c r="CR106" s="188"/>
      <c r="CS106" s="188"/>
      <c r="CT106" s="188"/>
      <c r="CU106" s="188"/>
      <c r="CV106" s="188"/>
      <c r="CW106" s="188"/>
      <c r="CX106" s="188">
        <f t="shared" ref="CX106" si="399">CX107</f>
        <v>0</v>
      </c>
      <c r="CY106" s="188"/>
      <c r="CZ106" s="188"/>
      <c r="DA106" s="188"/>
      <c r="DB106" s="188"/>
      <c r="DC106" s="188"/>
      <c r="DD106" s="188"/>
      <c r="DE106" s="188"/>
      <c r="DF106" s="188"/>
      <c r="DG106" s="188"/>
      <c r="DH106" s="188">
        <f t="shared" ref="DH106" si="400">DH107</f>
        <v>0</v>
      </c>
      <c r="DI106" s="188"/>
      <c r="DJ106" s="188"/>
      <c r="DK106" s="188"/>
      <c r="DL106" s="188"/>
      <c r="DM106" s="188"/>
      <c r="DN106" s="188"/>
      <c r="DO106" s="188"/>
      <c r="DP106" s="188"/>
      <c r="DQ106" s="188"/>
      <c r="DR106" s="188">
        <f t="shared" ref="DR106" si="401">DR107</f>
        <v>0</v>
      </c>
      <c r="DS106" s="188"/>
      <c r="DT106" s="188"/>
      <c r="DU106" s="188"/>
      <c r="DV106" s="188"/>
      <c r="DW106" s="188"/>
      <c r="DX106" s="188"/>
      <c r="DY106" s="188"/>
      <c r="DZ106" s="188"/>
      <c r="EA106" s="188"/>
      <c r="EB106" s="188">
        <f t="shared" ref="EB106" si="402">EB107</f>
        <v>0</v>
      </c>
      <c r="EC106" s="188"/>
      <c r="ED106" s="188"/>
      <c r="EE106" s="188"/>
      <c r="EF106" s="188"/>
      <c r="EG106" s="188"/>
      <c r="EH106" s="188"/>
      <c r="EI106" s="188"/>
      <c r="EJ106" s="188"/>
      <c r="EK106" s="188"/>
      <c r="EL106" s="188">
        <f t="shared" ref="EL106" si="403">EL107</f>
        <v>0</v>
      </c>
      <c r="EM106" s="188"/>
      <c r="EN106" s="188"/>
      <c r="EO106" s="188"/>
      <c r="EP106" s="188"/>
      <c r="EQ106" s="188"/>
      <c r="ER106" s="188"/>
      <c r="ES106" s="188"/>
      <c r="ET106" s="188"/>
      <c r="EU106" s="188"/>
      <c r="EV106" s="188">
        <f t="shared" ref="EV106" si="404">EV107</f>
        <v>0</v>
      </c>
      <c r="EW106" s="188"/>
      <c r="EX106" s="188"/>
      <c r="EY106" s="188"/>
      <c r="EZ106" s="188"/>
      <c r="FA106" s="188"/>
      <c r="FB106" s="188"/>
      <c r="FC106" s="188"/>
      <c r="FD106" s="188"/>
      <c r="FE106" s="188"/>
      <c r="FF106" s="188">
        <f t="shared" ref="FF106" si="405">FF107</f>
        <v>0</v>
      </c>
      <c r="FG106" s="188"/>
      <c r="FH106" s="188"/>
      <c r="FI106" s="188"/>
      <c r="FJ106" s="188"/>
      <c r="FK106" s="188"/>
      <c r="FL106" s="188"/>
      <c r="FM106" s="188"/>
      <c r="FN106" s="188"/>
      <c r="FO106" s="188"/>
      <c r="FP106" s="188">
        <f t="shared" ref="FP106" si="406">FP107</f>
        <v>0</v>
      </c>
      <c r="FQ106" s="188"/>
      <c r="FR106" s="188"/>
      <c r="FS106" s="188"/>
      <c r="FT106" s="188"/>
      <c r="FU106" s="188"/>
      <c r="FV106" s="188"/>
      <c r="FW106" s="188"/>
      <c r="FX106" s="188"/>
      <c r="FY106" s="188"/>
      <c r="FZ106" s="188">
        <f t="shared" ref="FZ106" si="407">FZ107</f>
        <v>0</v>
      </c>
      <c r="GA106" s="188"/>
      <c r="GB106" s="188"/>
      <c r="GC106" s="188"/>
      <c r="GD106" s="188"/>
      <c r="GE106" s="188"/>
      <c r="GF106" s="188"/>
      <c r="GG106" s="188"/>
      <c r="GH106" s="188"/>
      <c r="GI106" s="352"/>
      <c r="GJ106" s="188">
        <f t="shared" ref="GJ106" si="408">GJ107</f>
        <v>0</v>
      </c>
      <c r="GK106" s="188"/>
      <c r="GL106" s="188"/>
      <c r="GM106" s="188"/>
      <c r="GN106" s="188"/>
      <c r="GO106" s="188"/>
      <c r="GP106" s="188"/>
      <c r="GQ106" s="188"/>
      <c r="GR106" s="188"/>
      <c r="GS106" s="352"/>
      <c r="GT106" s="188">
        <f t="shared" ref="GT106" si="409">GT107</f>
        <v>0</v>
      </c>
      <c r="GU106" s="188"/>
      <c r="GV106" s="188"/>
      <c r="GW106" s="188"/>
      <c r="GX106" s="188"/>
      <c r="GY106" s="188"/>
      <c r="GZ106" s="188"/>
      <c r="HA106" s="188"/>
      <c r="HB106" s="188"/>
      <c r="HC106" s="352"/>
      <c r="HD106" s="188">
        <f t="shared" ref="HD106" si="410">HD107</f>
        <v>0</v>
      </c>
      <c r="HE106" s="188"/>
      <c r="HF106" s="188"/>
      <c r="HG106" s="188"/>
      <c r="HH106" s="188"/>
      <c r="HI106" s="188"/>
      <c r="HJ106" s="188"/>
      <c r="HK106" s="188"/>
      <c r="HL106" s="188"/>
      <c r="HM106" s="352"/>
      <c r="HN106" s="188">
        <f t="shared" ref="HN106" si="411">HN107</f>
        <v>0</v>
      </c>
      <c r="HO106" s="188"/>
      <c r="HP106" s="188"/>
      <c r="HQ106" s="188"/>
      <c r="HR106" s="188"/>
      <c r="HS106" s="188"/>
      <c r="HT106" s="188"/>
      <c r="HU106" s="188"/>
      <c r="HV106" s="188"/>
      <c r="HW106" s="352"/>
      <c r="HX106" s="188">
        <f t="shared" ref="HX106" si="412">HX107</f>
        <v>0</v>
      </c>
      <c r="HY106" s="188"/>
      <c r="HZ106" s="188"/>
      <c r="IA106" s="188"/>
      <c r="IB106" s="188"/>
      <c r="IC106" s="188"/>
      <c r="ID106" s="188"/>
      <c r="IE106" s="188"/>
      <c r="IF106" s="188"/>
      <c r="IG106" s="352"/>
      <c r="IH106" s="188">
        <f t="shared" ref="IH106" si="413">IH107</f>
        <v>0</v>
      </c>
      <c r="II106" s="188"/>
      <c r="IJ106" s="188"/>
      <c r="IK106" s="188"/>
      <c r="IL106" s="188"/>
      <c r="IM106" s="188"/>
      <c r="IN106" s="188"/>
      <c r="IO106" s="188"/>
      <c r="IP106" s="188"/>
      <c r="IQ106" s="352"/>
      <c r="IR106" s="188">
        <f t="shared" ref="IR106" si="414">IR107</f>
        <v>0</v>
      </c>
      <c r="IS106" s="188"/>
      <c r="IT106" s="188"/>
      <c r="IU106" s="188"/>
      <c r="IV106" s="188"/>
      <c r="IW106" s="188"/>
      <c r="IX106" s="188"/>
      <c r="IY106" s="188"/>
      <c r="IZ106" s="188"/>
      <c r="JA106" s="352"/>
      <c r="JB106" s="188">
        <f t="shared" ref="JB106" si="415">JB107</f>
        <v>0</v>
      </c>
      <c r="JC106" s="188"/>
      <c r="JD106" s="188"/>
      <c r="JE106" s="188"/>
      <c r="JF106" s="188"/>
      <c r="JG106" s="188"/>
      <c r="JH106" s="188"/>
      <c r="JI106" s="188"/>
      <c r="JJ106" s="188"/>
      <c r="JK106" s="352"/>
      <c r="JL106" s="188">
        <f t="shared" ref="JL106" si="416">JL107</f>
        <v>0</v>
      </c>
      <c r="JM106" s="188"/>
      <c r="JN106" s="188"/>
      <c r="JO106" s="188"/>
      <c r="JP106" s="188"/>
      <c r="JQ106" s="188"/>
      <c r="JR106" s="188"/>
      <c r="JS106" s="188"/>
      <c r="JT106" s="188"/>
      <c r="JU106" s="352"/>
      <c r="JV106" s="188">
        <f t="shared" ref="JV106" si="417">JV107</f>
        <v>0</v>
      </c>
      <c r="JW106" s="188"/>
      <c r="JX106" s="188"/>
      <c r="JY106" s="188"/>
      <c r="JZ106" s="188"/>
      <c r="KA106" s="188"/>
      <c r="KB106" s="188"/>
      <c r="KC106" s="188"/>
      <c r="KD106" s="188"/>
      <c r="KE106" s="352"/>
      <c r="KF106" s="188">
        <f t="shared" ref="KF106" si="418">KF107</f>
        <v>0</v>
      </c>
      <c r="KG106" s="188"/>
      <c r="KH106" s="188"/>
      <c r="KI106" s="188"/>
      <c r="KJ106" s="188"/>
      <c r="KK106" s="188"/>
      <c r="KL106" s="188"/>
      <c r="KM106" s="188"/>
      <c r="KN106" s="188"/>
      <c r="KO106" s="352"/>
      <c r="KP106" s="188">
        <f t="shared" ref="KP106" si="419">KP107</f>
        <v>0</v>
      </c>
      <c r="KQ106" s="188"/>
      <c r="KR106" s="188"/>
      <c r="KS106" s="188"/>
      <c r="KT106" s="188"/>
      <c r="KU106" s="188"/>
      <c r="KV106" s="188"/>
      <c r="KW106" s="188"/>
      <c r="KX106" s="188"/>
      <c r="KY106" s="352"/>
      <c r="KZ106" s="188">
        <f t="shared" ref="KZ106" si="420">KZ107</f>
        <v>0</v>
      </c>
      <c r="LA106" s="188"/>
      <c r="LB106" s="188"/>
      <c r="LC106" s="188"/>
      <c r="LD106" s="188"/>
      <c r="LE106" s="188"/>
      <c r="LF106" s="188"/>
      <c r="LG106" s="188"/>
      <c r="LH106" s="188"/>
      <c r="LI106" s="352"/>
      <c r="LJ106" s="188">
        <f t="shared" ref="LJ106" si="421">LJ107</f>
        <v>0</v>
      </c>
      <c r="LK106" s="188"/>
      <c r="LL106" s="188"/>
      <c r="LM106" s="188"/>
      <c r="LN106" s="188"/>
      <c r="LO106" s="188"/>
      <c r="LP106" s="188"/>
      <c r="LQ106" s="188"/>
      <c r="LR106" s="188"/>
      <c r="LS106" s="352"/>
      <c r="LT106" s="188">
        <f t="shared" ref="LT106" si="422">LT107</f>
        <v>0</v>
      </c>
      <c r="LU106" s="188"/>
      <c r="LV106" s="188"/>
      <c r="LW106" s="188"/>
      <c r="LX106" s="188"/>
      <c r="LY106" s="188"/>
      <c r="LZ106" s="188"/>
      <c r="MA106" s="188"/>
      <c r="MB106" s="188"/>
      <c r="MC106" s="352"/>
    </row>
    <row r="107" spans="1:341" x14ac:dyDescent="0.2">
      <c r="A107" s="198" t="s">
        <v>72</v>
      </c>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200" t="s">
        <v>140</v>
      </c>
      <c r="AO107" s="201"/>
      <c r="AP107" s="201"/>
      <c r="AQ107" s="201"/>
      <c r="AR107" s="201"/>
      <c r="AS107" s="202"/>
      <c r="AT107" s="205"/>
      <c r="AU107" s="201"/>
      <c r="AV107" s="201"/>
      <c r="AW107" s="201"/>
      <c r="AX107" s="201"/>
      <c r="AY107" s="202"/>
      <c r="AZ107" s="207"/>
      <c r="BA107" s="208"/>
      <c r="BB107" s="208"/>
      <c r="BC107" s="208"/>
      <c r="BD107" s="208"/>
      <c r="BE107" s="208"/>
      <c r="BF107" s="208"/>
      <c r="BG107" s="208"/>
      <c r="BH107" s="208"/>
      <c r="BI107" s="209"/>
      <c r="BJ107" s="215"/>
      <c r="BK107" s="216"/>
      <c r="BL107" s="216"/>
      <c r="BM107" s="216"/>
      <c r="BN107" s="216"/>
      <c r="BO107" s="216"/>
      <c r="BP107" s="216"/>
      <c r="BQ107" s="216"/>
      <c r="BR107" s="216"/>
      <c r="BS107" s="217"/>
      <c r="BT107" s="215"/>
      <c r="BU107" s="216"/>
      <c r="BV107" s="216"/>
      <c r="BW107" s="216"/>
      <c r="BX107" s="216"/>
      <c r="BY107" s="216"/>
      <c r="BZ107" s="216"/>
      <c r="CA107" s="216"/>
      <c r="CB107" s="216"/>
      <c r="CC107" s="217"/>
      <c r="CD107" s="215"/>
      <c r="CE107" s="216"/>
      <c r="CF107" s="216"/>
      <c r="CG107" s="216"/>
      <c r="CH107" s="216"/>
      <c r="CI107" s="216"/>
      <c r="CJ107" s="216"/>
      <c r="CK107" s="216"/>
      <c r="CL107" s="216"/>
      <c r="CM107" s="217"/>
      <c r="CN107" s="215"/>
      <c r="CO107" s="216"/>
      <c r="CP107" s="216"/>
      <c r="CQ107" s="216"/>
      <c r="CR107" s="216"/>
      <c r="CS107" s="216"/>
      <c r="CT107" s="216"/>
      <c r="CU107" s="216"/>
      <c r="CV107" s="216"/>
      <c r="CW107" s="217"/>
      <c r="CX107" s="215"/>
      <c r="CY107" s="216"/>
      <c r="CZ107" s="216"/>
      <c r="DA107" s="216"/>
      <c r="DB107" s="216"/>
      <c r="DC107" s="216"/>
      <c r="DD107" s="216"/>
      <c r="DE107" s="216"/>
      <c r="DF107" s="216"/>
      <c r="DG107" s="217"/>
      <c r="DH107" s="215"/>
      <c r="DI107" s="216"/>
      <c r="DJ107" s="216"/>
      <c r="DK107" s="216"/>
      <c r="DL107" s="216"/>
      <c r="DM107" s="216"/>
      <c r="DN107" s="216"/>
      <c r="DO107" s="216"/>
      <c r="DP107" s="216"/>
      <c r="DQ107" s="217"/>
      <c r="DR107" s="215"/>
      <c r="DS107" s="216"/>
      <c r="DT107" s="216"/>
      <c r="DU107" s="216"/>
      <c r="DV107" s="216"/>
      <c r="DW107" s="216"/>
      <c r="DX107" s="216"/>
      <c r="DY107" s="216"/>
      <c r="DZ107" s="216"/>
      <c r="EA107" s="217"/>
      <c r="EB107" s="215"/>
      <c r="EC107" s="216"/>
      <c r="ED107" s="216"/>
      <c r="EE107" s="216"/>
      <c r="EF107" s="216"/>
      <c r="EG107" s="216"/>
      <c r="EH107" s="216"/>
      <c r="EI107" s="216"/>
      <c r="EJ107" s="216"/>
      <c r="EK107" s="217"/>
      <c r="EL107" s="215"/>
      <c r="EM107" s="216"/>
      <c r="EN107" s="216"/>
      <c r="EO107" s="216"/>
      <c r="EP107" s="216"/>
      <c r="EQ107" s="216"/>
      <c r="ER107" s="216"/>
      <c r="ES107" s="216"/>
      <c r="ET107" s="216"/>
      <c r="EU107" s="217"/>
      <c r="EV107" s="215"/>
      <c r="EW107" s="216"/>
      <c r="EX107" s="216"/>
      <c r="EY107" s="216"/>
      <c r="EZ107" s="216"/>
      <c r="FA107" s="216"/>
      <c r="FB107" s="216"/>
      <c r="FC107" s="216"/>
      <c r="FD107" s="216"/>
      <c r="FE107" s="217"/>
      <c r="FF107" s="215"/>
      <c r="FG107" s="216"/>
      <c r="FH107" s="216"/>
      <c r="FI107" s="216"/>
      <c r="FJ107" s="216"/>
      <c r="FK107" s="216"/>
      <c r="FL107" s="216"/>
      <c r="FM107" s="216"/>
      <c r="FN107" s="216"/>
      <c r="FO107" s="217"/>
      <c r="FP107" s="215"/>
      <c r="FQ107" s="216"/>
      <c r="FR107" s="216"/>
      <c r="FS107" s="216"/>
      <c r="FT107" s="216"/>
      <c r="FU107" s="216"/>
      <c r="FV107" s="216"/>
      <c r="FW107" s="216"/>
      <c r="FX107" s="216"/>
      <c r="FY107" s="217"/>
      <c r="FZ107" s="240"/>
      <c r="GA107" s="241"/>
      <c r="GB107" s="241"/>
      <c r="GC107" s="241"/>
      <c r="GD107" s="241"/>
      <c r="GE107" s="241"/>
      <c r="GF107" s="241"/>
      <c r="GG107" s="241"/>
      <c r="GH107" s="241"/>
      <c r="GI107" s="336"/>
      <c r="GJ107" s="240"/>
      <c r="GK107" s="241"/>
      <c r="GL107" s="241"/>
      <c r="GM107" s="241"/>
      <c r="GN107" s="241"/>
      <c r="GO107" s="241"/>
      <c r="GP107" s="241"/>
      <c r="GQ107" s="241"/>
      <c r="GR107" s="241"/>
      <c r="GS107" s="336"/>
      <c r="GT107" s="240"/>
      <c r="GU107" s="241"/>
      <c r="GV107" s="241"/>
      <c r="GW107" s="241"/>
      <c r="GX107" s="241"/>
      <c r="GY107" s="241"/>
      <c r="GZ107" s="241"/>
      <c r="HA107" s="241"/>
      <c r="HB107" s="241"/>
      <c r="HC107" s="336"/>
      <c r="HD107" s="240"/>
      <c r="HE107" s="241"/>
      <c r="HF107" s="241"/>
      <c r="HG107" s="241"/>
      <c r="HH107" s="241"/>
      <c r="HI107" s="241"/>
      <c r="HJ107" s="241"/>
      <c r="HK107" s="241"/>
      <c r="HL107" s="241"/>
      <c r="HM107" s="336"/>
      <c r="HN107" s="240"/>
      <c r="HO107" s="241"/>
      <c r="HP107" s="241"/>
      <c r="HQ107" s="241"/>
      <c r="HR107" s="241"/>
      <c r="HS107" s="241"/>
      <c r="HT107" s="241"/>
      <c r="HU107" s="241"/>
      <c r="HV107" s="241"/>
      <c r="HW107" s="336"/>
      <c r="HX107" s="240"/>
      <c r="HY107" s="241"/>
      <c r="HZ107" s="241"/>
      <c r="IA107" s="241"/>
      <c r="IB107" s="241"/>
      <c r="IC107" s="241"/>
      <c r="ID107" s="241"/>
      <c r="IE107" s="241"/>
      <c r="IF107" s="241"/>
      <c r="IG107" s="336"/>
      <c r="IH107" s="240"/>
      <c r="II107" s="241"/>
      <c r="IJ107" s="241"/>
      <c r="IK107" s="241"/>
      <c r="IL107" s="241"/>
      <c r="IM107" s="241"/>
      <c r="IN107" s="241"/>
      <c r="IO107" s="241"/>
      <c r="IP107" s="241"/>
      <c r="IQ107" s="336"/>
      <c r="IR107" s="240"/>
      <c r="IS107" s="241"/>
      <c r="IT107" s="241"/>
      <c r="IU107" s="241"/>
      <c r="IV107" s="241"/>
      <c r="IW107" s="241"/>
      <c r="IX107" s="241"/>
      <c r="IY107" s="241"/>
      <c r="IZ107" s="241"/>
      <c r="JA107" s="336"/>
      <c r="JB107" s="240"/>
      <c r="JC107" s="241"/>
      <c r="JD107" s="241"/>
      <c r="JE107" s="241"/>
      <c r="JF107" s="241"/>
      <c r="JG107" s="241"/>
      <c r="JH107" s="241"/>
      <c r="JI107" s="241"/>
      <c r="JJ107" s="241"/>
      <c r="JK107" s="336"/>
      <c r="JL107" s="240"/>
      <c r="JM107" s="241"/>
      <c r="JN107" s="241"/>
      <c r="JO107" s="241"/>
      <c r="JP107" s="241"/>
      <c r="JQ107" s="241"/>
      <c r="JR107" s="241"/>
      <c r="JS107" s="241"/>
      <c r="JT107" s="241"/>
      <c r="JU107" s="336"/>
      <c r="JV107" s="240"/>
      <c r="JW107" s="241"/>
      <c r="JX107" s="241"/>
      <c r="JY107" s="241"/>
      <c r="JZ107" s="241"/>
      <c r="KA107" s="241"/>
      <c r="KB107" s="241"/>
      <c r="KC107" s="241"/>
      <c r="KD107" s="241"/>
      <c r="KE107" s="336"/>
      <c r="KF107" s="240"/>
      <c r="KG107" s="241"/>
      <c r="KH107" s="241"/>
      <c r="KI107" s="241"/>
      <c r="KJ107" s="241"/>
      <c r="KK107" s="241"/>
      <c r="KL107" s="241"/>
      <c r="KM107" s="241"/>
      <c r="KN107" s="241"/>
      <c r="KO107" s="336"/>
      <c r="KP107" s="240"/>
      <c r="KQ107" s="241"/>
      <c r="KR107" s="241"/>
      <c r="KS107" s="241"/>
      <c r="KT107" s="241"/>
      <c r="KU107" s="241"/>
      <c r="KV107" s="241"/>
      <c r="KW107" s="241"/>
      <c r="KX107" s="241"/>
      <c r="KY107" s="336"/>
      <c r="KZ107" s="240"/>
      <c r="LA107" s="241"/>
      <c r="LB107" s="241"/>
      <c r="LC107" s="241"/>
      <c r="LD107" s="241"/>
      <c r="LE107" s="241"/>
      <c r="LF107" s="241"/>
      <c r="LG107" s="241"/>
      <c r="LH107" s="241"/>
      <c r="LI107" s="336"/>
      <c r="LJ107" s="240"/>
      <c r="LK107" s="241"/>
      <c r="LL107" s="241"/>
      <c r="LM107" s="241"/>
      <c r="LN107" s="241"/>
      <c r="LO107" s="241"/>
      <c r="LP107" s="241"/>
      <c r="LQ107" s="241"/>
      <c r="LR107" s="241"/>
      <c r="LS107" s="336"/>
      <c r="LT107" s="240"/>
      <c r="LU107" s="241"/>
      <c r="LV107" s="241"/>
      <c r="LW107" s="241"/>
      <c r="LX107" s="241"/>
      <c r="LY107" s="241"/>
      <c r="LZ107" s="241"/>
      <c r="MA107" s="241"/>
      <c r="MB107" s="241"/>
      <c r="MC107" s="336"/>
    </row>
    <row r="108" spans="1:341" x14ac:dyDescent="0.2">
      <c r="A108" s="195" t="s">
        <v>141</v>
      </c>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203"/>
      <c r="AO108" s="149"/>
      <c r="AP108" s="149"/>
      <c r="AQ108" s="149"/>
      <c r="AR108" s="149"/>
      <c r="AS108" s="204"/>
      <c r="AT108" s="206"/>
      <c r="AU108" s="149"/>
      <c r="AV108" s="149"/>
      <c r="AW108" s="149"/>
      <c r="AX108" s="149"/>
      <c r="AY108" s="204"/>
      <c r="AZ108" s="210"/>
      <c r="BA108" s="211"/>
      <c r="BB108" s="211"/>
      <c r="BC108" s="211"/>
      <c r="BD108" s="211"/>
      <c r="BE108" s="211"/>
      <c r="BF108" s="211"/>
      <c r="BG108" s="211"/>
      <c r="BH108" s="211"/>
      <c r="BI108" s="212"/>
      <c r="BJ108" s="218"/>
      <c r="BK108" s="219"/>
      <c r="BL108" s="219"/>
      <c r="BM108" s="219"/>
      <c r="BN108" s="219"/>
      <c r="BO108" s="219"/>
      <c r="BP108" s="219"/>
      <c r="BQ108" s="219"/>
      <c r="BR108" s="219"/>
      <c r="BS108" s="220"/>
      <c r="BT108" s="218"/>
      <c r="BU108" s="219"/>
      <c r="BV108" s="219"/>
      <c r="BW108" s="219"/>
      <c r="BX108" s="219"/>
      <c r="BY108" s="219"/>
      <c r="BZ108" s="219"/>
      <c r="CA108" s="219"/>
      <c r="CB108" s="219"/>
      <c r="CC108" s="220"/>
      <c r="CD108" s="218"/>
      <c r="CE108" s="219"/>
      <c r="CF108" s="219"/>
      <c r="CG108" s="219"/>
      <c r="CH108" s="219"/>
      <c r="CI108" s="219"/>
      <c r="CJ108" s="219"/>
      <c r="CK108" s="219"/>
      <c r="CL108" s="219"/>
      <c r="CM108" s="220"/>
      <c r="CN108" s="218"/>
      <c r="CO108" s="219"/>
      <c r="CP108" s="219"/>
      <c r="CQ108" s="219"/>
      <c r="CR108" s="219"/>
      <c r="CS108" s="219"/>
      <c r="CT108" s="219"/>
      <c r="CU108" s="219"/>
      <c r="CV108" s="219"/>
      <c r="CW108" s="220"/>
      <c r="CX108" s="218"/>
      <c r="CY108" s="219"/>
      <c r="CZ108" s="219"/>
      <c r="DA108" s="219"/>
      <c r="DB108" s="219"/>
      <c r="DC108" s="219"/>
      <c r="DD108" s="219"/>
      <c r="DE108" s="219"/>
      <c r="DF108" s="219"/>
      <c r="DG108" s="220"/>
      <c r="DH108" s="218"/>
      <c r="DI108" s="219"/>
      <c r="DJ108" s="219"/>
      <c r="DK108" s="219"/>
      <c r="DL108" s="219"/>
      <c r="DM108" s="219"/>
      <c r="DN108" s="219"/>
      <c r="DO108" s="219"/>
      <c r="DP108" s="219"/>
      <c r="DQ108" s="220"/>
      <c r="DR108" s="218"/>
      <c r="DS108" s="219"/>
      <c r="DT108" s="219"/>
      <c r="DU108" s="219"/>
      <c r="DV108" s="219"/>
      <c r="DW108" s="219"/>
      <c r="DX108" s="219"/>
      <c r="DY108" s="219"/>
      <c r="DZ108" s="219"/>
      <c r="EA108" s="220"/>
      <c r="EB108" s="218"/>
      <c r="EC108" s="219"/>
      <c r="ED108" s="219"/>
      <c r="EE108" s="219"/>
      <c r="EF108" s="219"/>
      <c r="EG108" s="219"/>
      <c r="EH108" s="219"/>
      <c r="EI108" s="219"/>
      <c r="EJ108" s="219"/>
      <c r="EK108" s="220"/>
      <c r="EL108" s="218"/>
      <c r="EM108" s="219"/>
      <c r="EN108" s="219"/>
      <c r="EO108" s="219"/>
      <c r="EP108" s="219"/>
      <c r="EQ108" s="219"/>
      <c r="ER108" s="219"/>
      <c r="ES108" s="219"/>
      <c r="ET108" s="219"/>
      <c r="EU108" s="220"/>
      <c r="EV108" s="218"/>
      <c r="EW108" s="219"/>
      <c r="EX108" s="219"/>
      <c r="EY108" s="219"/>
      <c r="EZ108" s="219"/>
      <c r="FA108" s="219"/>
      <c r="FB108" s="219"/>
      <c r="FC108" s="219"/>
      <c r="FD108" s="219"/>
      <c r="FE108" s="220"/>
      <c r="FF108" s="218"/>
      <c r="FG108" s="219"/>
      <c r="FH108" s="219"/>
      <c r="FI108" s="219"/>
      <c r="FJ108" s="219"/>
      <c r="FK108" s="219"/>
      <c r="FL108" s="219"/>
      <c r="FM108" s="219"/>
      <c r="FN108" s="219"/>
      <c r="FO108" s="220"/>
      <c r="FP108" s="218"/>
      <c r="FQ108" s="219"/>
      <c r="FR108" s="219"/>
      <c r="FS108" s="219"/>
      <c r="FT108" s="219"/>
      <c r="FU108" s="219"/>
      <c r="FV108" s="219"/>
      <c r="FW108" s="219"/>
      <c r="FX108" s="219"/>
      <c r="FY108" s="220"/>
      <c r="FZ108" s="243"/>
      <c r="GA108" s="244"/>
      <c r="GB108" s="244"/>
      <c r="GC108" s="244"/>
      <c r="GD108" s="244"/>
      <c r="GE108" s="244"/>
      <c r="GF108" s="244"/>
      <c r="GG108" s="244"/>
      <c r="GH108" s="244"/>
      <c r="GI108" s="353"/>
      <c r="GJ108" s="243"/>
      <c r="GK108" s="244"/>
      <c r="GL108" s="244"/>
      <c r="GM108" s="244"/>
      <c r="GN108" s="244"/>
      <c r="GO108" s="244"/>
      <c r="GP108" s="244"/>
      <c r="GQ108" s="244"/>
      <c r="GR108" s="244"/>
      <c r="GS108" s="353"/>
      <c r="GT108" s="243"/>
      <c r="GU108" s="244"/>
      <c r="GV108" s="244"/>
      <c r="GW108" s="244"/>
      <c r="GX108" s="244"/>
      <c r="GY108" s="244"/>
      <c r="GZ108" s="244"/>
      <c r="HA108" s="244"/>
      <c r="HB108" s="244"/>
      <c r="HC108" s="353"/>
      <c r="HD108" s="243"/>
      <c r="HE108" s="244"/>
      <c r="HF108" s="244"/>
      <c r="HG108" s="244"/>
      <c r="HH108" s="244"/>
      <c r="HI108" s="244"/>
      <c r="HJ108" s="244"/>
      <c r="HK108" s="244"/>
      <c r="HL108" s="244"/>
      <c r="HM108" s="353"/>
      <c r="HN108" s="243"/>
      <c r="HO108" s="244"/>
      <c r="HP108" s="244"/>
      <c r="HQ108" s="244"/>
      <c r="HR108" s="244"/>
      <c r="HS108" s="244"/>
      <c r="HT108" s="244"/>
      <c r="HU108" s="244"/>
      <c r="HV108" s="244"/>
      <c r="HW108" s="353"/>
      <c r="HX108" s="243"/>
      <c r="HY108" s="244"/>
      <c r="HZ108" s="244"/>
      <c r="IA108" s="244"/>
      <c r="IB108" s="244"/>
      <c r="IC108" s="244"/>
      <c r="ID108" s="244"/>
      <c r="IE108" s="244"/>
      <c r="IF108" s="244"/>
      <c r="IG108" s="353"/>
      <c r="IH108" s="243"/>
      <c r="II108" s="244"/>
      <c r="IJ108" s="244"/>
      <c r="IK108" s="244"/>
      <c r="IL108" s="244"/>
      <c r="IM108" s="244"/>
      <c r="IN108" s="244"/>
      <c r="IO108" s="244"/>
      <c r="IP108" s="244"/>
      <c r="IQ108" s="353"/>
      <c r="IR108" s="243"/>
      <c r="IS108" s="244"/>
      <c r="IT108" s="244"/>
      <c r="IU108" s="244"/>
      <c r="IV108" s="244"/>
      <c r="IW108" s="244"/>
      <c r="IX108" s="244"/>
      <c r="IY108" s="244"/>
      <c r="IZ108" s="244"/>
      <c r="JA108" s="353"/>
      <c r="JB108" s="243"/>
      <c r="JC108" s="244"/>
      <c r="JD108" s="244"/>
      <c r="JE108" s="244"/>
      <c r="JF108" s="244"/>
      <c r="JG108" s="244"/>
      <c r="JH108" s="244"/>
      <c r="JI108" s="244"/>
      <c r="JJ108" s="244"/>
      <c r="JK108" s="353"/>
      <c r="JL108" s="243"/>
      <c r="JM108" s="244"/>
      <c r="JN108" s="244"/>
      <c r="JO108" s="244"/>
      <c r="JP108" s="244"/>
      <c r="JQ108" s="244"/>
      <c r="JR108" s="244"/>
      <c r="JS108" s="244"/>
      <c r="JT108" s="244"/>
      <c r="JU108" s="353"/>
      <c r="JV108" s="243"/>
      <c r="JW108" s="244"/>
      <c r="JX108" s="244"/>
      <c r="JY108" s="244"/>
      <c r="JZ108" s="244"/>
      <c r="KA108" s="244"/>
      <c r="KB108" s="244"/>
      <c r="KC108" s="244"/>
      <c r="KD108" s="244"/>
      <c r="KE108" s="353"/>
      <c r="KF108" s="243"/>
      <c r="KG108" s="244"/>
      <c r="KH108" s="244"/>
      <c r="KI108" s="244"/>
      <c r="KJ108" s="244"/>
      <c r="KK108" s="244"/>
      <c r="KL108" s="244"/>
      <c r="KM108" s="244"/>
      <c r="KN108" s="244"/>
      <c r="KO108" s="353"/>
      <c r="KP108" s="243"/>
      <c r="KQ108" s="244"/>
      <c r="KR108" s="244"/>
      <c r="KS108" s="244"/>
      <c r="KT108" s="244"/>
      <c r="KU108" s="244"/>
      <c r="KV108" s="244"/>
      <c r="KW108" s="244"/>
      <c r="KX108" s="244"/>
      <c r="KY108" s="353"/>
      <c r="KZ108" s="243"/>
      <c r="LA108" s="244"/>
      <c r="LB108" s="244"/>
      <c r="LC108" s="244"/>
      <c r="LD108" s="244"/>
      <c r="LE108" s="244"/>
      <c r="LF108" s="244"/>
      <c r="LG108" s="244"/>
      <c r="LH108" s="244"/>
      <c r="LI108" s="353"/>
      <c r="LJ108" s="243"/>
      <c r="LK108" s="244"/>
      <c r="LL108" s="244"/>
      <c r="LM108" s="244"/>
      <c r="LN108" s="244"/>
      <c r="LO108" s="244"/>
      <c r="LP108" s="244"/>
      <c r="LQ108" s="244"/>
      <c r="LR108" s="244"/>
      <c r="LS108" s="353"/>
      <c r="LT108" s="243"/>
      <c r="LU108" s="244"/>
      <c r="LV108" s="244"/>
      <c r="LW108" s="244"/>
      <c r="LX108" s="244"/>
      <c r="LY108" s="244"/>
      <c r="LZ108" s="244"/>
      <c r="MA108" s="244"/>
      <c r="MB108" s="244"/>
      <c r="MC108" s="353"/>
    </row>
    <row r="109" spans="1:341" ht="13.5" customHeight="1" thickBot="1" x14ac:dyDescent="0.25">
      <c r="A109" s="227"/>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166"/>
      <c r="AO109" s="167"/>
      <c r="AP109" s="167"/>
      <c r="AQ109" s="167"/>
      <c r="AR109" s="167"/>
      <c r="AS109" s="167"/>
      <c r="AT109" s="167"/>
      <c r="AU109" s="167"/>
      <c r="AV109" s="167"/>
      <c r="AW109" s="167"/>
      <c r="AX109" s="167"/>
      <c r="AY109" s="167"/>
      <c r="AZ109" s="292"/>
      <c r="BA109" s="292"/>
      <c r="BB109" s="292"/>
      <c r="BC109" s="292"/>
      <c r="BD109" s="292"/>
      <c r="BE109" s="292"/>
      <c r="BF109" s="292"/>
      <c r="BG109" s="292"/>
      <c r="BH109" s="292"/>
      <c r="BI109" s="292"/>
      <c r="BJ109" s="293"/>
      <c r="BK109" s="293"/>
      <c r="BL109" s="293"/>
      <c r="BM109" s="293"/>
      <c r="BN109" s="293"/>
      <c r="BO109" s="293"/>
      <c r="BP109" s="293"/>
      <c r="BQ109" s="293"/>
      <c r="BR109" s="293"/>
      <c r="BS109" s="293"/>
      <c r="BT109" s="293"/>
      <c r="BU109" s="293"/>
      <c r="BV109" s="293"/>
      <c r="BW109" s="293"/>
      <c r="BX109" s="293"/>
      <c r="BY109" s="293"/>
      <c r="BZ109" s="293"/>
      <c r="CA109" s="293"/>
      <c r="CB109" s="293"/>
      <c r="CC109" s="293"/>
      <c r="CD109" s="293"/>
      <c r="CE109" s="293"/>
      <c r="CF109" s="293"/>
      <c r="CG109" s="293"/>
      <c r="CH109" s="293"/>
      <c r="CI109" s="293"/>
      <c r="CJ109" s="293"/>
      <c r="CK109" s="293"/>
      <c r="CL109" s="293"/>
      <c r="CM109" s="293"/>
      <c r="CN109" s="293"/>
      <c r="CO109" s="293"/>
      <c r="CP109" s="293"/>
      <c r="CQ109" s="293"/>
      <c r="CR109" s="293"/>
      <c r="CS109" s="293"/>
      <c r="CT109" s="293"/>
      <c r="CU109" s="293"/>
      <c r="CV109" s="293"/>
      <c r="CW109" s="293"/>
      <c r="CX109" s="293"/>
      <c r="CY109" s="293"/>
      <c r="CZ109" s="293"/>
      <c r="DA109" s="293"/>
      <c r="DB109" s="293"/>
      <c r="DC109" s="293"/>
      <c r="DD109" s="293"/>
      <c r="DE109" s="293"/>
      <c r="DF109" s="293"/>
      <c r="DG109" s="293"/>
      <c r="DH109" s="293"/>
      <c r="DI109" s="293"/>
      <c r="DJ109" s="293"/>
      <c r="DK109" s="293"/>
      <c r="DL109" s="293"/>
      <c r="DM109" s="293"/>
      <c r="DN109" s="293"/>
      <c r="DO109" s="293"/>
      <c r="DP109" s="293"/>
      <c r="DQ109" s="293"/>
      <c r="DR109" s="293"/>
      <c r="DS109" s="293"/>
      <c r="DT109" s="293"/>
      <c r="DU109" s="293"/>
      <c r="DV109" s="293"/>
      <c r="DW109" s="293"/>
      <c r="DX109" s="293"/>
      <c r="DY109" s="293"/>
      <c r="DZ109" s="293"/>
      <c r="EA109" s="293"/>
      <c r="EB109" s="293"/>
      <c r="EC109" s="293"/>
      <c r="ED109" s="293"/>
      <c r="EE109" s="293"/>
      <c r="EF109" s="293"/>
      <c r="EG109" s="293"/>
      <c r="EH109" s="293"/>
      <c r="EI109" s="293"/>
      <c r="EJ109" s="293"/>
      <c r="EK109" s="293"/>
      <c r="EL109" s="293"/>
      <c r="EM109" s="293"/>
      <c r="EN109" s="293"/>
      <c r="EO109" s="293"/>
      <c r="EP109" s="293"/>
      <c r="EQ109" s="293"/>
      <c r="ER109" s="293"/>
      <c r="ES109" s="293"/>
      <c r="ET109" s="293"/>
      <c r="EU109" s="293"/>
      <c r="EV109" s="293"/>
      <c r="EW109" s="293"/>
      <c r="EX109" s="293"/>
      <c r="EY109" s="293"/>
      <c r="EZ109" s="293"/>
      <c r="FA109" s="293"/>
      <c r="FB109" s="293"/>
      <c r="FC109" s="293"/>
      <c r="FD109" s="293"/>
      <c r="FE109" s="293"/>
      <c r="FF109" s="293"/>
      <c r="FG109" s="293"/>
      <c r="FH109" s="293"/>
      <c r="FI109" s="293"/>
      <c r="FJ109" s="293"/>
      <c r="FK109" s="293"/>
      <c r="FL109" s="293"/>
      <c r="FM109" s="293"/>
      <c r="FN109" s="293"/>
      <c r="FO109" s="293"/>
      <c r="FP109" s="293"/>
      <c r="FQ109" s="293"/>
      <c r="FR109" s="293"/>
      <c r="FS109" s="293"/>
      <c r="FT109" s="293"/>
      <c r="FU109" s="293"/>
      <c r="FV109" s="293"/>
      <c r="FW109" s="293"/>
      <c r="FX109" s="293"/>
      <c r="FY109" s="293"/>
      <c r="FZ109" s="286"/>
      <c r="GA109" s="287"/>
      <c r="GB109" s="287"/>
      <c r="GC109" s="287"/>
      <c r="GD109" s="287"/>
      <c r="GE109" s="287"/>
      <c r="GF109" s="287"/>
      <c r="GG109" s="287"/>
      <c r="GH109" s="287"/>
      <c r="GI109" s="288"/>
      <c r="GJ109" s="286"/>
      <c r="GK109" s="287"/>
      <c r="GL109" s="287"/>
      <c r="GM109" s="287"/>
      <c r="GN109" s="287"/>
      <c r="GO109" s="287"/>
      <c r="GP109" s="287"/>
      <c r="GQ109" s="287"/>
      <c r="GR109" s="287"/>
      <c r="GS109" s="288"/>
      <c r="GT109" s="286"/>
      <c r="GU109" s="287"/>
      <c r="GV109" s="287"/>
      <c r="GW109" s="287"/>
      <c r="GX109" s="287"/>
      <c r="GY109" s="287"/>
      <c r="GZ109" s="287"/>
      <c r="HA109" s="287"/>
      <c r="HB109" s="287"/>
      <c r="HC109" s="288"/>
      <c r="HD109" s="286"/>
      <c r="HE109" s="287"/>
      <c r="HF109" s="287"/>
      <c r="HG109" s="287"/>
      <c r="HH109" s="287"/>
      <c r="HI109" s="287"/>
      <c r="HJ109" s="287"/>
      <c r="HK109" s="287"/>
      <c r="HL109" s="287"/>
      <c r="HM109" s="288"/>
      <c r="HN109" s="286"/>
      <c r="HO109" s="287"/>
      <c r="HP109" s="287"/>
      <c r="HQ109" s="287"/>
      <c r="HR109" s="287"/>
      <c r="HS109" s="287"/>
      <c r="HT109" s="287"/>
      <c r="HU109" s="287"/>
      <c r="HV109" s="287"/>
      <c r="HW109" s="288"/>
      <c r="HX109" s="286"/>
      <c r="HY109" s="287"/>
      <c r="HZ109" s="287"/>
      <c r="IA109" s="287"/>
      <c r="IB109" s="287"/>
      <c r="IC109" s="287"/>
      <c r="ID109" s="287"/>
      <c r="IE109" s="287"/>
      <c r="IF109" s="287"/>
      <c r="IG109" s="288"/>
      <c r="IH109" s="286"/>
      <c r="II109" s="287"/>
      <c r="IJ109" s="287"/>
      <c r="IK109" s="287"/>
      <c r="IL109" s="287"/>
      <c r="IM109" s="287"/>
      <c r="IN109" s="287"/>
      <c r="IO109" s="287"/>
      <c r="IP109" s="287"/>
      <c r="IQ109" s="288"/>
      <c r="IR109" s="286"/>
      <c r="IS109" s="287"/>
      <c r="IT109" s="287"/>
      <c r="IU109" s="287"/>
      <c r="IV109" s="287"/>
      <c r="IW109" s="287"/>
      <c r="IX109" s="287"/>
      <c r="IY109" s="287"/>
      <c r="IZ109" s="287"/>
      <c r="JA109" s="288"/>
      <c r="JB109" s="286"/>
      <c r="JC109" s="287"/>
      <c r="JD109" s="287"/>
      <c r="JE109" s="287"/>
      <c r="JF109" s="287"/>
      <c r="JG109" s="287"/>
      <c r="JH109" s="287"/>
      <c r="JI109" s="287"/>
      <c r="JJ109" s="287"/>
      <c r="JK109" s="288"/>
      <c r="JL109" s="286"/>
      <c r="JM109" s="287"/>
      <c r="JN109" s="287"/>
      <c r="JO109" s="287"/>
      <c r="JP109" s="287"/>
      <c r="JQ109" s="287"/>
      <c r="JR109" s="287"/>
      <c r="JS109" s="287"/>
      <c r="JT109" s="287"/>
      <c r="JU109" s="288"/>
      <c r="JV109" s="286"/>
      <c r="JW109" s="287"/>
      <c r="JX109" s="287"/>
      <c r="JY109" s="287"/>
      <c r="JZ109" s="287"/>
      <c r="KA109" s="287"/>
      <c r="KB109" s="287"/>
      <c r="KC109" s="287"/>
      <c r="KD109" s="287"/>
      <c r="KE109" s="288"/>
      <c r="KF109" s="286"/>
      <c r="KG109" s="287"/>
      <c r="KH109" s="287"/>
      <c r="KI109" s="287"/>
      <c r="KJ109" s="287"/>
      <c r="KK109" s="287"/>
      <c r="KL109" s="287"/>
      <c r="KM109" s="287"/>
      <c r="KN109" s="287"/>
      <c r="KO109" s="288"/>
      <c r="KP109" s="286"/>
      <c r="KQ109" s="287"/>
      <c r="KR109" s="287"/>
      <c r="KS109" s="287"/>
      <c r="KT109" s="287"/>
      <c r="KU109" s="287"/>
      <c r="KV109" s="287"/>
      <c r="KW109" s="287"/>
      <c r="KX109" s="287"/>
      <c r="KY109" s="288"/>
      <c r="KZ109" s="286"/>
      <c r="LA109" s="287"/>
      <c r="LB109" s="287"/>
      <c r="LC109" s="287"/>
      <c r="LD109" s="287"/>
      <c r="LE109" s="287"/>
      <c r="LF109" s="287"/>
      <c r="LG109" s="287"/>
      <c r="LH109" s="287"/>
      <c r="LI109" s="288"/>
      <c r="LJ109" s="286"/>
      <c r="LK109" s="287"/>
      <c r="LL109" s="287"/>
      <c r="LM109" s="287"/>
      <c r="LN109" s="287"/>
      <c r="LO109" s="287"/>
      <c r="LP109" s="287"/>
      <c r="LQ109" s="287"/>
      <c r="LR109" s="287"/>
      <c r="LS109" s="288"/>
      <c r="LT109" s="286"/>
      <c r="LU109" s="287"/>
      <c r="LV109" s="287"/>
      <c r="LW109" s="287"/>
      <c r="LX109" s="287"/>
      <c r="LY109" s="287"/>
      <c r="LZ109" s="287"/>
      <c r="MA109" s="287"/>
      <c r="MB109" s="287"/>
      <c r="MC109" s="288"/>
    </row>
    <row r="110" spans="1:341" s="1" customFormat="1" ht="11.25" customHeight="1" x14ac:dyDescent="0.2">
      <c r="A110" s="28"/>
      <c r="B110" s="28"/>
      <c r="C110" s="28"/>
      <c r="D110" s="28"/>
      <c r="E110" s="28"/>
      <c r="F110" s="28"/>
      <c r="G110" s="28"/>
      <c r="H110" s="28"/>
      <c r="I110" s="28"/>
      <c r="J110" s="28"/>
      <c r="K110" s="28"/>
      <c r="L110" s="28"/>
      <c r="M110" s="28"/>
      <c r="N110" s="28"/>
      <c r="O110" s="28"/>
      <c r="P110" s="28"/>
      <c r="Q110" s="28"/>
      <c r="R110" s="28"/>
      <c r="S110" s="29"/>
      <c r="T110" s="29"/>
      <c r="U110" s="29"/>
      <c r="V110" s="29"/>
      <c r="W110" s="29"/>
      <c r="X110" s="29"/>
      <c r="Y110" s="29"/>
      <c r="Z110" s="29"/>
      <c r="AA110" s="29"/>
      <c r="AB110" s="29"/>
      <c r="AC110" s="29"/>
      <c r="AD110" s="29"/>
      <c r="AE110" s="29"/>
      <c r="AF110" s="29"/>
      <c r="AG110" s="29"/>
      <c r="AH110" s="29"/>
      <c r="AI110" s="29"/>
      <c r="AJ110" s="29"/>
      <c r="AK110" s="29"/>
      <c r="AL110" s="29"/>
      <c r="AM110" s="29"/>
    </row>
    <row r="111" spans="1:341" x14ac:dyDescent="0.2">
      <c r="A111" s="33"/>
      <c r="B111" s="33"/>
      <c r="C111" s="33"/>
      <c r="D111" s="33"/>
      <c r="E111" s="33"/>
      <c r="F111" s="33"/>
      <c r="G111" s="33"/>
      <c r="H111" s="33"/>
      <c r="I111" s="33"/>
      <c r="J111" s="33"/>
      <c r="K111" s="33"/>
      <c r="L111" s="33"/>
      <c r="M111" s="33"/>
      <c r="N111" s="33"/>
      <c r="O111" s="33"/>
      <c r="P111" s="33"/>
      <c r="Q111" s="33"/>
      <c r="R111" s="33"/>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4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sheetData>
  <mergeCells count="2776">
    <mergeCell ref="LT106:MC106"/>
    <mergeCell ref="LT107:MC108"/>
    <mergeCell ref="LT109:MC109"/>
    <mergeCell ref="GJ6:MC6"/>
    <mergeCell ref="LT95:MC95"/>
    <mergeCell ref="LT96:MC96"/>
    <mergeCell ref="LT97:MC97"/>
    <mergeCell ref="LT98:MC98"/>
    <mergeCell ref="LT99:MC100"/>
    <mergeCell ref="LT101:MC101"/>
    <mergeCell ref="LT102:MC103"/>
    <mergeCell ref="LT104:MC104"/>
    <mergeCell ref="LT105:MC105"/>
    <mergeCell ref="LT86:MC86"/>
    <mergeCell ref="LT87:MC87"/>
    <mergeCell ref="LT88:MC88"/>
    <mergeCell ref="LT89:MC89"/>
    <mergeCell ref="LT90:MC90"/>
    <mergeCell ref="LT91:MC91"/>
    <mergeCell ref="LT92:MC92"/>
    <mergeCell ref="LT93:MC93"/>
    <mergeCell ref="LT94:MC94"/>
    <mergeCell ref="LT76:MC77"/>
    <mergeCell ref="LT78:MC78"/>
    <mergeCell ref="LT79:MC79"/>
    <mergeCell ref="LT80:MC80"/>
    <mergeCell ref="LT81:MC81"/>
    <mergeCell ref="LT82:MC82"/>
    <mergeCell ref="LT83:MC83"/>
    <mergeCell ref="LT84:MC84"/>
    <mergeCell ref="LT85:MC85"/>
    <mergeCell ref="LT65:MC66"/>
    <mergeCell ref="LT67:MC67"/>
    <mergeCell ref="LT68:MC68"/>
    <mergeCell ref="LT69:MC69"/>
    <mergeCell ref="LT70:MC70"/>
    <mergeCell ref="LT71:MC72"/>
    <mergeCell ref="LT73:MC73"/>
    <mergeCell ref="LT74:MC74"/>
    <mergeCell ref="LT75:MC75"/>
    <mergeCell ref="LT55:MC55"/>
    <mergeCell ref="LT56:MC56"/>
    <mergeCell ref="LT57:MC57"/>
    <mergeCell ref="LT58:MC58"/>
    <mergeCell ref="LT59:MC60"/>
    <mergeCell ref="LT61:MC61"/>
    <mergeCell ref="LT62:MC62"/>
    <mergeCell ref="LT63:MC63"/>
    <mergeCell ref="LT64:MC64"/>
    <mergeCell ref="LT41:MC42"/>
    <mergeCell ref="LT43:MC44"/>
    <mergeCell ref="LT45:MC46"/>
    <mergeCell ref="LT47:MC47"/>
    <mergeCell ref="LT48:MC49"/>
    <mergeCell ref="LT50:MC50"/>
    <mergeCell ref="LT51:MC52"/>
    <mergeCell ref="LT53:MC53"/>
    <mergeCell ref="LT54:MC54"/>
    <mergeCell ref="LT31:MC31"/>
    <mergeCell ref="LT32:MC32"/>
    <mergeCell ref="LT33:MC33"/>
    <mergeCell ref="LT34:MC35"/>
    <mergeCell ref="LT36:MC36"/>
    <mergeCell ref="LT37:MC37"/>
    <mergeCell ref="LT38:MC38"/>
    <mergeCell ref="LT39:MC39"/>
    <mergeCell ref="LT40:MC40"/>
    <mergeCell ref="LJ105:LS105"/>
    <mergeCell ref="LJ106:LS106"/>
    <mergeCell ref="LJ107:LS108"/>
    <mergeCell ref="LJ109:LS109"/>
    <mergeCell ref="LT7:MC7"/>
    <mergeCell ref="LT8:MC8"/>
    <mergeCell ref="LT9:MC9"/>
    <mergeCell ref="LT10:MC10"/>
    <mergeCell ref="LT11:MC11"/>
    <mergeCell ref="LT12:MC12"/>
    <mergeCell ref="LT13:MC13"/>
    <mergeCell ref="LT14:MC14"/>
    <mergeCell ref="LT15:MC15"/>
    <mergeCell ref="LT16:MC17"/>
    <mergeCell ref="LT18:MC18"/>
    <mergeCell ref="LT19:MC20"/>
    <mergeCell ref="LT21:MC21"/>
    <mergeCell ref="LT22:MC22"/>
    <mergeCell ref="LT23:MC24"/>
    <mergeCell ref="LT25:MC25"/>
    <mergeCell ref="LT26:MC27"/>
    <mergeCell ref="LT28:MC28"/>
    <mergeCell ref="LT29:MC29"/>
    <mergeCell ref="LT30:MC30"/>
    <mergeCell ref="LJ94:LS94"/>
    <mergeCell ref="LJ95:LS95"/>
    <mergeCell ref="LJ96:LS96"/>
    <mergeCell ref="LJ97:LS97"/>
    <mergeCell ref="LJ98:LS98"/>
    <mergeCell ref="LJ99:LS100"/>
    <mergeCell ref="LJ101:LS101"/>
    <mergeCell ref="LJ102:LS103"/>
    <mergeCell ref="LJ104:LS104"/>
    <mergeCell ref="LJ85:LS85"/>
    <mergeCell ref="LJ86:LS86"/>
    <mergeCell ref="LJ87:LS87"/>
    <mergeCell ref="LJ88:LS88"/>
    <mergeCell ref="LJ89:LS89"/>
    <mergeCell ref="LJ90:LS90"/>
    <mergeCell ref="LJ91:LS91"/>
    <mergeCell ref="LJ92:LS92"/>
    <mergeCell ref="LJ93:LS93"/>
    <mergeCell ref="LJ75:LS75"/>
    <mergeCell ref="LJ76:LS77"/>
    <mergeCell ref="LJ78:LS78"/>
    <mergeCell ref="LJ79:LS79"/>
    <mergeCell ref="LJ80:LS80"/>
    <mergeCell ref="LJ81:LS81"/>
    <mergeCell ref="LJ82:LS82"/>
    <mergeCell ref="LJ83:LS83"/>
    <mergeCell ref="LJ84:LS84"/>
    <mergeCell ref="LJ64:LS64"/>
    <mergeCell ref="LJ65:LS66"/>
    <mergeCell ref="LJ67:LS67"/>
    <mergeCell ref="LJ68:LS68"/>
    <mergeCell ref="LJ69:LS69"/>
    <mergeCell ref="LJ70:LS70"/>
    <mergeCell ref="LJ71:LS72"/>
    <mergeCell ref="LJ73:LS73"/>
    <mergeCell ref="LJ74:LS74"/>
    <mergeCell ref="LJ54:LS54"/>
    <mergeCell ref="LJ55:LS55"/>
    <mergeCell ref="LJ56:LS56"/>
    <mergeCell ref="LJ57:LS57"/>
    <mergeCell ref="LJ58:LS58"/>
    <mergeCell ref="LJ59:LS60"/>
    <mergeCell ref="LJ61:LS61"/>
    <mergeCell ref="LJ62:LS62"/>
    <mergeCell ref="LJ63:LS63"/>
    <mergeCell ref="LJ40:LS40"/>
    <mergeCell ref="LJ41:LS42"/>
    <mergeCell ref="LJ43:LS44"/>
    <mergeCell ref="LJ45:LS46"/>
    <mergeCell ref="LJ47:LS47"/>
    <mergeCell ref="LJ48:LS49"/>
    <mergeCell ref="LJ50:LS50"/>
    <mergeCell ref="LJ51:LS52"/>
    <mergeCell ref="LJ53:LS53"/>
    <mergeCell ref="LJ30:LS30"/>
    <mergeCell ref="LJ31:LS31"/>
    <mergeCell ref="LJ32:LS32"/>
    <mergeCell ref="LJ33:LS33"/>
    <mergeCell ref="LJ34:LS35"/>
    <mergeCell ref="LJ36:LS36"/>
    <mergeCell ref="LJ37:LS37"/>
    <mergeCell ref="LJ38:LS38"/>
    <mergeCell ref="LJ39:LS39"/>
    <mergeCell ref="KZ104:LI104"/>
    <mergeCell ref="KZ105:LI105"/>
    <mergeCell ref="KZ106:LI106"/>
    <mergeCell ref="KZ107:LI108"/>
    <mergeCell ref="KZ109:LI109"/>
    <mergeCell ref="LJ7:LS7"/>
    <mergeCell ref="LJ8:LS8"/>
    <mergeCell ref="LJ9:LS9"/>
    <mergeCell ref="LJ10:LS10"/>
    <mergeCell ref="LJ11:LS11"/>
    <mergeCell ref="LJ12:LS12"/>
    <mergeCell ref="LJ13:LS13"/>
    <mergeCell ref="LJ14:LS14"/>
    <mergeCell ref="LJ15:LS15"/>
    <mergeCell ref="LJ16:LS17"/>
    <mergeCell ref="LJ18:LS18"/>
    <mergeCell ref="LJ19:LS20"/>
    <mergeCell ref="LJ21:LS21"/>
    <mergeCell ref="LJ22:LS22"/>
    <mergeCell ref="LJ23:LS24"/>
    <mergeCell ref="LJ25:LS25"/>
    <mergeCell ref="LJ26:LS27"/>
    <mergeCell ref="LJ28:LS28"/>
    <mergeCell ref="LJ29:LS29"/>
    <mergeCell ref="KZ93:LI93"/>
    <mergeCell ref="KZ94:LI94"/>
    <mergeCell ref="KZ95:LI95"/>
    <mergeCell ref="KZ96:LI96"/>
    <mergeCell ref="KZ97:LI97"/>
    <mergeCell ref="KZ98:LI98"/>
    <mergeCell ref="KZ99:LI100"/>
    <mergeCell ref="KZ101:LI101"/>
    <mergeCell ref="KZ102:LI103"/>
    <mergeCell ref="KZ84:LI84"/>
    <mergeCell ref="KZ85:LI85"/>
    <mergeCell ref="KZ86:LI86"/>
    <mergeCell ref="KZ87:LI87"/>
    <mergeCell ref="KZ88:LI88"/>
    <mergeCell ref="KZ89:LI89"/>
    <mergeCell ref="KZ90:LI90"/>
    <mergeCell ref="KZ91:LI91"/>
    <mergeCell ref="KZ92:LI92"/>
    <mergeCell ref="KZ74:LI74"/>
    <mergeCell ref="KZ75:LI75"/>
    <mergeCell ref="KZ76:LI77"/>
    <mergeCell ref="KZ78:LI78"/>
    <mergeCell ref="KZ79:LI79"/>
    <mergeCell ref="KZ80:LI80"/>
    <mergeCell ref="KZ81:LI81"/>
    <mergeCell ref="KZ82:LI82"/>
    <mergeCell ref="KZ83:LI83"/>
    <mergeCell ref="KZ63:LI63"/>
    <mergeCell ref="KZ64:LI64"/>
    <mergeCell ref="KZ65:LI66"/>
    <mergeCell ref="KZ67:LI67"/>
    <mergeCell ref="KZ68:LI68"/>
    <mergeCell ref="KZ69:LI69"/>
    <mergeCell ref="KZ70:LI70"/>
    <mergeCell ref="KZ71:LI72"/>
    <mergeCell ref="KZ73:LI73"/>
    <mergeCell ref="KZ53:LI53"/>
    <mergeCell ref="KZ54:LI54"/>
    <mergeCell ref="KZ55:LI55"/>
    <mergeCell ref="KZ56:LI56"/>
    <mergeCell ref="KZ57:LI57"/>
    <mergeCell ref="KZ58:LI58"/>
    <mergeCell ref="KZ59:LI60"/>
    <mergeCell ref="KZ61:LI61"/>
    <mergeCell ref="KZ62:LI62"/>
    <mergeCell ref="KZ39:LI39"/>
    <mergeCell ref="KZ40:LI40"/>
    <mergeCell ref="KZ41:LI42"/>
    <mergeCell ref="KZ43:LI44"/>
    <mergeCell ref="KZ45:LI46"/>
    <mergeCell ref="KZ47:LI47"/>
    <mergeCell ref="KZ48:LI49"/>
    <mergeCell ref="KZ50:LI50"/>
    <mergeCell ref="KZ51:LI52"/>
    <mergeCell ref="KZ29:LI29"/>
    <mergeCell ref="KZ30:LI30"/>
    <mergeCell ref="KZ31:LI31"/>
    <mergeCell ref="KZ32:LI32"/>
    <mergeCell ref="KZ33:LI33"/>
    <mergeCell ref="KZ34:LI35"/>
    <mergeCell ref="KZ36:LI36"/>
    <mergeCell ref="KZ37:LI37"/>
    <mergeCell ref="KZ38:LI38"/>
    <mergeCell ref="KZ16:LI17"/>
    <mergeCell ref="KZ18:LI18"/>
    <mergeCell ref="KZ19:LI20"/>
    <mergeCell ref="KZ21:LI21"/>
    <mergeCell ref="KZ22:LI22"/>
    <mergeCell ref="KZ23:LI24"/>
    <mergeCell ref="KZ25:LI25"/>
    <mergeCell ref="KZ26:LI27"/>
    <mergeCell ref="KZ28:LI28"/>
    <mergeCell ref="KZ7:LI7"/>
    <mergeCell ref="KZ8:LI8"/>
    <mergeCell ref="KZ9:LI9"/>
    <mergeCell ref="KZ10:LI10"/>
    <mergeCell ref="KZ11:LI11"/>
    <mergeCell ref="KZ12:LI12"/>
    <mergeCell ref="KZ13:LI13"/>
    <mergeCell ref="KZ14:LI14"/>
    <mergeCell ref="KZ15:LI15"/>
    <mergeCell ref="KP98:KY98"/>
    <mergeCell ref="KP99:KY100"/>
    <mergeCell ref="KP101:KY101"/>
    <mergeCell ref="KP102:KY103"/>
    <mergeCell ref="KP104:KY104"/>
    <mergeCell ref="KP105:KY105"/>
    <mergeCell ref="KP106:KY106"/>
    <mergeCell ref="KP107:KY108"/>
    <mergeCell ref="KP109:KY109"/>
    <mergeCell ref="KP89:KY89"/>
    <mergeCell ref="KP90:KY90"/>
    <mergeCell ref="KP91:KY91"/>
    <mergeCell ref="KP92:KY92"/>
    <mergeCell ref="KP93:KY93"/>
    <mergeCell ref="KP94:KY94"/>
    <mergeCell ref="KP95:KY95"/>
    <mergeCell ref="KP96:KY96"/>
    <mergeCell ref="KP97:KY97"/>
    <mergeCell ref="KP80:KY80"/>
    <mergeCell ref="KP81:KY81"/>
    <mergeCell ref="KP82:KY82"/>
    <mergeCell ref="KP83:KY83"/>
    <mergeCell ref="KP84:KY84"/>
    <mergeCell ref="KP85:KY85"/>
    <mergeCell ref="KP86:KY86"/>
    <mergeCell ref="KP87:KY87"/>
    <mergeCell ref="KP88:KY88"/>
    <mergeCell ref="KP69:KY69"/>
    <mergeCell ref="KP70:KY70"/>
    <mergeCell ref="KP71:KY72"/>
    <mergeCell ref="KP73:KY73"/>
    <mergeCell ref="KP74:KY74"/>
    <mergeCell ref="KP75:KY75"/>
    <mergeCell ref="KP76:KY77"/>
    <mergeCell ref="KP78:KY78"/>
    <mergeCell ref="KP79:KY79"/>
    <mergeCell ref="KP58:KY58"/>
    <mergeCell ref="KP59:KY60"/>
    <mergeCell ref="KP61:KY61"/>
    <mergeCell ref="KP62:KY62"/>
    <mergeCell ref="KP63:KY63"/>
    <mergeCell ref="KP64:KY64"/>
    <mergeCell ref="KP65:KY66"/>
    <mergeCell ref="KP67:KY67"/>
    <mergeCell ref="KP68:KY68"/>
    <mergeCell ref="KP47:KY47"/>
    <mergeCell ref="KP48:KY49"/>
    <mergeCell ref="KP50:KY50"/>
    <mergeCell ref="KP51:KY52"/>
    <mergeCell ref="KP53:KY53"/>
    <mergeCell ref="KP54:KY54"/>
    <mergeCell ref="KP55:KY55"/>
    <mergeCell ref="KP56:KY56"/>
    <mergeCell ref="KP57:KY57"/>
    <mergeCell ref="KP34:KY35"/>
    <mergeCell ref="KP36:KY36"/>
    <mergeCell ref="KP37:KY37"/>
    <mergeCell ref="KP38:KY38"/>
    <mergeCell ref="KP39:KY39"/>
    <mergeCell ref="KP40:KY40"/>
    <mergeCell ref="KP41:KY42"/>
    <mergeCell ref="KP43:KY44"/>
    <mergeCell ref="KP45:KY46"/>
    <mergeCell ref="KF109:KO109"/>
    <mergeCell ref="KP7:KY7"/>
    <mergeCell ref="KP8:KY8"/>
    <mergeCell ref="KP9:KY9"/>
    <mergeCell ref="KP10:KY10"/>
    <mergeCell ref="KP11:KY11"/>
    <mergeCell ref="KP12:KY12"/>
    <mergeCell ref="KP13:KY13"/>
    <mergeCell ref="KP14:KY14"/>
    <mergeCell ref="KP15:KY15"/>
    <mergeCell ref="KP16:KY17"/>
    <mergeCell ref="KP18:KY18"/>
    <mergeCell ref="KP19:KY20"/>
    <mergeCell ref="KP21:KY21"/>
    <mergeCell ref="KP22:KY22"/>
    <mergeCell ref="KP23:KY24"/>
    <mergeCell ref="KP25:KY25"/>
    <mergeCell ref="KP26:KY27"/>
    <mergeCell ref="KP28:KY28"/>
    <mergeCell ref="KP29:KY29"/>
    <mergeCell ref="KP30:KY30"/>
    <mergeCell ref="KP31:KY31"/>
    <mergeCell ref="KP32:KY32"/>
    <mergeCell ref="KP33:KY33"/>
    <mergeCell ref="KF97:KO97"/>
    <mergeCell ref="KF98:KO98"/>
    <mergeCell ref="KF99:KO100"/>
    <mergeCell ref="KF101:KO101"/>
    <mergeCell ref="KF102:KO103"/>
    <mergeCell ref="KF104:KO104"/>
    <mergeCell ref="KF105:KO105"/>
    <mergeCell ref="KF106:KO106"/>
    <mergeCell ref="KF107:KO108"/>
    <mergeCell ref="KF88:KO88"/>
    <mergeCell ref="KF89:KO89"/>
    <mergeCell ref="KF90:KO90"/>
    <mergeCell ref="KF91:KO91"/>
    <mergeCell ref="KF92:KO92"/>
    <mergeCell ref="KF93:KO93"/>
    <mergeCell ref="KF94:KO94"/>
    <mergeCell ref="KF95:KO95"/>
    <mergeCell ref="KF96:KO96"/>
    <mergeCell ref="KF79:KO79"/>
    <mergeCell ref="KF80:KO80"/>
    <mergeCell ref="KF81:KO81"/>
    <mergeCell ref="KF82:KO82"/>
    <mergeCell ref="KF83:KO83"/>
    <mergeCell ref="KF84:KO84"/>
    <mergeCell ref="KF85:KO85"/>
    <mergeCell ref="KF86:KO86"/>
    <mergeCell ref="KF87:KO87"/>
    <mergeCell ref="KF68:KO68"/>
    <mergeCell ref="KF69:KO69"/>
    <mergeCell ref="KF70:KO70"/>
    <mergeCell ref="KF71:KO72"/>
    <mergeCell ref="KF73:KO73"/>
    <mergeCell ref="KF74:KO74"/>
    <mergeCell ref="KF75:KO75"/>
    <mergeCell ref="KF76:KO77"/>
    <mergeCell ref="KF78:KO78"/>
    <mergeCell ref="KF57:KO57"/>
    <mergeCell ref="KF58:KO58"/>
    <mergeCell ref="KF59:KO60"/>
    <mergeCell ref="KF61:KO61"/>
    <mergeCell ref="KF62:KO62"/>
    <mergeCell ref="KF63:KO63"/>
    <mergeCell ref="KF64:KO64"/>
    <mergeCell ref="KF65:KO66"/>
    <mergeCell ref="KF67:KO67"/>
    <mergeCell ref="KF45:KO46"/>
    <mergeCell ref="KF47:KO47"/>
    <mergeCell ref="KF48:KO49"/>
    <mergeCell ref="KF50:KO50"/>
    <mergeCell ref="KF51:KO52"/>
    <mergeCell ref="KF53:KO53"/>
    <mergeCell ref="KF54:KO54"/>
    <mergeCell ref="KF55:KO55"/>
    <mergeCell ref="KF56:KO56"/>
    <mergeCell ref="KF33:KO33"/>
    <mergeCell ref="KF34:KO35"/>
    <mergeCell ref="KF36:KO36"/>
    <mergeCell ref="KF37:KO37"/>
    <mergeCell ref="KF38:KO38"/>
    <mergeCell ref="KF39:KO39"/>
    <mergeCell ref="KF40:KO40"/>
    <mergeCell ref="KF41:KO42"/>
    <mergeCell ref="KF43:KO44"/>
    <mergeCell ref="JV107:KE108"/>
    <mergeCell ref="JV109:KE109"/>
    <mergeCell ref="KF7:KO7"/>
    <mergeCell ref="KF8:KO8"/>
    <mergeCell ref="KF9:KO9"/>
    <mergeCell ref="KF10:KO10"/>
    <mergeCell ref="KF11:KO11"/>
    <mergeCell ref="KF12:KO12"/>
    <mergeCell ref="KF13:KO13"/>
    <mergeCell ref="KF14:KO14"/>
    <mergeCell ref="KF15:KO15"/>
    <mergeCell ref="KF16:KO17"/>
    <mergeCell ref="KF18:KO18"/>
    <mergeCell ref="KF19:KO20"/>
    <mergeCell ref="KF21:KO21"/>
    <mergeCell ref="KF22:KO22"/>
    <mergeCell ref="KF23:KO24"/>
    <mergeCell ref="KF25:KO25"/>
    <mergeCell ref="KF26:KO27"/>
    <mergeCell ref="KF28:KO28"/>
    <mergeCell ref="KF29:KO29"/>
    <mergeCell ref="KF30:KO30"/>
    <mergeCell ref="KF31:KO31"/>
    <mergeCell ref="KF32:KO32"/>
    <mergeCell ref="JV96:KE96"/>
    <mergeCell ref="JV97:KE97"/>
    <mergeCell ref="JV98:KE98"/>
    <mergeCell ref="JV99:KE100"/>
    <mergeCell ref="JV101:KE101"/>
    <mergeCell ref="JV102:KE103"/>
    <mergeCell ref="JV104:KE104"/>
    <mergeCell ref="JV105:KE105"/>
    <mergeCell ref="JV106:KE106"/>
    <mergeCell ref="JV87:KE87"/>
    <mergeCell ref="JV88:KE88"/>
    <mergeCell ref="JV89:KE89"/>
    <mergeCell ref="JV90:KE90"/>
    <mergeCell ref="JV91:KE91"/>
    <mergeCell ref="JV92:KE92"/>
    <mergeCell ref="JV93:KE93"/>
    <mergeCell ref="JV94:KE94"/>
    <mergeCell ref="JV95:KE95"/>
    <mergeCell ref="JV78:KE78"/>
    <mergeCell ref="JV79:KE79"/>
    <mergeCell ref="JV80:KE80"/>
    <mergeCell ref="JV81:KE81"/>
    <mergeCell ref="JV82:KE82"/>
    <mergeCell ref="JV83:KE83"/>
    <mergeCell ref="JV84:KE84"/>
    <mergeCell ref="JV85:KE85"/>
    <mergeCell ref="JV86:KE86"/>
    <mergeCell ref="JV67:KE67"/>
    <mergeCell ref="JV68:KE68"/>
    <mergeCell ref="JV69:KE69"/>
    <mergeCell ref="JV70:KE70"/>
    <mergeCell ref="JV71:KE72"/>
    <mergeCell ref="JV73:KE73"/>
    <mergeCell ref="JV74:KE74"/>
    <mergeCell ref="JV75:KE75"/>
    <mergeCell ref="JV76:KE77"/>
    <mergeCell ref="JV56:KE56"/>
    <mergeCell ref="JV57:KE57"/>
    <mergeCell ref="JV58:KE58"/>
    <mergeCell ref="JV59:KE60"/>
    <mergeCell ref="JV61:KE61"/>
    <mergeCell ref="JV62:KE62"/>
    <mergeCell ref="JV63:KE63"/>
    <mergeCell ref="JV64:KE64"/>
    <mergeCell ref="JV65:KE66"/>
    <mergeCell ref="JV43:KE44"/>
    <mergeCell ref="JV45:KE46"/>
    <mergeCell ref="JV47:KE47"/>
    <mergeCell ref="JV48:KE49"/>
    <mergeCell ref="JV50:KE50"/>
    <mergeCell ref="JV51:KE52"/>
    <mergeCell ref="JV53:KE53"/>
    <mergeCell ref="JV54:KE54"/>
    <mergeCell ref="JV55:KE55"/>
    <mergeCell ref="JV32:KE32"/>
    <mergeCell ref="JV33:KE33"/>
    <mergeCell ref="JV34:KE35"/>
    <mergeCell ref="JV36:KE36"/>
    <mergeCell ref="JV37:KE37"/>
    <mergeCell ref="JV38:KE38"/>
    <mergeCell ref="JV39:KE39"/>
    <mergeCell ref="JV40:KE40"/>
    <mergeCell ref="JV41:KE42"/>
    <mergeCell ref="JL106:JU106"/>
    <mergeCell ref="JL107:JU108"/>
    <mergeCell ref="JL109:JU109"/>
    <mergeCell ref="JV7:KE7"/>
    <mergeCell ref="JV8:KE8"/>
    <mergeCell ref="JV9:KE9"/>
    <mergeCell ref="JV10:KE10"/>
    <mergeCell ref="JV11:KE11"/>
    <mergeCell ref="JV12:KE12"/>
    <mergeCell ref="JV13:KE13"/>
    <mergeCell ref="JV14:KE14"/>
    <mergeCell ref="JV15:KE15"/>
    <mergeCell ref="JV16:KE17"/>
    <mergeCell ref="JV18:KE18"/>
    <mergeCell ref="JV19:KE20"/>
    <mergeCell ref="JV21:KE21"/>
    <mergeCell ref="JV22:KE22"/>
    <mergeCell ref="JV23:KE24"/>
    <mergeCell ref="JV25:KE25"/>
    <mergeCell ref="JV26:KE27"/>
    <mergeCell ref="JV28:KE28"/>
    <mergeCell ref="JV29:KE29"/>
    <mergeCell ref="JV30:KE30"/>
    <mergeCell ref="JV31:KE31"/>
    <mergeCell ref="JL95:JU95"/>
    <mergeCell ref="JL96:JU96"/>
    <mergeCell ref="JL97:JU97"/>
    <mergeCell ref="JL98:JU98"/>
    <mergeCell ref="JL99:JU100"/>
    <mergeCell ref="JL101:JU101"/>
    <mergeCell ref="JL102:JU103"/>
    <mergeCell ref="JL104:JU104"/>
    <mergeCell ref="JL105:JU105"/>
    <mergeCell ref="JL86:JU86"/>
    <mergeCell ref="JL87:JU87"/>
    <mergeCell ref="JL88:JU88"/>
    <mergeCell ref="JL89:JU89"/>
    <mergeCell ref="JL90:JU90"/>
    <mergeCell ref="JL91:JU91"/>
    <mergeCell ref="JL92:JU92"/>
    <mergeCell ref="JL93:JU93"/>
    <mergeCell ref="JL94:JU94"/>
    <mergeCell ref="JL76:JU77"/>
    <mergeCell ref="JL78:JU78"/>
    <mergeCell ref="JL79:JU79"/>
    <mergeCell ref="JL80:JU80"/>
    <mergeCell ref="JL81:JU81"/>
    <mergeCell ref="JL82:JU82"/>
    <mergeCell ref="JL83:JU83"/>
    <mergeCell ref="JL84:JU84"/>
    <mergeCell ref="JL85:JU85"/>
    <mergeCell ref="JL65:JU66"/>
    <mergeCell ref="JL67:JU67"/>
    <mergeCell ref="JL68:JU68"/>
    <mergeCell ref="JL69:JU69"/>
    <mergeCell ref="JL70:JU70"/>
    <mergeCell ref="JL71:JU72"/>
    <mergeCell ref="JL73:JU73"/>
    <mergeCell ref="JL74:JU74"/>
    <mergeCell ref="JL75:JU75"/>
    <mergeCell ref="JL55:JU55"/>
    <mergeCell ref="JL56:JU56"/>
    <mergeCell ref="JL57:JU57"/>
    <mergeCell ref="JL58:JU58"/>
    <mergeCell ref="JL59:JU60"/>
    <mergeCell ref="JL61:JU61"/>
    <mergeCell ref="JL62:JU62"/>
    <mergeCell ref="JL63:JU63"/>
    <mergeCell ref="JL64:JU64"/>
    <mergeCell ref="JL41:JU42"/>
    <mergeCell ref="JL43:JU44"/>
    <mergeCell ref="JL45:JU46"/>
    <mergeCell ref="JL47:JU47"/>
    <mergeCell ref="JL48:JU49"/>
    <mergeCell ref="JL50:JU50"/>
    <mergeCell ref="JL51:JU52"/>
    <mergeCell ref="JL53:JU53"/>
    <mergeCell ref="JL54:JU54"/>
    <mergeCell ref="JL31:JU31"/>
    <mergeCell ref="JL32:JU32"/>
    <mergeCell ref="JL33:JU33"/>
    <mergeCell ref="JL34:JU35"/>
    <mergeCell ref="JL36:JU36"/>
    <mergeCell ref="JL37:JU37"/>
    <mergeCell ref="JL38:JU38"/>
    <mergeCell ref="JL39:JU39"/>
    <mergeCell ref="JL40:JU40"/>
    <mergeCell ref="JB105:JK105"/>
    <mergeCell ref="JB106:JK106"/>
    <mergeCell ref="JB107:JK108"/>
    <mergeCell ref="JB109:JK109"/>
    <mergeCell ref="JL7:JU7"/>
    <mergeCell ref="JL8:JU8"/>
    <mergeCell ref="JL9:JU9"/>
    <mergeCell ref="JL10:JU10"/>
    <mergeCell ref="JL11:JU11"/>
    <mergeCell ref="JL12:JU12"/>
    <mergeCell ref="JL13:JU13"/>
    <mergeCell ref="JL14:JU14"/>
    <mergeCell ref="JL15:JU15"/>
    <mergeCell ref="JL16:JU17"/>
    <mergeCell ref="JL18:JU18"/>
    <mergeCell ref="JL19:JU20"/>
    <mergeCell ref="JL21:JU21"/>
    <mergeCell ref="JL22:JU22"/>
    <mergeCell ref="JL23:JU24"/>
    <mergeCell ref="JL25:JU25"/>
    <mergeCell ref="JL26:JU27"/>
    <mergeCell ref="JL28:JU28"/>
    <mergeCell ref="JL29:JU29"/>
    <mergeCell ref="JL30:JU30"/>
    <mergeCell ref="JB94:JK94"/>
    <mergeCell ref="JB95:JK95"/>
    <mergeCell ref="JB96:JK96"/>
    <mergeCell ref="JB97:JK97"/>
    <mergeCell ref="JB98:JK98"/>
    <mergeCell ref="JB99:JK100"/>
    <mergeCell ref="JB101:JK101"/>
    <mergeCell ref="JB102:JK103"/>
    <mergeCell ref="JB104:JK104"/>
    <mergeCell ref="JB85:JK85"/>
    <mergeCell ref="JB86:JK86"/>
    <mergeCell ref="JB87:JK87"/>
    <mergeCell ref="JB88:JK88"/>
    <mergeCell ref="JB89:JK89"/>
    <mergeCell ref="JB90:JK90"/>
    <mergeCell ref="JB91:JK91"/>
    <mergeCell ref="JB92:JK92"/>
    <mergeCell ref="JB93:JK93"/>
    <mergeCell ref="JB75:JK75"/>
    <mergeCell ref="JB76:JK77"/>
    <mergeCell ref="JB78:JK78"/>
    <mergeCell ref="JB79:JK79"/>
    <mergeCell ref="JB80:JK80"/>
    <mergeCell ref="JB81:JK81"/>
    <mergeCell ref="JB82:JK82"/>
    <mergeCell ref="JB83:JK83"/>
    <mergeCell ref="JB84:JK84"/>
    <mergeCell ref="JB64:JK64"/>
    <mergeCell ref="JB65:JK66"/>
    <mergeCell ref="JB67:JK67"/>
    <mergeCell ref="JB68:JK68"/>
    <mergeCell ref="JB69:JK69"/>
    <mergeCell ref="JB70:JK70"/>
    <mergeCell ref="JB71:JK72"/>
    <mergeCell ref="JB73:JK73"/>
    <mergeCell ref="JB74:JK74"/>
    <mergeCell ref="JB54:JK54"/>
    <mergeCell ref="JB55:JK55"/>
    <mergeCell ref="JB56:JK56"/>
    <mergeCell ref="JB57:JK57"/>
    <mergeCell ref="JB58:JK58"/>
    <mergeCell ref="JB59:JK60"/>
    <mergeCell ref="JB61:JK61"/>
    <mergeCell ref="JB62:JK62"/>
    <mergeCell ref="JB63:JK63"/>
    <mergeCell ref="JB40:JK40"/>
    <mergeCell ref="JB41:JK42"/>
    <mergeCell ref="JB43:JK44"/>
    <mergeCell ref="JB45:JK46"/>
    <mergeCell ref="JB47:JK47"/>
    <mergeCell ref="JB48:JK49"/>
    <mergeCell ref="JB50:JK50"/>
    <mergeCell ref="JB51:JK52"/>
    <mergeCell ref="JB53:JK53"/>
    <mergeCell ref="JB30:JK30"/>
    <mergeCell ref="JB31:JK31"/>
    <mergeCell ref="JB32:JK32"/>
    <mergeCell ref="JB33:JK33"/>
    <mergeCell ref="JB34:JK35"/>
    <mergeCell ref="JB36:JK36"/>
    <mergeCell ref="JB37:JK37"/>
    <mergeCell ref="JB38:JK38"/>
    <mergeCell ref="JB39:JK39"/>
    <mergeCell ref="IR104:JA104"/>
    <mergeCell ref="IR105:JA105"/>
    <mergeCell ref="IR106:JA106"/>
    <mergeCell ref="IR107:JA108"/>
    <mergeCell ref="IR109:JA109"/>
    <mergeCell ref="JB7:JK7"/>
    <mergeCell ref="JB8:JK8"/>
    <mergeCell ref="JB9:JK9"/>
    <mergeCell ref="JB10:JK10"/>
    <mergeCell ref="JB11:JK11"/>
    <mergeCell ref="JB12:JK12"/>
    <mergeCell ref="JB13:JK13"/>
    <mergeCell ref="JB14:JK14"/>
    <mergeCell ref="JB15:JK15"/>
    <mergeCell ref="JB16:JK17"/>
    <mergeCell ref="JB18:JK18"/>
    <mergeCell ref="JB19:JK20"/>
    <mergeCell ref="JB21:JK21"/>
    <mergeCell ref="JB22:JK22"/>
    <mergeCell ref="JB23:JK24"/>
    <mergeCell ref="JB25:JK25"/>
    <mergeCell ref="JB26:JK27"/>
    <mergeCell ref="JB28:JK28"/>
    <mergeCell ref="JB29:JK29"/>
    <mergeCell ref="IR93:JA93"/>
    <mergeCell ref="IR94:JA94"/>
    <mergeCell ref="IR95:JA95"/>
    <mergeCell ref="IR96:JA96"/>
    <mergeCell ref="IR97:JA97"/>
    <mergeCell ref="IR98:JA98"/>
    <mergeCell ref="IR99:JA100"/>
    <mergeCell ref="IR101:JA101"/>
    <mergeCell ref="IR102:JA103"/>
    <mergeCell ref="IR84:JA84"/>
    <mergeCell ref="IR85:JA85"/>
    <mergeCell ref="IR86:JA86"/>
    <mergeCell ref="IR87:JA87"/>
    <mergeCell ref="IR88:JA88"/>
    <mergeCell ref="IR89:JA89"/>
    <mergeCell ref="IR90:JA90"/>
    <mergeCell ref="IR91:JA91"/>
    <mergeCell ref="IR92:JA92"/>
    <mergeCell ref="IR74:JA74"/>
    <mergeCell ref="IR75:JA75"/>
    <mergeCell ref="IR76:JA77"/>
    <mergeCell ref="IR78:JA78"/>
    <mergeCell ref="IR79:JA79"/>
    <mergeCell ref="IR80:JA80"/>
    <mergeCell ref="IR81:JA81"/>
    <mergeCell ref="IR82:JA82"/>
    <mergeCell ref="IR83:JA83"/>
    <mergeCell ref="IR63:JA63"/>
    <mergeCell ref="IR64:JA64"/>
    <mergeCell ref="IR65:JA66"/>
    <mergeCell ref="IR67:JA67"/>
    <mergeCell ref="IR68:JA68"/>
    <mergeCell ref="IR69:JA69"/>
    <mergeCell ref="IR70:JA70"/>
    <mergeCell ref="IR71:JA72"/>
    <mergeCell ref="IR73:JA73"/>
    <mergeCell ref="IR53:JA53"/>
    <mergeCell ref="IR54:JA54"/>
    <mergeCell ref="IR55:JA55"/>
    <mergeCell ref="IR56:JA56"/>
    <mergeCell ref="IR57:JA57"/>
    <mergeCell ref="IR58:JA58"/>
    <mergeCell ref="IR59:JA60"/>
    <mergeCell ref="IR61:JA61"/>
    <mergeCell ref="IR62:JA62"/>
    <mergeCell ref="IR39:JA39"/>
    <mergeCell ref="IR40:JA40"/>
    <mergeCell ref="IR41:JA42"/>
    <mergeCell ref="IR43:JA44"/>
    <mergeCell ref="IR45:JA46"/>
    <mergeCell ref="IR47:JA47"/>
    <mergeCell ref="IR48:JA49"/>
    <mergeCell ref="IR50:JA50"/>
    <mergeCell ref="IR51:JA52"/>
    <mergeCell ref="IR29:JA29"/>
    <mergeCell ref="IR30:JA30"/>
    <mergeCell ref="IR31:JA31"/>
    <mergeCell ref="IR32:JA32"/>
    <mergeCell ref="IR33:JA33"/>
    <mergeCell ref="IR34:JA35"/>
    <mergeCell ref="IR36:JA36"/>
    <mergeCell ref="IR37:JA37"/>
    <mergeCell ref="IR38:JA38"/>
    <mergeCell ref="IR16:JA17"/>
    <mergeCell ref="IR18:JA18"/>
    <mergeCell ref="IR19:JA20"/>
    <mergeCell ref="IR21:JA21"/>
    <mergeCell ref="IR22:JA22"/>
    <mergeCell ref="IR23:JA24"/>
    <mergeCell ref="IR25:JA25"/>
    <mergeCell ref="IR26:JA27"/>
    <mergeCell ref="IR28:JA28"/>
    <mergeCell ref="IR7:JA7"/>
    <mergeCell ref="IR8:JA8"/>
    <mergeCell ref="IR9:JA9"/>
    <mergeCell ref="IR10:JA10"/>
    <mergeCell ref="IR11:JA11"/>
    <mergeCell ref="IR12:JA12"/>
    <mergeCell ref="IR13:JA13"/>
    <mergeCell ref="IR14:JA14"/>
    <mergeCell ref="IR15:JA15"/>
    <mergeCell ref="IH98:IQ98"/>
    <mergeCell ref="IH99:IQ100"/>
    <mergeCell ref="IH101:IQ101"/>
    <mergeCell ref="IH102:IQ103"/>
    <mergeCell ref="IH104:IQ104"/>
    <mergeCell ref="IH105:IQ105"/>
    <mergeCell ref="IH106:IQ106"/>
    <mergeCell ref="IH107:IQ108"/>
    <mergeCell ref="IH69:IQ69"/>
    <mergeCell ref="IH70:IQ70"/>
    <mergeCell ref="IH71:IQ72"/>
    <mergeCell ref="IH73:IQ73"/>
    <mergeCell ref="IH74:IQ74"/>
    <mergeCell ref="IH75:IQ75"/>
    <mergeCell ref="IH76:IQ77"/>
    <mergeCell ref="IH78:IQ78"/>
    <mergeCell ref="IH79:IQ79"/>
    <mergeCell ref="IH58:IQ58"/>
    <mergeCell ref="IH59:IQ60"/>
    <mergeCell ref="IH61:IQ61"/>
    <mergeCell ref="IH62:IQ62"/>
    <mergeCell ref="IH63:IQ63"/>
    <mergeCell ref="IH64:IQ64"/>
    <mergeCell ref="IH109:IQ109"/>
    <mergeCell ref="IH89:IQ89"/>
    <mergeCell ref="IH90:IQ90"/>
    <mergeCell ref="IH91:IQ91"/>
    <mergeCell ref="IH92:IQ92"/>
    <mergeCell ref="IH93:IQ93"/>
    <mergeCell ref="IH94:IQ94"/>
    <mergeCell ref="IH95:IQ95"/>
    <mergeCell ref="IH96:IQ96"/>
    <mergeCell ref="IH97:IQ97"/>
    <mergeCell ref="IH80:IQ80"/>
    <mergeCell ref="IH81:IQ81"/>
    <mergeCell ref="IH82:IQ82"/>
    <mergeCell ref="IH83:IQ83"/>
    <mergeCell ref="IH84:IQ84"/>
    <mergeCell ref="IH85:IQ85"/>
    <mergeCell ref="IH86:IQ86"/>
    <mergeCell ref="IH87:IQ87"/>
    <mergeCell ref="IH88:IQ88"/>
    <mergeCell ref="IH65:IQ66"/>
    <mergeCell ref="IH67:IQ67"/>
    <mergeCell ref="IH68:IQ68"/>
    <mergeCell ref="IH47:IQ47"/>
    <mergeCell ref="IH48:IQ49"/>
    <mergeCell ref="IH50:IQ50"/>
    <mergeCell ref="IH51:IQ52"/>
    <mergeCell ref="IH53:IQ53"/>
    <mergeCell ref="IH54:IQ54"/>
    <mergeCell ref="IH55:IQ55"/>
    <mergeCell ref="IH56:IQ56"/>
    <mergeCell ref="IH57:IQ57"/>
    <mergeCell ref="IH34:IQ35"/>
    <mergeCell ref="IH36:IQ36"/>
    <mergeCell ref="IH37:IQ37"/>
    <mergeCell ref="IH38:IQ38"/>
    <mergeCell ref="IH39:IQ39"/>
    <mergeCell ref="IH40:IQ40"/>
    <mergeCell ref="IH41:IQ42"/>
    <mergeCell ref="IH43:IQ44"/>
    <mergeCell ref="IH45:IQ46"/>
    <mergeCell ref="HX109:IG109"/>
    <mergeCell ref="IH7:IQ7"/>
    <mergeCell ref="IH8:IQ8"/>
    <mergeCell ref="IH9:IQ9"/>
    <mergeCell ref="IH10:IQ10"/>
    <mergeCell ref="IH11:IQ11"/>
    <mergeCell ref="IH12:IQ12"/>
    <mergeCell ref="IH13:IQ13"/>
    <mergeCell ref="IH14:IQ14"/>
    <mergeCell ref="IH15:IQ15"/>
    <mergeCell ref="IH16:IQ17"/>
    <mergeCell ref="IH18:IQ18"/>
    <mergeCell ref="IH19:IQ20"/>
    <mergeCell ref="IH21:IQ21"/>
    <mergeCell ref="IH22:IQ22"/>
    <mergeCell ref="IH23:IQ24"/>
    <mergeCell ref="IH25:IQ25"/>
    <mergeCell ref="IH26:IQ27"/>
    <mergeCell ref="IH28:IQ28"/>
    <mergeCell ref="IH29:IQ29"/>
    <mergeCell ref="IH30:IQ30"/>
    <mergeCell ref="IH31:IQ31"/>
    <mergeCell ref="IH32:IQ32"/>
    <mergeCell ref="IH33:IQ33"/>
    <mergeCell ref="HX97:IG97"/>
    <mergeCell ref="HX98:IG98"/>
    <mergeCell ref="HX99:IG100"/>
    <mergeCell ref="HX101:IG101"/>
    <mergeCell ref="HX102:IG103"/>
    <mergeCell ref="HX104:IG104"/>
    <mergeCell ref="HX105:IG105"/>
    <mergeCell ref="HX106:IG106"/>
    <mergeCell ref="HX107:IG108"/>
    <mergeCell ref="HX88:IG88"/>
    <mergeCell ref="HX89:IG89"/>
    <mergeCell ref="HX90:IG90"/>
    <mergeCell ref="HX91:IG91"/>
    <mergeCell ref="HX92:IG92"/>
    <mergeCell ref="HX93:IG93"/>
    <mergeCell ref="HX94:IG94"/>
    <mergeCell ref="HX95:IG95"/>
    <mergeCell ref="HX96:IG96"/>
    <mergeCell ref="HX79:IG79"/>
    <mergeCell ref="HX80:IG80"/>
    <mergeCell ref="HX81:IG81"/>
    <mergeCell ref="HX82:IG82"/>
    <mergeCell ref="HX83:IG83"/>
    <mergeCell ref="HX84:IG84"/>
    <mergeCell ref="HX85:IG85"/>
    <mergeCell ref="HX86:IG86"/>
    <mergeCell ref="HX87:IG87"/>
    <mergeCell ref="HX68:IG68"/>
    <mergeCell ref="HX69:IG69"/>
    <mergeCell ref="HX70:IG70"/>
    <mergeCell ref="HX71:IG72"/>
    <mergeCell ref="HX73:IG73"/>
    <mergeCell ref="HX74:IG74"/>
    <mergeCell ref="HX75:IG75"/>
    <mergeCell ref="HX76:IG77"/>
    <mergeCell ref="HX78:IG78"/>
    <mergeCell ref="HX57:IG57"/>
    <mergeCell ref="HX58:IG58"/>
    <mergeCell ref="HX59:IG60"/>
    <mergeCell ref="HX61:IG61"/>
    <mergeCell ref="HX62:IG62"/>
    <mergeCell ref="HX63:IG63"/>
    <mergeCell ref="HX64:IG64"/>
    <mergeCell ref="HX65:IG66"/>
    <mergeCell ref="HX67:IG67"/>
    <mergeCell ref="HX45:IG46"/>
    <mergeCell ref="HX47:IG47"/>
    <mergeCell ref="HX48:IG49"/>
    <mergeCell ref="HX50:IG50"/>
    <mergeCell ref="HX51:IG52"/>
    <mergeCell ref="HX53:IG53"/>
    <mergeCell ref="HX54:IG54"/>
    <mergeCell ref="HX55:IG55"/>
    <mergeCell ref="HX56:IG56"/>
    <mergeCell ref="HX33:IG33"/>
    <mergeCell ref="HX34:IG35"/>
    <mergeCell ref="HX36:IG36"/>
    <mergeCell ref="HX37:IG37"/>
    <mergeCell ref="HX38:IG38"/>
    <mergeCell ref="HX39:IG39"/>
    <mergeCell ref="HX40:IG40"/>
    <mergeCell ref="HX41:IG42"/>
    <mergeCell ref="HX43:IG44"/>
    <mergeCell ref="HN107:HW108"/>
    <mergeCell ref="HN109:HW109"/>
    <mergeCell ref="HX7:IG7"/>
    <mergeCell ref="HX8:IG8"/>
    <mergeCell ref="HX9:IG9"/>
    <mergeCell ref="HX10:IG10"/>
    <mergeCell ref="HX11:IG11"/>
    <mergeCell ref="HX12:IG12"/>
    <mergeCell ref="HX13:IG13"/>
    <mergeCell ref="HX14:IG14"/>
    <mergeCell ref="HX15:IG15"/>
    <mergeCell ref="HX16:IG17"/>
    <mergeCell ref="HX18:IG18"/>
    <mergeCell ref="HX19:IG20"/>
    <mergeCell ref="HX21:IG21"/>
    <mergeCell ref="HX22:IG22"/>
    <mergeCell ref="HX23:IG24"/>
    <mergeCell ref="HX25:IG25"/>
    <mergeCell ref="HX26:IG27"/>
    <mergeCell ref="HX28:IG28"/>
    <mergeCell ref="HX29:IG29"/>
    <mergeCell ref="HX30:IG30"/>
    <mergeCell ref="HX31:IG31"/>
    <mergeCell ref="HX32:IG32"/>
    <mergeCell ref="HN96:HW96"/>
    <mergeCell ref="HN97:HW97"/>
    <mergeCell ref="HN98:HW98"/>
    <mergeCell ref="HN99:HW100"/>
    <mergeCell ref="HN101:HW101"/>
    <mergeCell ref="HN102:HW103"/>
    <mergeCell ref="HN104:HW104"/>
    <mergeCell ref="HN105:HW105"/>
    <mergeCell ref="HN106:HW106"/>
    <mergeCell ref="HN87:HW87"/>
    <mergeCell ref="HN88:HW88"/>
    <mergeCell ref="HN89:HW89"/>
    <mergeCell ref="HN90:HW90"/>
    <mergeCell ref="HN91:HW91"/>
    <mergeCell ref="HN92:HW92"/>
    <mergeCell ref="HN93:HW93"/>
    <mergeCell ref="HN94:HW94"/>
    <mergeCell ref="HN95:HW95"/>
    <mergeCell ref="HN78:HW78"/>
    <mergeCell ref="HN79:HW79"/>
    <mergeCell ref="HN80:HW80"/>
    <mergeCell ref="HN81:HW81"/>
    <mergeCell ref="HN82:HW82"/>
    <mergeCell ref="HN83:HW83"/>
    <mergeCell ref="HN84:HW84"/>
    <mergeCell ref="HN85:HW85"/>
    <mergeCell ref="HN86:HW86"/>
    <mergeCell ref="HN67:HW67"/>
    <mergeCell ref="HN68:HW68"/>
    <mergeCell ref="HN69:HW69"/>
    <mergeCell ref="HN70:HW70"/>
    <mergeCell ref="HN71:HW72"/>
    <mergeCell ref="HN73:HW73"/>
    <mergeCell ref="HN74:HW74"/>
    <mergeCell ref="HN75:HW75"/>
    <mergeCell ref="HN76:HW77"/>
    <mergeCell ref="HN56:HW56"/>
    <mergeCell ref="HN57:HW57"/>
    <mergeCell ref="HN58:HW58"/>
    <mergeCell ref="HN59:HW60"/>
    <mergeCell ref="HN61:HW61"/>
    <mergeCell ref="HN62:HW62"/>
    <mergeCell ref="HN63:HW63"/>
    <mergeCell ref="HN64:HW64"/>
    <mergeCell ref="HN65:HW66"/>
    <mergeCell ref="HN43:HW44"/>
    <mergeCell ref="HN45:HW46"/>
    <mergeCell ref="HN47:HW47"/>
    <mergeCell ref="HN48:HW49"/>
    <mergeCell ref="HN50:HW50"/>
    <mergeCell ref="HN51:HW52"/>
    <mergeCell ref="HN53:HW53"/>
    <mergeCell ref="HN54:HW54"/>
    <mergeCell ref="HN55:HW55"/>
    <mergeCell ref="HN32:HW32"/>
    <mergeCell ref="HN33:HW33"/>
    <mergeCell ref="HN34:HW35"/>
    <mergeCell ref="HN36:HW36"/>
    <mergeCell ref="HN37:HW37"/>
    <mergeCell ref="HN38:HW38"/>
    <mergeCell ref="HN39:HW39"/>
    <mergeCell ref="HN40:HW40"/>
    <mergeCell ref="HN41:HW42"/>
    <mergeCell ref="HD106:HM106"/>
    <mergeCell ref="HD107:HM108"/>
    <mergeCell ref="HD109:HM109"/>
    <mergeCell ref="HN7:HW7"/>
    <mergeCell ref="HN8:HW8"/>
    <mergeCell ref="HN9:HW9"/>
    <mergeCell ref="HN10:HW10"/>
    <mergeCell ref="HN11:HW11"/>
    <mergeCell ref="HN12:HW12"/>
    <mergeCell ref="HN13:HW13"/>
    <mergeCell ref="HN14:HW14"/>
    <mergeCell ref="HN15:HW15"/>
    <mergeCell ref="HN16:HW17"/>
    <mergeCell ref="HN18:HW18"/>
    <mergeCell ref="HN19:HW20"/>
    <mergeCell ref="HN21:HW21"/>
    <mergeCell ref="HN22:HW22"/>
    <mergeCell ref="HN23:HW24"/>
    <mergeCell ref="HN25:HW25"/>
    <mergeCell ref="HN26:HW27"/>
    <mergeCell ref="HN28:HW28"/>
    <mergeCell ref="HN29:HW29"/>
    <mergeCell ref="HN30:HW30"/>
    <mergeCell ref="HN31:HW31"/>
    <mergeCell ref="HD95:HM95"/>
    <mergeCell ref="HD96:HM96"/>
    <mergeCell ref="HD97:HM97"/>
    <mergeCell ref="HD98:HM98"/>
    <mergeCell ref="HD99:HM100"/>
    <mergeCell ref="HD101:HM101"/>
    <mergeCell ref="HD102:HM103"/>
    <mergeCell ref="HD104:HM104"/>
    <mergeCell ref="HD105:HM105"/>
    <mergeCell ref="HD86:HM86"/>
    <mergeCell ref="HD87:HM87"/>
    <mergeCell ref="HD88:HM88"/>
    <mergeCell ref="HD89:HM89"/>
    <mergeCell ref="HD90:HM90"/>
    <mergeCell ref="HD91:HM91"/>
    <mergeCell ref="HD92:HM92"/>
    <mergeCell ref="HD93:HM93"/>
    <mergeCell ref="HD94:HM94"/>
    <mergeCell ref="HD76:HM77"/>
    <mergeCell ref="HD78:HM78"/>
    <mergeCell ref="HD79:HM79"/>
    <mergeCell ref="HD80:HM80"/>
    <mergeCell ref="HD81:HM81"/>
    <mergeCell ref="HD82:HM82"/>
    <mergeCell ref="HD83:HM83"/>
    <mergeCell ref="HD84:HM84"/>
    <mergeCell ref="HD85:HM85"/>
    <mergeCell ref="HD65:HM66"/>
    <mergeCell ref="HD67:HM67"/>
    <mergeCell ref="HD68:HM68"/>
    <mergeCell ref="HD69:HM69"/>
    <mergeCell ref="HD70:HM70"/>
    <mergeCell ref="HD71:HM72"/>
    <mergeCell ref="HD73:HM73"/>
    <mergeCell ref="HD74:HM74"/>
    <mergeCell ref="HD75:HM75"/>
    <mergeCell ref="HD55:HM55"/>
    <mergeCell ref="HD56:HM56"/>
    <mergeCell ref="HD57:HM57"/>
    <mergeCell ref="HD58:HM58"/>
    <mergeCell ref="HD59:HM60"/>
    <mergeCell ref="HD61:HM61"/>
    <mergeCell ref="HD62:HM62"/>
    <mergeCell ref="HD63:HM63"/>
    <mergeCell ref="HD64:HM64"/>
    <mergeCell ref="HD41:HM42"/>
    <mergeCell ref="HD43:HM44"/>
    <mergeCell ref="HD45:HM46"/>
    <mergeCell ref="HD47:HM47"/>
    <mergeCell ref="HD48:HM49"/>
    <mergeCell ref="HD50:HM50"/>
    <mergeCell ref="HD51:HM52"/>
    <mergeCell ref="HD53:HM53"/>
    <mergeCell ref="HD54:HM54"/>
    <mergeCell ref="HD31:HM31"/>
    <mergeCell ref="HD32:HM32"/>
    <mergeCell ref="HD33:HM33"/>
    <mergeCell ref="HD34:HM35"/>
    <mergeCell ref="HD36:HM36"/>
    <mergeCell ref="HD37:HM37"/>
    <mergeCell ref="HD38:HM38"/>
    <mergeCell ref="HD39:HM39"/>
    <mergeCell ref="HD40:HM40"/>
    <mergeCell ref="GT105:HC105"/>
    <mergeCell ref="GT106:HC106"/>
    <mergeCell ref="GT107:HC108"/>
    <mergeCell ref="GT109:HC109"/>
    <mergeCell ref="HD7:HM7"/>
    <mergeCell ref="HD8:HM8"/>
    <mergeCell ref="HD9:HM9"/>
    <mergeCell ref="HD10:HM10"/>
    <mergeCell ref="HD11:HM11"/>
    <mergeCell ref="HD12:HM12"/>
    <mergeCell ref="HD13:HM13"/>
    <mergeCell ref="HD14:HM14"/>
    <mergeCell ref="HD15:HM15"/>
    <mergeCell ref="HD16:HM17"/>
    <mergeCell ref="HD18:HM18"/>
    <mergeCell ref="HD19:HM20"/>
    <mergeCell ref="HD21:HM21"/>
    <mergeCell ref="HD22:HM22"/>
    <mergeCell ref="HD23:HM24"/>
    <mergeCell ref="HD25:HM25"/>
    <mergeCell ref="HD26:HM27"/>
    <mergeCell ref="HD28:HM28"/>
    <mergeCell ref="HD29:HM29"/>
    <mergeCell ref="HD30:HM30"/>
    <mergeCell ref="GT94:HC94"/>
    <mergeCell ref="GT95:HC95"/>
    <mergeCell ref="GT96:HC96"/>
    <mergeCell ref="GT97:HC97"/>
    <mergeCell ref="GT98:HC98"/>
    <mergeCell ref="GT99:HC100"/>
    <mergeCell ref="GT101:HC101"/>
    <mergeCell ref="GT102:HC103"/>
    <mergeCell ref="GT58:HC58"/>
    <mergeCell ref="GT59:HC60"/>
    <mergeCell ref="GT61:HC61"/>
    <mergeCell ref="GT62:HC62"/>
    <mergeCell ref="GT63:HC63"/>
    <mergeCell ref="GT104:HC104"/>
    <mergeCell ref="GT85:HC85"/>
    <mergeCell ref="GT86:HC86"/>
    <mergeCell ref="GT87:HC87"/>
    <mergeCell ref="GT88:HC88"/>
    <mergeCell ref="GT89:HC89"/>
    <mergeCell ref="GT90:HC90"/>
    <mergeCell ref="GT91:HC91"/>
    <mergeCell ref="GT92:HC92"/>
    <mergeCell ref="GT93:HC93"/>
    <mergeCell ref="GT75:HC75"/>
    <mergeCell ref="GT76:HC77"/>
    <mergeCell ref="GT78:HC78"/>
    <mergeCell ref="GT79:HC79"/>
    <mergeCell ref="GT80:HC80"/>
    <mergeCell ref="GT81:HC81"/>
    <mergeCell ref="GT82:HC82"/>
    <mergeCell ref="GT83:HC83"/>
    <mergeCell ref="GT84:HC84"/>
    <mergeCell ref="GJ101:GS101"/>
    <mergeCell ref="GT40:HC40"/>
    <mergeCell ref="GT41:HC42"/>
    <mergeCell ref="GT43:HC44"/>
    <mergeCell ref="GT45:HC46"/>
    <mergeCell ref="GT47:HC47"/>
    <mergeCell ref="GT48:HC49"/>
    <mergeCell ref="GT50:HC50"/>
    <mergeCell ref="GT51:HC52"/>
    <mergeCell ref="GT53:HC53"/>
    <mergeCell ref="GT30:HC30"/>
    <mergeCell ref="GT31:HC31"/>
    <mergeCell ref="GT32:HC32"/>
    <mergeCell ref="GT33:HC33"/>
    <mergeCell ref="GT34:HC35"/>
    <mergeCell ref="GT36:HC36"/>
    <mergeCell ref="GT37:HC37"/>
    <mergeCell ref="GT38:HC38"/>
    <mergeCell ref="GT39:HC39"/>
    <mergeCell ref="GT64:HC64"/>
    <mergeCell ref="GT65:HC66"/>
    <mergeCell ref="GT67:HC67"/>
    <mergeCell ref="GT68:HC68"/>
    <mergeCell ref="GT69:HC69"/>
    <mergeCell ref="GT70:HC70"/>
    <mergeCell ref="GT71:HC72"/>
    <mergeCell ref="GT73:HC73"/>
    <mergeCell ref="GT74:HC74"/>
    <mergeCell ref="GT54:HC54"/>
    <mergeCell ref="GT55:HC55"/>
    <mergeCell ref="GT56:HC56"/>
    <mergeCell ref="GT57:HC57"/>
    <mergeCell ref="GJ83:GS83"/>
    <mergeCell ref="GJ104:GS104"/>
    <mergeCell ref="GJ105:GS105"/>
    <mergeCell ref="GJ106:GS106"/>
    <mergeCell ref="GJ107:GS108"/>
    <mergeCell ref="GJ109:GS109"/>
    <mergeCell ref="GT7:HC7"/>
    <mergeCell ref="GT8:HC8"/>
    <mergeCell ref="GT9:HC9"/>
    <mergeCell ref="GT10:HC10"/>
    <mergeCell ref="GT11:HC11"/>
    <mergeCell ref="GT12:HC12"/>
    <mergeCell ref="GT13:HC13"/>
    <mergeCell ref="GT14:HC14"/>
    <mergeCell ref="GT15:HC15"/>
    <mergeCell ref="GT16:HC17"/>
    <mergeCell ref="GT18:HC18"/>
    <mergeCell ref="GT19:HC20"/>
    <mergeCell ref="GT21:HC21"/>
    <mergeCell ref="GT22:HC22"/>
    <mergeCell ref="GT23:HC24"/>
    <mergeCell ref="GT25:HC25"/>
    <mergeCell ref="GT26:HC27"/>
    <mergeCell ref="GT28:HC28"/>
    <mergeCell ref="GT29:HC29"/>
    <mergeCell ref="GJ93:GS93"/>
    <mergeCell ref="GJ94:GS94"/>
    <mergeCell ref="GJ95:GS95"/>
    <mergeCell ref="GJ96:GS96"/>
    <mergeCell ref="GJ97:GS97"/>
    <mergeCell ref="GJ98:GS98"/>
    <mergeCell ref="GJ99:GS100"/>
    <mergeCell ref="GJ68:GS68"/>
    <mergeCell ref="GJ69:GS69"/>
    <mergeCell ref="GJ70:GS70"/>
    <mergeCell ref="GJ71:GS72"/>
    <mergeCell ref="GJ73:GS73"/>
    <mergeCell ref="GJ53:GS53"/>
    <mergeCell ref="GJ54:GS54"/>
    <mergeCell ref="GJ55:GS55"/>
    <mergeCell ref="GJ56:GS56"/>
    <mergeCell ref="GJ57:GS57"/>
    <mergeCell ref="GJ58:GS58"/>
    <mergeCell ref="GJ59:GS60"/>
    <mergeCell ref="GJ61:GS61"/>
    <mergeCell ref="GJ62:GS62"/>
    <mergeCell ref="GJ102:GS103"/>
    <mergeCell ref="GJ84:GS84"/>
    <mergeCell ref="GJ85:GS85"/>
    <mergeCell ref="GJ86:GS86"/>
    <mergeCell ref="GJ87:GS87"/>
    <mergeCell ref="GJ88:GS88"/>
    <mergeCell ref="GJ89:GS89"/>
    <mergeCell ref="GJ90:GS90"/>
    <mergeCell ref="GJ91:GS91"/>
    <mergeCell ref="GJ92:GS92"/>
    <mergeCell ref="GJ74:GS74"/>
    <mergeCell ref="GJ75:GS75"/>
    <mergeCell ref="GJ76:GS77"/>
    <mergeCell ref="GJ78:GS78"/>
    <mergeCell ref="GJ79:GS79"/>
    <mergeCell ref="GJ80:GS80"/>
    <mergeCell ref="GJ81:GS81"/>
    <mergeCell ref="GJ82:GS82"/>
    <mergeCell ref="GJ47:GS47"/>
    <mergeCell ref="GJ48:GS49"/>
    <mergeCell ref="GJ50:GS50"/>
    <mergeCell ref="GJ51:GS52"/>
    <mergeCell ref="GJ29:GS29"/>
    <mergeCell ref="GJ30:GS30"/>
    <mergeCell ref="GJ31:GS31"/>
    <mergeCell ref="GJ32:GS32"/>
    <mergeCell ref="GJ33:GS33"/>
    <mergeCell ref="GJ34:GS35"/>
    <mergeCell ref="GJ36:GS36"/>
    <mergeCell ref="GJ37:GS37"/>
    <mergeCell ref="GJ38:GS38"/>
    <mergeCell ref="GJ63:GS63"/>
    <mergeCell ref="GJ64:GS64"/>
    <mergeCell ref="GJ65:GS66"/>
    <mergeCell ref="GJ67:GS67"/>
    <mergeCell ref="FP109:FY109"/>
    <mergeCell ref="GJ7:GS7"/>
    <mergeCell ref="GJ8:GS8"/>
    <mergeCell ref="GJ9:GS9"/>
    <mergeCell ref="GJ10:GS10"/>
    <mergeCell ref="GJ11:GS11"/>
    <mergeCell ref="GJ12:GS12"/>
    <mergeCell ref="GJ13:GS13"/>
    <mergeCell ref="GJ14:GS14"/>
    <mergeCell ref="GJ15:GS15"/>
    <mergeCell ref="GJ16:GS17"/>
    <mergeCell ref="GJ18:GS18"/>
    <mergeCell ref="GJ19:GS20"/>
    <mergeCell ref="GJ21:GS21"/>
    <mergeCell ref="GJ22:GS22"/>
    <mergeCell ref="GJ23:GS24"/>
    <mergeCell ref="GJ25:GS25"/>
    <mergeCell ref="GJ26:GS27"/>
    <mergeCell ref="GJ28:GS28"/>
    <mergeCell ref="FP92:FY92"/>
    <mergeCell ref="FP93:FY93"/>
    <mergeCell ref="FP94:FY94"/>
    <mergeCell ref="FP95:FY95"/>
    <mergeCell ref="FP96:FY96"/>
    <mergeCell ref="FP97:FY97"/>
    <mergeCell ref="FP98:FY98"/>
    <mergeCell ref="FP99:FY100"/>
    <mergeCell ref="GJ39:GS39"/>
    <mergeCell ref="GJ40:GS40"/>
    <mergeCell ref="GJ41:GS42"/>
    <mergeCell ref="GJ43:GS44"/>
    <mergeCell ref="GJ45:GS46"/>
    <mergeCell ref="FP57:FY57"/>
    <mergeCell ref="FP58:FY58"/>
    <mergeCell ref="FP59:FY60"/>
    <mergeCell ref="FP61:FY61"/>
    <mergeCell ref="FP62:FY62"/>
    <mergeCell ref="FP63:FY63"/>
    <mergeCell ref="FP64:FY64"/>
    <mergeCell ref="FP65:FY66"/>
    <mergeCell ref="FP67:FY67"/>
    <mergeCell ref="FP45:FY46"/>
    <mergeCell ref="FP47:FY47"/>
    <mergeCell ref="FP48:FY49"/>
    <mergeCell ref="FP50:FY50"/>
    <mergeCell ref="FP51:FY52"/>
    <mergeCell ref="FP53:FY53"/>
    <mergeCell ref="FP54:FY54"/>
    <mergeCell ref="FP55:FY55"/>
    <mergeCell ref="FP56:FY56"/>
    <mergeCell ref="FP7:FY7"/>
    <mergeCell ref="FP8:FY8"/>
    <mergeCell ref="FP9:FY9"/>
    <mergeCell ref="FP10:FY10"/>
    <mergeCell ref="FP11:FY11"/>
    <mergeCell ref="FP12:FY12"/>
    <mergeCell ref="FP13:FY13"/>
    <mergeCell ref="FP14:FY14"/>
    <mergeCell ref="FP15:FY15"/>
    <mergeCell ref="FP16:FY17"/>
    <mergeCell ref="FP18:FY18"/>
    <mergeCell ref="FP19:FY20"/>
    <mergeCell ref="FP21:FY21"/>
    <mergeCell ref="FP22:FY22"/>
    <mergeCell ref="FP23:FY24"/>
    <mergeCell ref="FP25:FY25"/>
    <mergeCell ref="FP26:FY27"/>
    <mergeCell ref="FF56:FO56"/>
    <mergeCell ref="FF57:FO57"/>
    <mergeCell ref="FF58:FO58"/>
    <mergeCell ref="FF34:FO35"/>
    <mergeCell ref="FF36:FO36"/>
    <mergeCell ref="FF37:FO37"/>
    <mergeCell ref="FF38:FO38"/>
    <mergeCell ref="FF39:FO39"/>
    <mergeCell ref="FF40:FO40"/>
    <mergeCell ref="FF41:FO42"/>
    <mergeCell ref="FF43:FO44"/>
    <mergeCell ref="FF45:FO46"/>
    <mergeCell ref="FP32:FY32"/>
    <mergeCell ref="FF96:FO96"/>
    <mergeCell ref="FF97:FO97"/>
    <mergeCell ref="FF98:FO98"/>
    <mergeCell ref="FF99:FO100"/>
    <mergeCell ref="FF87:FO87"/>
    <mergeCell ref="FF88:FO88"/>
    <mergeCell ref="FF89:FO89"/>
    <mergeCell ref="FF90:FO90"/>
    <mergeCell ref="FF91:FO91"/>
    <mergeCell ref="FF92:FO92"/>
    <mergeCell ref="FF93:FO93"/>
    <mergeCell ref="FF94:FO94"/>
    <mergeCell ref="FF95:FO95"/>
    <mergeCell ref="FF76:FO77"/>
    <mergeCell ref="FF78:FO78"/>
    <mergeCell ref="FF79:FO79"/>
    <mergeCell ref="FF80:FO80"/>
    <mergeCell ref="FF81:FO81"/>
    <mergeCell ref="FF82:FO82"/>
    <mergeCell ref="FF11:FO11"/>
    <mergeCell ref="FF12:FO12"/>
    <mergeCell ref="FF13:FO13"/>
    <mergeCell ref="FF14:FO14"/>
    <mergeCell ref="FF15:FO15"/>
    <mergeCell ref="FF16:FO17"/>
    <mergeCell ref="FF18:FO18"/>
    <mergeCell ref="FF19:FO20"/>
    <mergeCell ref="FF21:FO21"/>
    <mergeCell ref="FF22:FO22"/>
    <mergeCell ref="FF23:FO24"/>
    <mergeCell ref="FF25:FO25"/>
    <mergeCell ref="FF26:FO27"/>
    <mergeCell ref="FF28:FO28"/>
    <mergeCell ref="FF29:FO29"/>
    <mergeCell ref="FF30:FO30"/>
    <mergeCell ref="FF31:FO31"/>
    <mergeCell ref="EV56:FE56"/>
    <mergeCell ref="EV57:FE57"/>
    <mergeCell ref="EV58:FE58"/>
    <mergeCell ref="EV59:FE60"/>
    <mergeCell ref="EV61:FE61"/>
    <mergeCell ref="EV62:FE62"/>
    <mergeCell ref="EV63:FE63"/>
    <mergeCell ref="EV64:FE64"/>
    <mergeCell ref="EV65:FE66"/>
    <mergeCell ref="EV106:FE106"/>
    <mergeCell ref="EV87:FE87"/>
    <mergeCell ref="EV88:FE88"/>
    <mergeCell ref="EV89:FE89"/>
    <mergeCell ref="EV90:FE90"/>
    <mergeCell ref="EV91:FE91"/>
    <mergeCell ref="EV92:FE92"/>
    <mergeCell ref="EV93:FE93"/>
    <mergeCell ref="EV94:FE94"/>
    <mergeCell ref="EV95:FE95"/>
    <mergeCell ref="EV78:FE78"/>
    <mergeCell ref="EV79:FE79"/>
    <mergeCell ref="EV80:FE80"/>
    <mergeCell ref="EV81:FE81"/>
    <mergeCell ref="EV82:FE82"/>
    <mergeCell ref="EV83:FE83"/>
    <mergeCell ref="EV84:FE84"/>
    <mergeCell ref="EV85:FE85"/>
    <mergeCell ref="EV86:FE86"/>
    <mergeCell ref="EV96:FE96"/>
    <mergeCell ref="EV97:FE97"/>
    <mergeCell ref="EV98:FE98"/>
    <mergeCell ref="EV99:FE100"/>
    <mergeCell ref="EL58:EU58"/>
    <mergeCell ref="EL101:EU101"/>
    <mergeCell ref="EL102:EU103"/>
    <mergeCell ref="EL104:EU104"/>
    <mergeCell ref="EL105:EU105"/>
    <mergeCell ref="EL106:EU106"/>
    <mergeCell ref="EL107:EU108"/>
    <mergeCell ref="EL109:EU109"/>
    <mergeCell ref="EV7:FE7"/>
    <mergeCell ref="EV8:FE8"/>
    <mergeCell ref="EV9:FE9"/>
    <mergeCell ref="EV10:FE10"/>
    <mergeCell ref="EV11:FE11"/>
    <mergeCell ref="EV12:FE12"/>
    <mergeCell ref="EV13:FE13"/>
    <mergeCell ref="EV14:FE14"/>
    <mergeCell ref="EV15:FE15"/>
    <mergeCell ref="EV16:FE17"/>
    <mergeCell ref="EV18:FE18"/>
    <mergeCell ref="EV19:FE20"/>
    <mergeCell ref="EV21:FE21"/>
    <mergeCell ref="EV22:FE22"/>
    <mergeCell ref="EV23:FE24"/>
    <mergeCell ref="EV25:FE25"/>
    <mergeCell ref="EV26:FE27"/>
    <mergeCell ref="EL78:EU78"/>
    <mergeCell ref="EL79:EU79"/>
    <mergeCell ref="EL80:EU80"/>
    <mergeCell ref="EL81:EU81"/>
    <mergeCell ref="EL82:EU82"/>
    <mergeCell ref="EL83:EU83"/>
    <mergeCell ref="EL84:EU84"/>
    <mergeCell ref="EL11:EU11"/>
    <mergeCell ref="EL12:EU12"/>
    <mergeCell ref="EL13:EU13"/>
    <mergeCell ref="EL14:EU14"/>
    <mergeCell ref="EL15:EU15"/>
    <mergeCell ref="EL16:EU17"/>
    <mergeCell ref="EL18:EU18"/>
    <mergeCell ref="EL19:EU20"/>
    <mergeCell ref="EL21:EU21"/>
    <mergeCell ref="EL22:EU22"/>
    <mergeCell ref="EL23:EU24"/>
    <mergeCell ref="EL25:EU25"/>
    <mergeCell ref="EL26:EU27"/>
    <mergeCell ref="EL28:EU28"/>
    <mergeCell ref="EL29:EU29"/>
    <mergeCell ref="EL30:EU30"/>
    <mergeCell ref="EL86:EU86"/>
    <mergeCell ref="EL67:EU67"/>
    <mergeCell ref="EL68:EU68"/>
    <mergeCell ref="EL69:EU69"/>
    <mergeCell ref="EL70:EU70"/>
    <mergeCell ref="EL71:EU72"/>
    <mergeCell ref="EL73:EU73"/>
    <mergeCell ref="EL74:EU74"/>
    <mergeCell ref="EL75:EU75"/>
    <mergeCell ref="EL76:EU77"/>
    <mergeCell ref="EL48:EU49"/>
    <mergeCell ref="EL50:EU50"/>
    <mergeCell ref="EL51:EU52"/>
    <mergeCell ref="EL53:EU53"/>
    <mergeCell ref="EL54:EU54"/>
    <mergeCell ref="EL55:EU55"/>
    <mergeCell ref="EB21:EK21"/>
    <mergeCell ref="EB22:EK22"/>
    <mergeCell ref="EB23:EK24"/>
    <mergeCell ref="EB25:EK25"/>
    <mergeCell ref="EB26:EK27"/>
    <mergeCell ref="EB28:EK28"/>
    <mergeCell ref="EB29:EK29"/>
    <mergeCell ref="EB30:EK30"/>
    <mergeCell ref="EB31:EK31"/>
    <mergeCell ref="EB7:EK7"/>
    <mergeCell ref="EB8:EK8"/>
    <mergeCell ref="EB9:EK9"/>
    <mergeCell ref="EB10:EK10"/>
    <mergeCell ref="EB11:EK11"/>
    <mergeCell ref="EB12:EK12"/>
    <mergeCell ref="EB13:EK13"/>
    <mergeCell ref="EB14:EK14"/>
    <mergeCell ref="EB15:EK15"/>
    <mergeCell ref="DR11:EA11"/>
    <mergeCell ref="DR12:EA12"/>
    <mergeCell ref="DR13:EA13"/>
    <mergeCell ref="DR14:EA14"/>
    <mergeCell ref="DR15:EA15"/>
    <mergeCell ref="DR73:EA73"/>
    <mergeCell ref="DR74:EA74"/>
    <mergeCell ref="DR75:EA75"/>
    <mergeCell ref="DR76:EA77"/>
    <mergeCell ref="DR78:EA78"/>
    <mergeCell ref="DR79:EA79"/>
    <mergeCell ref="DR80:EA80"/>
    <mergeCell ref="DR81:EA81"/>
    <mergeCell ref="DR82:EA82"/>
    <mergeCell ref="DR56:EA56"/>
    <mergeCell ref="DR57:EA57"/>
    <mergeCell ref="DR58:EA58"/>
    <mergeCell ref="DR59:EA60"/>
    <mergeCell ref="DR61:EA61"/>
    <mergeCell ref="DR62:EA62"/>
    <mergeCell ref="DR63:EA63"/>
    <mergeCell ref="DR64:EA64"/>
    <mergeCell ref="DR65:EA66"/>
    <mergeCell ref="DH21:DQ21"/>
    <mergeCell ref="DH22:DQ22"/>
    <mergeCell ref="DH23:DQ24"/>
    <mergeCell ref="DH25:DQ25"/>
    <mergeCell ref="DH26:DQ27"/>
    <mergeCell ref="DH28:DQ28"/>
    <mergeCell ref="DH29:DQ29"/>
    <mergeCell ref="DH30:DQ30"/>
    <mergeCell ref="DH31:DQ31"/>
    <mergeCell ref="DR21:EA21"/>
    <mergeCell ref="DR22:EA22"/>
    <mergeCell ref="DR23:EA24"/>
    <mergeCell ref="DR25:EA25"/>
    <mergeCell ref="DR26:EA27"/>
    <mergeCell ref="DR28:EA28"/>
    <mergeCell ref="DR29:EA29"/>
    <mergeCell ref="DR30:EA30"/>
    <mergeCell ref="DR31:EA31"/>
    <mergeCell ref="DH14:DQ14"/>
    <mergeCell ref="DH15:DQ15"/>
    <mergeCell ref="CI2:GI2"/>
    <mergeCell ref="CX98:DG98"/>
    <mergeCell ref="CX99:DG100"/>
    <mergeCell ref="CX101:DG101"/>
    <mergeCell ref="CX102:DG103"/>
    <mergeCell ref="CX104:DG104"/>
    <mergeCell ref="CX105:DG105"/>
    <mergeCell ref="CX92:DG92"/>
    <mergeCell ref="CX93:DG93"/>
    <mergeCell ref="CX94:DG94"/>
    <mergeCell ref="CX95:DG95"/>
    <mergeCell ref="CX96:DG96"/>
    <mergeCell ref="CX97:DG97"/>
    <mergeCell ref="CX86:DG86"/>
    <mergeCell ref="CX87:DG87"/>
    <mergeCell ref="CX88:DG88"/>
    <mergeCell ref="CX89:DG89"/>
    <mergeCell ref="CX90:DG90"/>
    <mergeCell ref="CX91:DG91"/>
    <mergeCell ref="CX80:DG80"/>
    <mergeCell ref="CX81:DG81"/>
    <mergeCell ref="CX57:DG57"/>
    <mergeCell ref="CX58:DG58"/>
    <mergeCell ref="DH56:DQ56"/>
    <mergeCell ref="DH57:DQ57"/>
    <mergeCell ref="DH58:DQ58"/>
    <mergeCell ref="DH59:DQ60"/>
    <mergeCell ref="DH61:DQ61"/>
    <mergeCell ref="DH62:DQ62"/>
    <mergeCell ref="DH63:DQ63"/>
    <mergeCell ref="CX16:DG17"/>
    <mergeCell ref="CX18:DG18"/>
    <mergeCell ref="CX19:DG20"/>
    <mergeCell ref="CX21:DG21"/>
    <mergeCell ref="CX22:DG22"/>
    <mergeCell ref="CN96:CW96"/>
    <mergeCell ref="CN97:CW97"/>
    <mergeCell ref="CN98:CW98"/>
    <mergeCell ref="CN99:CW100"/>
    <mergeCell ref="CN101:CW101"/>
    <mergeCell ref="CN102:CW103"/>
    <mergeCell ref="CN90:CW90"/>
    <mergeCell ref="CN91:CW91"/>
    <mergeCell ref="CN92:CW92"/>
    <mergeCell ref="CN93:CW93"/>
    <mergeCell ref="CN94:CW94"/>
    <mergeCell ref="CN58:CW58"/>
    <mergeCell ref="CN59:CW60"/>
    <mergeCell ref="CN61:CW61"/>
    <mergeCell ref="CN62:CW62"/>
    <mergeCell ref="CN63:CW63"/>
    <mergeCell ref="CN64:CW64"/>
    <mergeCell ref="CN95:CW95"/>
    <mergeCell ref="CD21:CM21"/>
    <mergeCell ref="CD22:CM22"/>
    <mergeCell ref="CX10:DG10"/>
    <mergeCell ref="CD11:CM11"/>
    <mergeCell ref="CN11:CW11"/>
    <mergeCell ref="CX11:DG11"/>
    <mergeCell ref="CD12:CM12"/>
    <mergeCell ref="CN12:CW12"/>
    <mergeCell ref="CX12:DG12"/>
    <mergeCell ref="CD23:CM24"/>
    <mergeCell ref="CN40:CW40"/>
    <mergeCell ref="CN41:CW42"/>
    <mergeCell ref="CN43:CW44"/>
    <mergeCell ref="CN45:CW46"/>
    <mergeCell ref="CN34:CW35"/>
    <mergeCell ref="CN36:CW36"/>
    <mergeCell ref="CN37:CW37"/>
    <mergeCell ref="CN38:CW38"/>
    <mergeCell ref="CN28:CW28"/>
    <mergeCell ref="CN29:CW29"/>
    <mergeCell ref="CN30:CW30"/>
    <mergeCell ref="CN31:CW31"/>
    <mergeCell ref="CN32:CW32"/>
    <mergeCell ref="CN33:CW33"/>
    <mergeCell ref="CD26:CM27"/>
    <mergeCell ref="CN26:CW27"/>
    <mergeCell ref="CD43:CM44"/>
    <mergeCell ref="CD45:CM46"/>
    <mergeCell ref="CX23:DG24"/>
    <mergeCell ref="CX25:DG25"/>
    <mergeCell ref="CX26:DG27"/>
    <mergeCell ref="CX13:DG13"/>
    <mergeCell ref="FZ107:GI108"/>
    <mergeCell ref="A108:AM108"/>
    <mergeCell ref="A109:AM109"/>
    <mergeCell ref="AN109:AS109"/>
    <mergeCell ref="AT109:AY109"/>
    <mergeCell ref="AZ109:BI109"/>
    <mergeCell ref="BJ109:BS109"/>
    <mergeCell ref="BT109:CC109"/>
    <mergeCell ref="FZ109:GI109"/>
    <mergeCell ref="CD109:CM109"/>
    <mergeCell ref="A107:AM107"/>
    <mergeCell ref="AN107:AS108"/>
    <mergeCell ref="AT107:AY108"/>
    <mergeCell ref="AZ107:BI108"/>
    <mergeCell ref="BJ107:BS108"/>
    <mergeCell ref="BT107:CC108"/>
    <mergeCell ref="CD107:CM108"/>
    <mergeCell ref="CX107:DG108"/>
    <mergeCell ref="CX109:DG109"/>
    <mergeCell ref="DH107:DQ108"/>
    <mergeCell ref="DH109:DQ109"/>
    <mergeCell ref="DR107:EA108"/>
    <mergeCell ref="DR109:EA109"/>
    <mergeCell ref="EV107:FE108"/>
    <mergeCell ref="CN107:CW108"/>
    <mergeCell ref="CN109:CW109"/>
    <mergeCell ref="EB107:EK108"/>
    <mergeCell ref="EB109:EK109"/>
    <mergeCell ref="EV109:FE109"/>
    <mergeCell ref="FF107:FO108"/>
    <mergeCell ref="FF109:FO109"/>
    <mergeCell ref="FP107:FY108"/>
    <mergeCell ref="FZ105:GI105"/>
    <mergeCell ref="A106:AM106"/>
    <mergeCell ref="AN106:AS106"/>
    <mergeCell ref="AT106:AY106"/>
    <mergeCell ref="AZ106:BI106"/>
    <mergeCell ref="BJ106:BS106"/>
    <mergeCell ref="BT106:CC106"/>
    <mergeCell ref="FZ106:GI106"/>
    <mergeCell ref="CN105:CW105"/>
    <mergeCell ref="CN106:CW106"/>
    <mergeCell ref="A105:AM105"/>
    <mergeCell ref="AN105:AS105"/>
    <mergeCell ref="AT105:AY105"/>
    <mergeCell ref="AZ105:BI105"/>
    <mergeCell ref="BJ105:BS105"/>
    <mergeCell ref="BT105:CC105"/>
    <mergeCell ref="CD105:CM105"/>
    <mergeCell ref="CD106:CM106"/>
    <mergeCell ref="CX106:DG106"/>
    <mergeCell ref="DH105:DQ105"/>
    <mergeCell ref="DH106:DQ106"/>
    <mergeCell ref="DR105:EA105"/>
    <mergeCell ref="DR106:EA106"/>
    <mergeCell ref="EB105:EK105"/>
    <mergeCell ref="EB106:EK106"/>
    <mergeCell ref="EV105:FE105"/>
    <mergeCell ref="FF105:FO105"/>
    <mergeCell ref="FF106:FO106"/>
    <mergeCell ref="FP105:FY105"/>
    <mergeCell ref="FP106:FY106"/>
    <mergeCell ref="FZ102:GI103"/>
    <mergeCell ref="A103:AM103"/>
    <mergeCell ref="A104:AM104"/>
    <mergeCell ref="AN104:AS104"/>
    <mergeCell ref="AT104:AY104"/>
    <mergeCell ref="AZ104:BI104"/>
    <mergeCell ref="BJ104:BS104"/>
    <mergeCell ref="BT104:CC104"/>
    <mergeCell ref="FZ104:GI104"/>
    <mergeCell ref="CN104:CW104"/>
    <mergeCell ref="A102:AM102"/>
    <mergeCell ref="AN102:AS103"/>
    <mergeCell ref="AT102:AY103"/>
    <mergeCell ref="AZ102:BI103"/>
    <mergeCell ref="BJ102:BS103"/>
    <mergeCell ref="BT102:CC103"/>
    <mergeCell ref="CD102:CM103"/>
    <mergeCell ref="CD104:CM104"/>
    <mergeCell ref="DH102:DQ103"/>
    <mergeCell ref="DH104:DQ104"/>
    <mergeCell ref="DR102:EA103"/>
    <mergeCell ref="DR104:EA104"/>
    <mergeCell ref="EB102:EK103"/>
    <mergeCell ref="EB104:EK104"/>
    <mergeCell ref="EV102:FE103"/>
    <mergeCell ref="EV104:FE104"/>
    <mergeCell ref="FF102:FO103"/>
    <mergeCell ref="FF104:FO104"/>
    <mergeCell ref="FP102:FY103"/>
    <mergeCell ref="FP104:FY104"/>
    <mergeCell ref="FZ99:GI100"/>
    <mergeCell ref="A100:AM100"/>
    <mergeCell ref="A101:AM101"/>
    <mergeCell ref="AN101:AS101"/>
    <mergeCell ref="AT101:AY101"/>
    <mergeCell ref="AZ101:BI101"/>
    <mergeCell ref="BJ101:BS101"/>
    <mergeCell ref="BT101:CC101"/>
    <mergeCell ref="FZ101:GI101"/>
    <mergeCell ref="CD99:CM100"/>
    <mergeCell ref="A99:AM99"/>
    <mergeCell ref="AN99:AS100"/>
    <mergeCell ref="AT99:AY100"/>
    <mergeCell ref="AZ99:BI100"/>
    <mergeCell ref="BJ99:BS100"/>
    <mergeCell ref="BT99:CC100"/>
    <mergeCell ref="CD101:CM101"/>
    <mergeCell ref="DH99:DQ100"/>
    <mergeCell ref="DH101:DQ101"/>
    <mergeCell ref="DR99:EA100"/>
    <mergeCell ref="DR101:EA101"/>
    <mergeCell ref="EB99:EK100"/>
    <mergeCell ref="EB101:EK101"/>
    <mergeCell ref="EL99:EU100"/>
    <mergeCell ref="EV101:FE101"/>
    <mergeCell ref="FF101:FO101"/>
    <mergeCell ref="FP101:FY101"/>
    <mergeCell ref="FZ97:GI97"/>
    <mergeCell ref="A98:AM98"/>
    <mergeCell ref="AN98:AS98"/>
    <mergeCell ref="AT98:AY98"/>
    <mergeCell ref="AZ98:BI98"/>
    <mergeCell ref="BJ98:BS98"/>
    <mergeCell ref="BT98:CC98"/>
    <mergeCell ref="FZ98:GI98"/>
    <mergeCell ref="CD97:CM97"/>
    <mergeCell ref="CD98:CM98"/>
    <mergeCell ref="A97:AM97"/>
    <mergeCell ref="AN97:AS97"/>
    <mergeCell ref="AT97:AY97"/>
    <mergeCell ref="AZ97:BI97"/>
    <mergeCell ref="BJ97:BS97"/>
    <mergeCell ref="BT97:CC97"/>
    <mergeCell ref="DH97:DQ97"/>
    <mergeCell ref="DH98:DQ98"/>
    <mergeCell ref="DR97:EA97"/>
    <mergeCell ref="DR98:EA98"/>
    <mergeCell ref="EB97:EK97"/>
    <mergeCell ref="EB98:EK98"/>
    <mergeCell ref="EL97:EU97"/>
    <mergeCell ref="EL98:EU98"/>
    <mergeCell ref="FZ95:GI95"/>
    <mergeCell ref="A96:AM96"/>
    <mergeCell ref="AN96:AS96"/>
    <mergeCell ref="AT96:AY96"/>
    <mergeCell ref="AZ96:BI96"/>
    <mergeCell ref="BJ96:BS96"/>
    <mergeCell ref="BT96:CC96"/>
    <mergeCell ref="FZ96:GI96"/>
    <mergeCell ref="CD95:CM95"/>
    <mergeCell ref="CD96:CM96"/>
    <mergeCell ref="A95:AM95"/>
    <mergeCell ref="AN95:AS95"/>
    <mergeCell ref="AT95:AY95"/>
    <mergeCell ref="AZ95:BI95"/>
    <mergeCell ref="BJ95:BS95"/>
    <mergeCell ref="BT95:CC95"/>
    <mergeCell ref="DH95:DQ95"/>
    <mergeCell ref="DH96:DQ96"/>
    <mergeCell ref="DR95:EA95"/>
    <mergeCell ref="DR96:EA96"/>
    <mergeCell ref="EB95:EK95"/>
    <mergeCell ref="EB96:EK96"/>
    <mergeCell ref="EL95:EU95"/>
    <mergeCell ref="EL96:EU96"/>
    <mergeCell ref="FZ93:GI93"/>
    <mergeCell ref="A94:AM94"/>
    <mergeCell ref="AN94:AS94"/>
    <mergeCell ref="AT94:AY94"/>
    <mergeCell ref="AZ94:BI94"/>
    <mergeCell ref="BJ94:BS94"/>
    <mergeCell ref="BT94:CC94"/>
    <mergeCell ref="FZ94:GI94"/>
    <mergeCell ref="CD93:CM93"/>
    <mergeCell ref="CD94:CM94"/>
    <mergeCell ref="A93:AM93"/>
    <mergeCell ref="AN93:AS93"/>
    <mergeCell ref="AT93:AY93"/>
    <mergeCell ref="AZ93:BI93"/>
    <mergeCell ref="BJ93:BS93"/>
    <mergeCell ref="BT93:CC93"/>
    <mergeCell ref="DH93:DQ93"/>
    <mergeCell ref="DH94:DQ94"/>
    <mergeCell ref="DR93:EA93"/>
    <mergeCell ref="DR94:EA94"/>
    <mergeCell ref="EB93:EK93"/>
    <mergeCell ref="EB94:EK94"/>
    <mergeCell ref="EL93:EU93"/>
    <mergeCell ref="EL94:EU94"/>
    <mergeCell ref="FZ91:GI91"/>
    <mergeCell ref="A92:AM92"/>
    <mergeCell ref="AN92:AS92"/>
    <mergeCell ref="AT92:AY92"/>
    <mergeCell ref="AZ92:BI92"/>
    <mergeCell ref="BJ92:BS92"/>
    <mergeCell ref="BT92:CC92"/>
    <mergeCell ref="FZ92:GI92"/>
    <mergeCell ref="CD91:CM91"/>
    <mergeCell ref="CD92:CM92"/>
    <mergeCell ref="A91:AM91"/>
    <mergeCell ref="AN91:AS91"/>
    <mergeCell ref="AT91:AY91"/>
    <mergeCell ref="AZ91:BI91"/>
    <mergeCell ref="BJ91:BS91"/>
    <mergeCell ref="BT91:CC91"/>
    <mergeCell ref="DH91:DQ91"/>
    <mergeCell ref="DH92:DQ92"/>
    <mergeCell ref="DR91:EA91"/>
    <mergeCell ref="DR92:EA92"/>
    <mergeCell ref="EB91:EK91"/>
    <mergeCell ref="EB92:EK92"/>
    <mergeCell ref="EL91:EU91"/>
    <mergeCell ref="EL92:EU92"/>
    <mergeCell ref="FP91:FY91"/>
    <mergeCell ref="FZ89:GI89"/>
    <mergeCell ref="A90:AM90"/>
    <mergeCell ref="AN90:AS90"/>
    <mergeCell ref="AT90:AY90"/>
    <mergeCell ref="AZ90:BI90"/>
    <mergeCell ref="BJ90:BS90"/>
    <mergeCell ref="BT90:CC90"/>
    <mergeCell ref="FZ90:GI90"/>
    <mergeCell ref="CD89:CM89"/>
    <mergeCell ref="CD90:CM90"/>
    <mergeCell ref="A89:AM89"/>
    <mergeCell ref="AN89:AS89"/>
    <mergeCell ref="AT89:AY89"/>
    <mergeCell ref="AZ89:BI89"/>
    <mergeCell ref="BJ89:BS89"/>
    <mergeCell ref="BT89:CC89"/>
    <mergeCell ref="DH89:DQ89"/>
    <mergeCell ref="DH90:DQ90"/>
    <mergeCell ref="DR89:EA89"/>
    <mergeCell ref="DR90:EA90"/>
    <mergeCell ref="EB89:EK89"/>
    <mergeCell ref="EB90:EK90"/>
    <mergeCell ref="EL89:EU89"/>
    <mergeCell ref="EL90:EU90"/>
    <mergeCell ref="CN89:CW89"/>
    <mergeCell ref="FP89:FY89"/>
    <mergeCell ref="FP90:FY90"/>
    <mergeCell ref="FZ87:GI87"/>
    <mergeCell ref="A88:AM88"/>
    <mergeCell ref="AN88:AS88"/>
    <mergeCell ref="AT88:AY88"/>
    <mergeCell ref="AZ88:BI88"/>
    <mergeCell ref="BJ88:BS88"/>
    <mergeCell ref="BT88:CC88"/>
    <mergeCell ref="FZ88:GI88"/>
    <mergeCell ref="CD87:CM87"/>
    <mergeCell ref="CD88:CM88"/>
    <mergeCell ref="A87:AM87"/>
    <mergeCell ref="AN87:AS87"/>
    <mergeCell ref="AT87:AY87"/>
    <mergeCell ref="AZ87:BI87"/>
    <mergeCell ref="BJ87:BS87"/>
    <mergeCell ref="BT87:CC87"/>
    <mergeCell ref="DH87:DQ87"/>
    <mergeCell ref="DH88:DQ88"/>
    <mergeCell ref="DR87:EA87"/>
    <mergeCell ref="DR88:EA88"/>
    <mergeCell ref="EB87:EK87"/>
    <mergeCell ref="EB88:EK88"/>
    <mergeCell ref="EL87:EU87"/>
    <mergeCell ref="EL88:EU88"/>
    <mergeCell ref="CN87:CW87"/>
    <mergeCell ref="CN88:CW88"/>
    <mergeCell ref="FP87:FY87"/>
    <mergeCell ref="FP88:FY88"/>
    <mergeCell ref="FZ85:GI85"/>
    <mergeCell ref="A86:AM86"/>
    <mergeCell ref="AN86:AS86"/>
    <mergeCell ref="AT86:AY86"/>
    <mergeCell ref="AZ86:BI86"/>
    <mergeCell ref="BJ86:BS86"/>
    <mergeCell ref="BT86:CC86"/>
    <mergeCell ref="FZ86:GI86"/>
    <mergeCell ref="CD85:CM85"/>
    <mergeCell ref="CD86:CM86"/>
    <mergeCell ref="A85:AM85"/>
    <mergeCell ref="AN85:AS85"/>
    <mergeCell ref="AT85:AY85"/>
    <mergeCell ref="AZ85:BI85"/>
    <mergeCell ref="BJ85:BS85"/>
    <mergeCell ref="BT85:CC85"/>
    <mergeCell ref="CX85:DG85"/>
    <mergeCell ref="DH85:DQ85"/>
    <mergeCell ref="DH86:DQ86"/>
    <mergeCell ref="DR85:EA85"/>
    <mergeCell ref="DR86:EA86"/>
    <mergeCell ref="EB85:EK85"/>
    <mergeCell ref="EB86:EK86"/>
    <mergeCell ref="FF86:FO86"/>
    <mergeCell ref="CN85:CW85"/>
    <mergeCell ref="CN86:CW86"/>
    <mergeCell ref="EL85:EU85"/>
    <mergeCell ref="FF85:FO85"/>
    <mergeCell ref="FP85:FY85"/>
    <mergeCell ref="FP86:FY86"/>
    <mergeCell ref="FZ83:GI83"/>
    <mergeCell ref="A84:AM84"/>
    <mergeCell ref="AN84:AS84"/>
    <mergeCell ref="AT84:AY84"/>
    <mergeCell ref="AZ84:BI84"/>
    <mergeCell ref="BJ84:BS84"/>
    <mergeCell ref="BT84:CC84"/>
    <mergeCell ref="FZ84:GI84"/>
    <mergeCell ref="CD83:CM83"/>
    <mergeCell ref="CD84:CM84"/>
    <mergeCell ref="A83:AM83"/>
    <mergeCell ref="AN83:AS83"/>
    <mergeCell ref="AT83:AY83"/>
    <mergeCell ref="AZ83:BI83"/>
    <mergeCell ref="BJ83:BS83"/>
    <mergeCell ref="BT83:CC83"/>
    <mergeCell ref="CX83:DG83"/>
    <mergeCell ref="CX84:DG84"/>
    <mergeCell ref="DH83:DQ83"/>
    <mergeCell ref="DH84:DQ84"/>
    <mergeCell ref="DR83:EA83"/>
    <mergeCell ref="DR84:EA84"/>
    <mergeCell ref="EB83:EK83"/>
    <mergeCell ref="EB84:EK84"/>
    <mergeCell ref="CN84:CW84"/>
    <mergeCell ref="CN83:CW83"/>
    <mergeCell ref="FF83:FO83"/>
    <mergeCell ref="FF84:FO84"/>
    <mergeCell ref="FP83:FY83"/>
    <mergeCell ref="FP84:FY84"/>
    <mergeCell ref="FZ81:GI81"/>
    <mergeCell ref="A82:AM82"/>
    <mergeCell ref="AN82:AS82"/>
    <mergeCell ref="AT82:AY82"/>
    <mergeCell ref="AZ82:BI82"/>
    <mergeCell ref="BJ82:BS82"/>
    <mergeCell ref="BT82:CC82"/>
    <mergeCell ref="FZ82:GI82"/>
    <mergeCell ref="CD81:CM81"/>
    <mergeCell ref="CD82:CM82"/>
    <mergeCell ref="A81:AM81"/>
    <mergeCell ref="AN81:AS81"/>
    <mergeCell ref="AT81:AY81"/>
    <mergeCell ref="AZ81:BI81"/>
    <mergeCell ref="BJ81:BS81"/>
    <mergeCell ref="BT81:CC81"/>
    <mergeCell ref="CX82:DG82"/>
    <mergeCell ref="DH81:DQ81"/>
    <mergeCell ref="DH82:DQ82"/>
    <mergeCell ref="EB81:EK81"/>
    <mergeCell ref="EB82:EK82"/>
    <mergeCell ref="FP81:FY81"/>
    <mergeCell ref="FP82:FY82"/>
    <mergeCell ref="CN81:CW81"/>
    <mergeCell ref="CN82:CW82"/>
    <mergeCell ref="A80:AM80"/>
    <mergeCell ref="AN80:AS80"/>
    <mergeCell ref="AT80:AY80"/>
    <mergeCell ref="AZ80:BI80"/>
    <mergeCell ref="BJ80:BS80"/>
    <mergeCell ref="BT80:CC80"/>
    <mergeCell ref="FZ80:GI80"/>
    <mergeCell ref="CD80:CM80"/>
    <mergeCell ref="FZ79:GI79"/>
    <mergeCell ref="CX79:DG79"/>
    <mergeCell ref="A79:AM79"/>
    <mergeCell ref="AN79:AS79"/>
    <mergeCell ref="AT79:AY79"/>
    <mergeCell ref="AZ79:BI79"/>
    <mergeCell ref="BJ79:BS79"/>
    <mergeCell ref="BT79:CC79"/>
    <mergeCell ref="CD79:CM79"/>
    <mergeCell ref="CN79:CW79"/>
    <mergeCell ref="DH79:DQ79"/>
    <mergeCell ref="DH80:DQ80"/>
    <mergeCell ref="EB79:EK79"/>
    <mergeCell ref="EB80:EK80"/>
    <mergeCell ref="FP79:FY79"/>
    <mergeCell ref="FP80:FY80"/>
    <mergeCell ref="CN80:CW80"/>
    <mergeCell ref="FZ76:GI77"/>
    <mergeCell ref="A77:AM77"/>
    <mergeCell ref="A78:AM78"/>
    <mergeCell ref="AN78:AS78"/>
    <mergeCell ref="AT78:AY78"/>
    <mergeCell ref="AZ78:BI78"/>
    <mergeCell ref="BJ78:BS78"/>
    <mergeCell ref="BT78:CC78"/>
    <mergeCell ref="FZ78:GI78"/>
    <mergeCell ref="CN76:CW77"/>
    <mergeCell ref="A76:AM76"/>
    <mergeCell ref="AN76:AS77"/>
    <mergeCell ref="AT76:AY77"/>
    <mergeCell ref="AZ76:BI77"/>
    <mergeCell ref="BJ76:BS77"/>
    <mergeCell ref="BT76:CC77"/>
    <mergeCell ref="CD76:CM77"/>
    <mergeCell ref="CD78:CM78"/>
    <mergeCell ref="CN78:CW78"/>
    <mergeCell ref="CX76:DG77"/>
    <mergeCell ref="CX78:DG78"/>
    <mergeCell ref="DH76:DQ77"/>
    <mergeCell ref="DH78:DQ78"/>
    <mergeCell ref="EB78:EK78"/>
    <mergeCell ref="EB76:EK77"/>
    <mergeCell ref="EV76:FE77"/>
    <mergeCell ref="FP76:FY77"/>
    <mergeCell ref="FP78:FY78"/>
    <mergeCell ref="FZ74:GI74"/>
    <mergeCell ref="A75:AM75"/>
    <mergeCell ref="AN75:AS75"/>
    <mergeCell ref="AT75:AY75"/>
    <mergeCell ref="AZ75:BI75"/>
    <mergeCell ref="BJ75:BS75"/>
    <mergeCell ref="BT75:CC75"/>
    <mergeCell ref="FZ75:GI75"/>
    <mergeCell ref="CN75:CW75"/>
    <mergeCell ref="A74:AM74"/>
    <mergeCell ref="AN74:AS74"/>
    <mergeCell ref="AT74:AY74"/>
    <mergeCell ref="AZ74:BI74"/>
    <mergeCell ref="BJ74:BS74"/>
    <mergeCell ref="BT74:CC74"/>
    <mergeCell ref="CD74:CM74"/>
    <mergeCell ref="CD75:CM75"/>
    <mergeCell ref="CN74:CW74"/>
    <mergeCell ref="CX74:DG74"/>
    <mergeCell ref="CX75:DG75"/>
    <mergeCell ref="DH74:DQ74"/>
    <mergeCell ref="DH75:DQ75"/>
    <mergeCell ref="FF75:FO75"/>
    <mergeCell ref="EB74:EK74"/>
    <mergeCell ref="EB75:EK75"/>
    <mergeCell ref="EV74:FE74"/>
    <mergeCell ref="EV75:FE75"/>
    <mergeCell ref="FF74:FO74"/>
    <mergeCell ref="FP74:FY74"/>
    <mergeCell ref="FP75:FY75"/>
    <mergeCell ref="FZ71:GI72"/>
    <mergeCell ref="A72:AM72"/>
    <mergeCell ref="A73:AM73"/>
    <mergeCell ref="AN73:AS73"/>
    <mergeCell ref="AT73:AY73"/>
    <mergeCell ref="AZ73:BI73"/>
    <mergeCell ref="BJ73:BS73"/>
    <mergeCell ref="BT73:CC73"/>
    <mergeCell ref="FZ73:GI73"/>
    <mergeCell ref="CD71:CM72"/>
    <mergeCell ref="A71:AM71"/>
    <mergeCell ref="AN71:AS72"/>
    <mergeCell ref="AT71:AY72"/>
    <mergeCell ref="AZ71:BI72"/>
    <mergeCell ref="BJ71:BS72"/>
    <mergeCell ref="BT71:CC72"/>
    <mergeCell ref="CD73:CM73"/>
    <mergeCell ref="CN71:CW72"/>
    <mergeCell ref="CN73:CW73"/>
    <mergeCell ref="CX71:DG72"/>
    <mergeCell ref="CX73:DG73"/>
    <mergeCell ref="DH71:DQ72"/>
    <mergeCell ref="DH73:DQ73"/>
    <mergeCell ref="DR71:EA72"/>
    <mergeCell ref="EB71:EK72"/>
    <mergeCell ref="EB73:EK73"/>
    <mergeCell ref="EV71:FE72"/>
    <mergeCell ref="EV73:FE73"/>
    <mergeCell ref="FF71:FO72"/>
    <mergeCell ref="FF73:FO73"/>
    <mergeCell ref="FP71:FY72"/>
    <mergeCell ref="FP73:FY73"/>
    <mergeCell ref="FZ69:GI69"/>
    <mergeCell ref="A70:AM70"/>
    <mergeCell ref="AN70:AS70"/>
    <mergeCell ref="AT70:AY70"/>
    <mergeCell ref="AZ70:BI70"/>
    <mergeCell ref="BJ70:BS70"/>
    <mergeCell ref="BT70:CC70"/>
    <mergeCell ref="FZ70:GI70"/>
    <mergeCell ref="CD69:CM69"/>
    <mergeCell ref="CD70:CM70"/>
    <mergeCell ref="A69:AM69"/>
    <mergeCell ref="AN69:AS69"/>
    <mergeCell ref="AT69:AY69"/>
    <mergeCell ref="AZ69:BI69"/>
    <mergeCell ref="BJ69:BS69"/>
    <mergeCell ref="BT69:CC69"/>
    <mergeCell ref="CN69:CW69"/>
    <mergeCell ref="CN70:CW70"/>
    <mergeCell ref="CX69:DG69"/>
    <mergeCell ref="CX70:DG70"/>
    <mergeCell ref="DH69:DQ69"/>
    <mergeCell ref="DH70:DQ70"/>
    <mergeCell ref="DR69:EA69"/>
    <mergeCell ref="DR70:EA70"/>
    <mergeCell ref="EB69:EK69"/>
    <mergeCell ref="EB70:EK70"/>
    <mergeCell ref="EV69:FE69"/>
    <mergeCell ref="EV70:FE70"/>
    <mergeCell ref="FF69:FO69"/>
    <mergeCell ref="FF70:FO70"/>
    <mergeCell ref="FP69:FY69"/>
    <mergeCell ref="FP70:FY70"/>
    <mergeCell ref="FZ67:GI67"/>
    <mergeCell ref="A68:AM68"/>
    <mergeCell ref="AN68:AS68"/>
    <mergeCell ref="AT68:AY68"/>
    <mergeCell ref="AZ68:BI68"/>
    <mergeCell ref="BJ68:BS68"/>
    <mergeCell ref="BT68:CC68"/>
    <mergeCell ref="FZ68:GI68"/>
    <mergeCell ref="CD68:CM68"/>
    <mergeCell ref="CN67:CW67"/>
    <mergeCell ref="A67:AM67"/>
    <mergeCell ref="AN67:AS67"/>
    <mergeCell ref="AT67:AY67"/>
    <mergeCell ref="AZ67:BI67"/>
    <mergeCell ref="BJ67:BS67"/>
    <mergeCell ref="BT67:CC67"/>
    <mergeCell ref="CD67:CM67"/>
    <mergeCell ref="CN68:CW68"/>
    <mergeCell ref="CX67:DG67"/>
    <mergeCell ref="CX68:DG68"/>
    <mergeCell ref="DH67:DQ67"/>
    <mergeCell ref="DH68:DQ68"/>
    <mergeCell ref="DR67:EA67"/>
    <mergeCell ref="DR68:EA68"/>
    <mergeCell ref="EB67:EK67"/>
    <mergeCell ref="EB68:EK68"/>
    <mergeCell ref="EV67:FE67"/>
    <mergeCell ref="EV68:FE68"/>
    <mergeCell ref="FF67:FO67"/>
    <mergeCell ref="FF68:FO68"/>
    <mergeCell ref="FP68:FY68"/>
    <mergeCell ref="FZ64:GI64"/>
    <mergeCell ref="A65:AM65"/>
    <mergeCell ref="AN65:AS66"/>
    <mergeCell ref="AT65:AY66"/>
    <mergeCell ref="AZ65:BI66"/>
    <mergeCell ref="BJ65:BS66"/>
    <mergeCell ref="BT65:CC66"/>
    <mergeCell ref="FZ65:GI66"/>
    <mergeCell ref="A66:AM66"/>
    <mergeCell ref="CN65:CW66"/>
    <mergeCell ref="A64:AM64"/>
    <mergeCell ref="AN64:AS64"/>
    <mergeCell ref="AT64:AY64"/>
    <mergeCell ref="AZ64:BI64"/>
    <mergeCell ref="BJ64:BS64"/>
    <mergeCell ref="BT64:CC64"/>
    <mergeCell ref="CD64:CM64"/>
    <mergeCell ref="CD65:CM66"/>
    <mergeCell ref="CX64:DG64"/>
    <mergeCell ref="CX65:DG66"/>
    <mergeCell ref="EB64:EK64"/>
    <mergeCell ref="EB65:EK66"/>
    <mergeCell ref="EL64:EU64"/>
    <mergeCell ref="EL65:EU66"/>
    <mergeCell ref="DH64:DQ64"/>
    <mergeCell ref="DH65:DQ66"/>
    <mergeCell ref="FF64:FO64"/>
    <mergeCell ref="FF65:FO66"/>
    <mergeCell ref="FZ62:GI62"/>
    <mergeCell ref="A63:AM63"/>
    <mergeCell ref="AN63:AS63"/>
    <mergeCell ref="AT63:AY63"/>
    <mergeCell ref="AZ63:BI63"/>
    <mergeCell ref="BJ63:BS63"/>
    <mergeCell ref="BT63:CC63"/>
    <mergeCell ref="FZ63:GI63"/>
    <mergeCell ref="CX63:DG63"/>
    <mergeCell ref="A62:AM62"/>
    <mergeCell ref="AN62:AS62"/>
    <mergeCell ref="AT62:AY62"/>
    <mergeCell ref="AZ62:BI62"/>
    <mergeCell ref="BJ62:BS62"/>
    <mergeCell ref="BT62:CC62"/>
    <mergeCell ref="CD62:CM62"/>
    <mergeCell ref="CD63:CM63"/>
    <mergeCell ref="CX62:DG62"/>
    <mergeCell ref="EB62:EK62"/>
    <mergeCell ref="EB63:EK63"/>
    <mergeCell ref="EL62:EU62"/>
    <mergeCell ref="EL63:EU63"/>
    <mergeCell ref="FF62:FO62"/>
    <mergeCell ref="FF63:FO63"/>
    <mergeCell ref="FZ59:GI60"/>
    <mergeCell ref="A60:AM60"/>
    <mergeCell ref="A61:AM61"/>
    <mergeCell ref="AN61:AS61"/>
    <mergeCell ref="AT61:AY61"/>
    <mergeCell ref="AZ61:BI61"/>
    <mergeCell ref="BJ61:BS61"/>
    <mergeCell ref="BT61:CC61"/>
    <mergeCell ref="FZ61:GI61"/>
    <mergeCell ref="CD59:CM60"/>
    <mergeCell ref="A59:AM59"/>
    <mergeCell ref="AN59:AS60"/>
    <mergeCell ref="AT59:AY60"/>
    <mergeCell ref="AZ59:BI60"/>
    <mergeCell ref="BJ59:BS60"/>
    <mergeCell ref="BT59:CC60"/>
    <mergeCell ref="CD61:CM61"/>
    <mergeCell ref="CX61:DG61"/>
    <mergeCell ref="EL59:EU60"/>
    <mergeCell ref="EL61:EU61"/>
    <mergeCell ref="FF59:FO60"/>
    <mergeCell ref="FF61:FO61"/>
    <mergeCell ref="CX59:DG60"/>
    <mergeCell ref="EB59:EK60"/>
    <mergeCell ref="EB61:EK61"/>
    <mergeCell ref="A58:AM58"/>
    <mergeCell ref="AN58:AS58"/>
    <mergeCell ref="AT58:AY58"/>
    <mergeCell ref="AZ58:BI58"/>
    <mergeCell ref="BJ58:BS58"/>
    <mergeCell ref="BT58:CC58"/>
    <mergeCell ref="FZ58:GI58"/>
    <mergeCell ref="CD58:CM58"/>
    <mergeCell ref="FZ56:GI56"/>
    <mergeCell ref="A57:AM57"/>
    <mergeCell ref="AN57:AS57"/>
    <mergeCell ref="AT57:AY57"/>
    <mergeCell ref="AZ57:BI57"/>
    <mergeCell ref="BJ57:BS57"/>
    <mergeCell ref="BT57:CC57"/>
    <mergeCell ref="FZ57:GI57"/>
    <mergeCell ref="CX56:DG56"/>
    <mergeCell ref="A56:AM56"/>
    <mergeCell ref="AN56:AS56"/>
    <mergeCell ref="AT56:AY56"/>
    <mergeCell ref="AZ56:BI56"/>
    <mergeCell ref="BJ56:BS56"/>
    <mergeCell ref="BT56:CC56"/>
    <mergeCell ref="CN56:CW56"/>
    <mergeCell ref="CN57:CW57"/>
    <mergeCell ref="CD56:CM56"/>
    <mergeCell ref="CD57:CM57"/>
    <mergeCell ref="EB56:EK56"/>
    <mergeCell ref="EB57:EK57"/>
    <mergeCell ref="EB58:EK58"/>
    <mergeCell ref="EL56:EU56"/>
    <mergeCell ref="EL57:EU57"/>
    <mergeCell ref="FZ54:GI54"/>
    <mergeCell ref="A55:AM55"/>
    <mergeCell ref="AN55:AS55"/>
    <mergeCell ref="AT55:AY55"/>
    <mergeCell ref="AZ55:BI55"/>
    <mergeCell ref="BJ55:BS55"/>
    <mergeCell ref="BT55:CC55"/>
    <mergeCell ref="FZ55:GI55"/>
    <mergeCell ref="A54:AM54"/>
    <mergeCell ref="AN54:AS54"/>
    <mergeCell ref="AT54:AY54"/>
    <mergeCell ref="AZ54:BI54"/>
    <mergeCell ref="BJ54:BS54"/>
    <mergeCell ref="BT54:CC54"/>
    <mergeCell ref="CN54:CW54"/>
    <mergeCell ref="CN55:CW55"/>
    <mergeCell ref="CX54:DG54"/>
    <mergeCell ref="CX55:DG55"/>
    <mergeCell ref="DH54:DQ54"/>
    <mergeCell ref="DH55:DQ55"/>
    <mergeCell ref="DR54:EA54"/>
    <mergeCell ref="DR55:EA55"/>
    <mergeCell ref="CD54:CM54"/>
    <mergeCell ref="CD55:CM55"/>
    <mergeCell ref="EB54:EK54"/>
    <mergeCell ref="EB55:EK55"/>
    <mergeCell ref="EV54:FE54"/>
    <mergeCell ref="EV55:FE55"/>
    <mergeCell ref="FF54:FO54"/>
    <mergeCell ref="FF55:FO55"/>
    <mergeCell ref="FZ51:GI52"/>
    <mergeCell ref="A52:AM52"/>
    <mergeCell ref="A53:AM53"/>
    <mergeCell ref="AN53:AS53"/>
    <mergeCell ref="AT53:AY53"/>
    <mergeCell ref="AZ53:BI53"/>
    <mergeCell ref="BJ53:BS53"/>
    <mergeCell ref="BT53:CC53"/>
    <mergeCell ref="FZ53:GI53"/>
    <mergeCell ref="CD51:CM52"/>
    <mergeCell ref="A51:AM51"/>
    <mergeCell ref="AN51:AS52"/>
    <mergeCell ref="AT51:AY52"/>
    <mergeCell ref="AZ51:BI52"/>
    <mergeCell ref="BJ51:BS52"/>
    <mergeCell ref="BT51:CC52"/>
    <mergeCell ref="CN51:CW52"/>
    <mergeCell ref="CN53:CW53"/>
    <mergeCell ref="CX51:DG52"/>
    <mergeCell ref="CX53:DG53"/>
    <mergeCell ref="DH51:DQ52"/>
    <mergeCell ref="DH53:DQ53"/>
    <mergeCell ref="DR51:EA52"/>
    <mergeCell ref="DR53:EA53"/>
    <mergeCell ref="CD53:CM53"/>
    <mergeCell ref="EB51:EK52"/>
    <mergeCell ref="EB53:EK53"/>
    <mergeCell ref="EV51:FE52"/>
    <mergeCell ref="EV53:FE53"/>
    <mergeCell ref="FF51:FO52"/>
    <mergeCell ref="FF53:FO53"/>
    <mergeCell ref="FZ48:GI49"/>
    <mergeCell ref="A49:AM49"/>
    <mergeCell ref="A50:AM50"/>
    <mergeCell ref="AN50:AS50"/>
    <mergeCell ref="AT50:AY50"/>
    <mergeCell ref="AZ50:BI50"/>
    <mergeCell ref="BJ50:BS50"/>
    <mergeCell ref="BT50:CC50"/>
    <mergeCell ref="FZ50:GI50"/>
    <mergeCell ref="CN50:CW50"/>
    <mergeCell ref="A48:AM48"/>
    <mergeCell ref="AN48:AS49"/>
    <mergeCell ref="AT48:AY49"/>
    <mergeCell ref="AZ48:BI49"/>
    <mergeCell ref="BJ48:BS49"/>
    <mergeCell ref="BT48:CC49"/>
    <mergeCell ref="CX48:DG49"/>
    <mergeCell ref="CX50:DG50"/>
    <mergeCell ref="DH48:DQ49"/>
    <mergeCell ref="DH50:DQ50"/>
    <mergeCell ref="DR48:EA49"/>
    <mergeCell ref="DR50:EA50"/>
    <mergeCell ref="EB48:EK49"/>
    <mergeCell ref="EB50:EK50"/>
    <mergeCell ref="CD48:CM49"/>
    <mergeCell ref="CD50:CM50"/>
    <mergeCell ref="CN48:CW49"/>
    <mergeCell ref="EV48:FE49"/>
    <mergeCell ref="EV50:FE50"/>
    <mergeCell ref="FF48:FO49"/>
    <mergeCell ref="FF50:FO50"/>
    <mergeCell ref="FZ45:GI46"/>
    <mergeCell ref="A46:AM46"/>
    <mergeCell ref="A47:AM47"/>
    <mergeCell ref="AN47:AS47"/>
    <mergeCell ref="AT47:AY47"/>
    <mergeCell ref="AZ47:BI47"/>
    <mergeCell ref="BJ47:BS47"/>
    <mergeCell ref="BT47:CC47"/>
    <mergeCell ref="FZ47:GI47"/>
    <mergeCell ref="A45:AM45"/>
    <mergeCell ref="AN45:AS46"/>
    <mergeCell ref="AT45:AY46"/>
    <mergeCell ref="AZ45:BI46"/>
    <mergeCell ref="BJ45:BS46"/>
    <mergeCell ref="BT45:CC46"/>
    <mergeCell ref="CX45:DG46"/>
    <mergeCell ref="CX47:DG47"/>
    <mergeCell ref="DH45:DQ46"/>
    <mergeCell ref="DH47:DQ47"/>
    <mergeCell ref="DR45:EA46"/>
    <mergeCell ref="DR47:EA47"/>
    <mergeCell ref="EL45:EU46"/>
    <mergeCell ref="EL47:EU47"/>
    <mergeCell ref="FF47:FO47"/>
    <mergeCell ref="CD47:CM47"/>
    <mergeCell ref="CN47:CW47"/>
    <mergeCell ref="EB45:EK46"/>
    <mergeCell ref="EB47:EK47"/>
    <mergeCell ref="EV45:FE46"/>
    <mergeCell ref="EV47:FE47"/>
    <mergeCell ref="FZ41:GI42"/>
    <mergeCell ref="A42:AM42"/>
    <mergeCell ref="A43:AM43"/>
    <mergeCell ref="AN43:AS44"/>
    <mergeCell ref="AT43:AY44"/>
    <mergeCell ref="AZ43:BI44"/>
    <mergeCell ref="BJ43:BS44"/>
    <mergeCell ref="BT43:CC44"/>
    <mergeCell ref="FZ43:GI44"/>
    <mergeCell ref="A44:AM44"/>
    <mergeCell ref="A41:AM41"/>
    <mergeCell ref="AN41:AS42"/>
    <mergeCell ref="AT41:AY42"/>
    <mergeCell ref="AZ41:BI42"/>
    <mergeCell ref="BJ41:BS42"/>
    <mergeCell ref="BT41:CC42"/>
    <mergeCell ref="CD41:CM42"/>
    <mergeCell ref="CX41:DG42"/>
    <mergeCell ref="CX43:DG44"/>
    <mergeCell ref="DH41:DQ42"/>
    <mergeCell ref="DH43:DQ44"/>
    <mergeCell ref="DR41:EA42"/>
    <mergeCell ref="DR43:EA44"/>
    <mergeCell ref="EL43:EU44"/>
    <mergeCell ref="EB41:EK42"/>
    <mergeCell ref="EB43:EK44"/>
    <mergeCell ref="EL41:EU42"/>
    <mergeCell ref="EV43:FE44"/>
    <mergeCell ref="EV41:FE42"/>
    <mergeCell ref="FP41:FY42"/>
    <mergeCell ref="FP43:FY44"/>
    <mergeCell ref="FZ39:GI39"/>
    <mergeCell ref="A40:AM40"/>
    <mergeCell ref="AN40:AS40"/>
    <mergeCell ref="AT40:AY40"/>
    <mergeCell ref="AZ40:BI40"/>
    <mergeCell ref="BJ40:BS40"/>
    <mergeCell ref="BT40:CC40"/>
    <mergeCell ref="FZ40:GI40"/>
    <mergeCell ref="CD40:CM40"/>
    <mergeCell ref="CN39:CW39"/>
    <mergeCell ref="A39:AM39"/>
    <mergeCell ref="AN39:AS39"/>
    <mergeCell ref="AT39:AY39"/>
    <mergeCell ref="AZ39:BI39"/>
    <mergeCell ref="BJ39:BS39"/>
    <mergeCell ref="BT39:CC39"/>
    <mergeCell ref="CD39:CM39"/>
    <mergeCell ref="CX39:DG39"/>
    <mergeCell ref="CX40:DG40"/>
    <mergeCell ref="DH39:DQ39"/>
    <mergeCell ref="DH40:DQ40"/>
    <mergeCell ref="DR39:EA39"/>
    <mergeCell ref="DR40:EA40"/>
    <mergeCell ref="EB39:EK39"/>
    <mergeCell ref="EB40:EK40"/>
    <mergeCell ref="EL39:EU39"/>
    <mergeCell ref="EL40:EU40"/>
    <mergeCell ref="EV39:FE39"/>
    <mergeCell ref="EV40:FE40"/>
    <mergeCell ref="FP39:FY39"/>
    <mergeCell ref="FP40:FY40"/>
    <mergeCell ref="FZ37:GI37"/>
    <mergeCell ref="A38:AM38"/>
    <mergeCell ref="AN38:AS38"/>
    <mergeCell ref="AT38:AY38"/>
    <mergeCell ref="AZ38:BI38"/>
    <mergeCell ref="BJ38:BS38"/>
    <mergeCell ref="BT38:CC38"/>
    <mergeCell ref="FZ38:GI38"/>
    <mergeCell ref="A37:AM37"/>
    <mergeCell ref="AN37:AS37"/>
    <mergeCell ref="AT37:AY37"/>
    <mergeCell ref="AZ37:BI37"/>
    <mergeCell ref="BJ37:BS37"/>
    <mergeCell ref="BT37:CC37"/>
    <mergeCell ref="CD37:CM37"/>
    <mergeCell ref="CD38:CM38"/>
    <mergeCell ref="CX37:DG37"/>
    <mergeCell ref="CX38:DG38"/>
    <mergeCell ref="DH37:DQ37"/>
    <mergeCell ref="DH38:DQ38"/>
    <mergeCell ref="DR37:EA37"/>
    <mergeCell ref="DR38:EA38"/>
    <mergeCell ref="EB37:EK37"/>
    <mergeCell ref="EB38:EK38"/>
    <mergeCell ref="EL37:EU37"/>
    <mergeCell ref="EL38:EU38"/>
    <mergeCell ref="EV37:FE37"/>
    <mergeCell ref="EV38:FE38"/>
    <mergeCell ref="FP37:FY37"/>
    <mergeCell ref="FP38:FY38"/>
    <mergeCell ref="FZ34:GI35"/>
    <mergeCell ref="A35:AM35"/>
    <mergeCell ref="A36:AM36"/>
    <mergeCell ref="AN36:AS36"/>
    <mergeCell ref="AT36:AY36"/>
    <mergeCell ref="AZ36:BI36"/>
    <mergeCell ref="BJ36:BS36"/>
    <mergeCell ref="BT36:CC36"/>
    <mergeCell ref="FZ36:GI36"/>
    <mergeCell ref="CD34:CM35"/>
    <mergeCell ref="A34:AM34"/>
    <mergeCell ref="AN34:AS35"/>
    <mergeCell ref="AT34:AY35"/>
    <mergeCell ref="AZ34:BI35"/>
    <mergeCell ref="BJ34:BS35"/>
    <mergeCell ref="BT34:CC35"/>
    <mergeCell ref="CD36:CM36"/>
    <mergeCell ref="CX34:DG35"/>
    <mergeCell ref="CX36:DG36"/>
    <mergeCell ref="DH34:DQ35"/>
    <mergeCell ref="DH36:DQ36"/>
    <mergeCell ref="DR34:EA35"/>
    <mergeCell ref="DR36:EA36"/>
    <mergeCell ref="EB34:EK35"/>
    <mergeCell ref="EB36:EK36"/>
    <mergeCell ref="EL34:EU35"/>
    <mergeCell ref="EL36:EU36"/>
    <mergeCell ref="EV34:FE35"/>
    <mergeCell ref="EV36:FE36"/>
    <mergeCell ref="FP34:FY35"/>
    <mergeCell ref="FP36:FY36"/>
    <mergeCell ref="FZ32:GI32"/>
    <mergeCell ref="A33:AM33"/>
    <mergeCell ref="AN33:AS33"/>
    <mergeCell ref="AT33:AY33"/>
    <mergeCell ref="AZ33:BI33"/>
    <mergeCell ref="BJ33:BS33"/>
    <mergeCell ref="BT33:CC33"/>
    <mergeCell ref="FZ33:GI33"/>
    <mergeCell ref="CD32:CM32"/>
    <mergeCell ref="CD33:CM33"/>
    <mergeCell ref="A32:AM32"/>
    <mergeCell ref="AN32:AS32"/>
    <mergeCell ref="AT32:AY32"/>
    <mergeCell ref="AZ32:BI32"/>
    <mergeCell ref="BJ32:BS32"/>
    <mergeCell ref="BT32:CC32"/>
    <mergeCell ref="CX32:DG32"/>
    <mergeCell ref="CX33:DG33"/>
    <mergeCell ref="DH32:DQ32"/>
    <mergeCell ref="DH33:DQ33"/>
    <mergeCell ref="DR32:EA32"/>
    <mergeCell ref="DR33:EA33"/>
    <mergeCell ref="EB32:EK32"/>
    <mergeCell ref="EB33:EK33"/>
    <mergeCell ref="EL32:EU32"/>
    <mergeCell ref="EL33:EU33"/>
    <mergeCell ref="EV32:FE32"/>
    <mergeCell ref="EV33:FE33"/>
    <mergeCell ref="FF32:FO32"/>
    <mergeCell ref="FF33:FO33"/>
    <mergeCell ref="FP33:FY33"/>
    <mergeCell ref="FZ30:GI30"/>
    <mergeCell ref="A31:AM31"/>
    <mergeCell ref="AN31:AS31"/>
    <mergeCell ref="AT31:AY31"/>
    <mergeCell ref="AZ31:BI31"/>
    <mergeCell ref="BJ31:BS31"/>
    <mergeCell ref="BT31:CC31"/>
    <mergeCell ref="FZ31:GI31"/>
    <mergeCell ref="CD30:CM30"/>
    <mergeCell ref="CD31:CM31"/>
    <mergeCell ref="A30:AM30"/>
    <mergeCell ref="AN30:AS30"/>
    <mergeCell ref="AT30:AY30"/>
    <mergeCell ref="AZ30:BI30"/>
    <mergeCell ref="BJ30:BS30"/>
    <mergeCell ref="BT30:CC30"/>
    <mergeCell ref="CX30:DG30"/>
    <mergeCell ref="CX31:DG31"/>
    <mergeCell ref="EV30:FE30"/>
    <mergeCell ref="EV31:FE31"/>
    <mergeCell ref="EL31:EU31"/>
    <mergeCell ref="FP30:FY30"/>
    <mergeCell ref="FP31:FY31"/>
    <mergeCell ref="FZ28:GI28"/>
    <mergeCell ref="A29:AM29"/>
    <mergeCell ref="AN29:AS29"/>
    <mergeCell ref="AT29:AY29"/>
    <mergeCell ref="AZ29:BI29"/>
    <mergeCell ref="BJ29:BS29"/>
    <mergeCell ref="BT29:CC29"/>
    <mergeCell ref="FZ29:GI29"/>
    <mergeCell ref="CD28:CM28"/>
    <mergeCell ref="CD29:CM29"/>
    <mergeCell ref="A28:AM28"/>
    <mergeCell ref="AN28:AS28"/>
    <mergeCell ref="AT28:AY28"/>
    <mergeCell ref="AZ28:BI28"/>
    <mergeCell ref="BJ28:BS28"/>
    <mergeCell ref="BT28:CC28"/>
    <mergeCell ref="CX28:DG28"/>
    <mergeCell ref="CX29:DG29"/>
    <mergeCell ref="EV28:FE28"/>
    <mergeCell ref="EV29:FE29"/>
    <mergeCell ref="FP28:FY28"/>
    <mergeCell ref="FP29:FY29"/>
    <mergeCell ref="FZ25:GI25"/>
    <mergeCell ref="A26:AM26"/>
    <mergeCell ref="AN26:AS27"/>
    <mergeCell ref="AT26:AY27"/>
    <mergeCell ref="AZ26:BI27"/>
    <mergeCell ref="BJ26:BS27"/>
    <mergeCell ref="BT26:CC27"/>
    <mergeCell ref="FZ26:GI27"/>
    <mergeCell ref="A27:AM27"/>
    <mergeCell ref="A25:AM25"/>
    <mergeCell ref="AN25:AS25"/>
    <mergeCell ref="AT25:AY25"/>
    <mergeCell ref="AZ25:BI25"/>
    <mergeCell ref="BJ25:BS25"/>
    <mergeCell ref="BT25:CC25"/>
    <mergeCell ref="CD25:CM25"/>
    <mergeCell ref="FZ23:GI24"/>
    <mergeCell ref="A24:AM24"/>
    <mergeCell ref="A23:AM23"/>
    <mergeCell ref="AN23:AS24"/>
    <mergeCell ref="AT23:AY24"/>
    <mergeCell ref="AZ23:BI24"/>
    <mergeCell ref="BJ23:BS24"/>
    <mergeCell ref="BT23:CC24"/>
    <mergeCell ref="CN23:CW24"/>
    <mergeCell ref="CN25:CW25"/>
    <mergeCell ref="FZ21:GI21"/>
    <mergeCell ref="A22:AM22"/>
    <mergeCell ref="AN22:AS22"/>
    <mergeCell ref="AT22:AY22"/>
    <mergeCell ref="AZ22:BI22"/>
    <mergeCell ref="BJ22:BS22"/>
    <mergeCell ref="BT22:CC22"/>
    <mergeCell ref="FZ22:GI22"/>
    <mergeCell ref="CN21:CW21"/>
    <mergeCell ref="CN22:CW22"/>
    <mergeCell ref="A21:AM21"/>
    <mergeCell ref="AN21:AS21"/>
    <mergeCell ref="AT21:AY21"/>
    <mergeCell ref="AZ21:BI21"/>
    <mergeCell ref="BJ21:BS21"/>
    <mergeCell ref="BT21:CC21"/>
    <mergeCell ref="FZ18:GI18"/>
    <mergeCell ref="A19:AM19"/>
    <mergeCell ref="AN19:AS20"/>
    <mergeCell ref="AT19:AY20"/>
    <mergeCell ref="AZ19:BI20"/>
    <mergeCell ref="BJ19:BS20"/>
    <mergeCell ref="BT19:CC20"/>
    <mergeCell ref="FZ19:GI20"/>
    <mergeCell ref="A20:AM20"/>
    <mergeCell ref="A18:AM18"/>
    <mergeCell ref="AN18:AS18"/>
    <mergeCell ref="AT18:AY18"/>
    <mergeCell ref="AZ18:BI18"/>
    <mergeCell ref="BJ18:BS18"/>
    <mergeCell ref="BT18:CC18"/>
    <mergeCell ref="CN19:CW20"/>
    <mergeCell ref="DH18:DQ18"/>
    <mergeCell ref="DH19:DQ20"/>
    <mergeCell ref="DR18:EA18"/>
    <mergeCell ref="DR19:EA20"/>
    <mergeCell ref="EB18:EK18"/>
    <mergeCell ref="EB19:EK20"/>
    <mergeCell ref="A16:AM16"/>
    <mergeCell ref="AN16:AS17"/>
    <mergeCell ref="AT16:AY17"/>
    <mergeCell ref="AZ16:BI17"/>
    <mergeCell ref="BJ16:BS17"/>
    <mergeCell ref="BT16:CC17"/>
    <mergeCell ref="FZ16:GI17"/>
    <mergeCell ref="A17:AM17"/>
    <mergeCell ref="FZ15:GI15"/>
    <mergeCell ref="A15:AM15"/>
    <mergeCell ref="AN15:AS15"/>
    <mergeCell ref="AT15:AY15"/>
    <mergeCell ref="AZ15:BI15"/>
    <mergeCell ref="BJ15:BS15"/>
    <mergeCell ref="BT15:CC15"/>
    <mergeCell ref="DH16:DQ17"/>
    <mergeCell ref="DR16:EA17"/>
    <mergeCell ref="EB16:EK17"/>
    <mergeCell ref="CN15:CW15"/>
    <mergeCell ref="CN16:CW17"/>
    <mergeCell ref="CN18:CW18"/>
    <mergeCell ref="CD15:CM15"/>
    <mergeCell ref="CD16:CM17"/>
    <mergeCell ref="CD18:CM18"/>
    <mergeCell ref="CD19:CM20"/>
    <mergeCell ref="CX15:DG15"/>
    <mergeCell ref="A14:AM14"/>
    <mergeCell ref="AN14:AS14"/>
    <mergeCell ref="AT14:AY14"/>
    <mergeCell ref="AZ14:BI14"/>
    <mergeCell ref="BJ14:BS14"/>
    <mergeCell ref="BT14:CC14"/>
    <mergeCell ref="FZ14:GI14"/>
    <mergeCell ref="CD13:CM13"/>
    <mergeCell ref="CD14:CM14"/>
    <mergeCell ref="A13:AM13"/>
    <mergeCell ref="AN13:AS13"/>
    <mergeCell ref="AT13:AY13"/>
    <mergeCell ref="AZ13:BI13"/>
    <mergeCell ref="BJ13:BS13"/>
    <mergeCell ref="BT13:CC13"/>
    <mergeCell ref="FZ11:GI11"/>
    <mergeCell ref="A12:AM12"/>
    <mergeCell ref="AN12:AS12"/>
    <mergeCell ref="AT12:AY12"/>
    <mergeCell ref="AZ12:BI12"/>
    <mergeCell ref="BJ12:BS12"/>
    <mergeCell ref="BT12:CC12"/>
    <mergeCell ref="FZ12:GI12"/>
    <mergeCell ref="A11:AM11"/>
    <mergeCell ref="AN11:AS11"/>
    <mergeCell ref="AT11:AY11"/>
    <mergeCell ref="AZ11:BI11"/>
    <mergeCell ref="BJ11:BS11"/>
    <mergeCell ref="BT11:CC11"/>
    <mergeCell ref="CN13:CW13"/>
    <mergeCell ref="CN14:CW14"/>
    <mergeCell ref="CX14:DG14"/>
    <mergeCell ref="A4:GI4"/>
    <mergeCell ref="A6:AM6"/>
    <mergeCell ref="AN6:AS6"/>
    <mergeCell ref="AT6:AY6"/>
    <mergeCell ref="AZ6:GI6"/>
    <mergeCell ref="FZ7:GI7"/>
    <mergeCell ref="A8:AM8"/>
    <mergeCell ref="AN8:AS8"/>
    <mergeCell ref="AT8:AY8"/>
    <mergeCell ref="AZ8:BI8"/>
    <mergeCell ref="BJ8:BS8"/>
    <mergeCell ref="BT8:CC8"/>
    <mergeCell ref="FZ8:GI8"/>
    <mergeCell ref="CD7:CM7"/>
    <mergeCell ref="CN7:CW7"/>
    <mergeCell ref="A7:AM7"/>
    <mergeCell ref="FZ13:GI13"/>
    <mergeCell ref="CX8:DG8"/>
    <mergeCell ref="CD9:CM9"/>
    <mergeCell ref="CN9:CW9"/>
    <mergeCell ref="CX9:DG9"/>
    <mergeCell ref="DH7:DQ7"/>
    <mergeCell ref="DH8:DQ8"/>
    <mergeCell ref="DH9:DQ9"/>
    <mergeCell ref="DH10:DQ10"/>
    <mergeCell ref="DH11:DQ11"/>
    <mergeCell ref="DH12:DQ12"/>
    <mergeCell ref="DH13:DQ13"/>
    <mergeCell ref="DR7:EA7"/>
    <mergeCell ref="DR8:EA8"/>
    <mergeCell ref="DR9:EA9"/>
    <mergeCell ref="DR10:EA10"/>
    <mergeCell ref="AN7:AS7"/>
    <mergeCell ref="AT7:AY7"/>
    <mergeCell ref="AZ7:BI7"/>
    <mergeCell ref="BJ7:BS7"/>
    <mergeCell ref="BT7:CC7"/>
    <mergeCell ref="CX7:DG7"/>
    <mergeCell ref="CD8:CM8"/>
    <mergeCell ref="CN8:CW8"/>
    <mergeCell ref="FZ9:GI9"/>
    <mergeCell ref="A10:AM10"/>
    <mergeCell ref="AN10:AS10"/>
    <mergeCell ref="AT10:AY10"/>
    <mergeCell ref="AZ10:BI10"/>
    <mergeCell ref="BJ10:BS10"/>
    <mergeCell ref="BT10:CC10"/>
    <mergeCell ref="FZ10:GI10"/>
    <mergeCell ref="CD10:CM10"/>
    <mergeCell ref="CN10:CW10"/>
    <mergeCell ref="A9:AM9"/>
    <mergeCell ref="AN9:AS9"/>
    <mergeCell ref="AT9:AY9"/>
    <mergeCell ref="AZ9:BI9"/>
    <mergeCell ref="BJ9:BS9"/>
    <mergeCell ref="BT9:CC9"/>
    <mergeCell ref="EL7:EU7"/>
    <mergeCell ref="EL8:EU8"/>
    <mergeCell ref="EL9:EU9"/>
    <mergeCell ref="EL10:EU10"/>
    <mergeCell ref="FF7:FO7"/>
    <mergeCell ref="FF8:FO8"/>
    <mergeCell ref="FF9:FO9"/>
    <mergeCell ref="FF10:FO10"/>
  </mergeCells>
  <pageMargins left="0.39370078740157483" right="0.39370078740157483" top="0.39370078740157483" bottom="0.39370078740157483" header="0.27559055118110237" footer="0.27559055118110237"/>
  <pageSetup paperSize="9" scale="29" fitToHeight="27" orientation="landscape" r:id="rId1"/>
  <headerFooter alignWithMargins="0"/>
  <rowBreaks count="1" manualBreakCount="1">
    <brk id="100"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K675"/>
  <sheetViews>
    <sheetView view="pageBreakPreview" topLeftCell="A2" zoomScaleSheetLayoutView="100" workbookViewId="0">
      <selection activeCell="BN255" sqref="BN255:CB255"/>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16384" width="1.140625" style="4"/>
  </cols>
  <sheetData>
    <row r="1" spans="1:80"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80"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80"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80"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80" ht="7.5" customHeight="1" x14ac:dyDescent="0.2"/>
    <row r="6" spans="1:80"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80"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80" ht="12" customHeight="1" x14ac:dyDescent="0.2"/>
    <row r="9" spans="1:80"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80" ht="12" customHeight="1" x14ac:dyDescent="0.2"/>
    <row r="11" spans="1:80" ht="3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row>
    <row r="12" spans="1:80" ht="12" customHeight="1" x14ac:dyDescent="0.2"/>
    <row r="13" spans="1:80" ht="32.25" customHeight="1" x14ac:dyDescent="0.25">
      <c r="A13" s="485" t="s">
        <v>514</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80" ht="12" customHeight="1" x14ac:dyDescent="0.2"/>
    <row r="15" spans="1:80" ht="12" customHeight="1" x14ac:dyDescent="0.2">
      <c r="A15" s="157" t="s">
        <v>142</v>
      </c>
      <c r="B15" s="158"/>
      <c r="C15" s="158"/>
      <c r="D15" s="159"/>
      <c r="E15" s="157" t="s">
        <v>41</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9"/>
      <c r="AN15" s="157" t="s">
        <v>424</v>
      </c>
      <c r="AO15" s="158"/>
      <c r="AP15" s="158"/>
      <c r="AQ15" s="158"/>
      <c r="AR15" s="158"/>
      <c r="AS15" s="158"/>
      <c r="AT15" s="158"/>
      <c r="AU15" s="158"/>
      <c r="AV15" s="158"/>
      <c r="AW15" s="158"/>
      <c r="AX15" s="158"/>
      <c r="AY15" s="158"/>
      <c r="AZ15" s="158"/>
      <c r="BA15" s="159"/>
      <c r="BB15" s="157" t="s">
        <v>494</v>
      </c>
      <c r="BC15" s="158"/>
      <c r="BD15" s="158"/>
      <c r="BE15" s="158"/>
      <c r="BF15" s="158"/>
      <c r="BG15" s="158"/>
      <c r="BH15" s="158"/>
      <c r="BI15" s="158"/>
      <c r="BJ15" s="158"/>
      <c r="BK15" s="158"/>
      <c r="BL15" s="158"/>
      <c r="BM15" s="159"/>
      <c r="BN15" s="157" t="s">
        <v>436</v>
      </c>
      <c r="BO15" s="158"/>
      <c r="BP15" s="158"/>
      <c r="BQ15" s="158"/>
      <c r="BR15" s="158"/>
      <c r="BS15" s="158"/>
      <c r="BT15" s="158"/>
      <c r="BU15" s="158"/>
      <c r="BV15" s="158"/>
      <c r="BW15" s="158"/>
      <c r="BX15" s="158"/>
      <c r="BY15" s="158"/>
      <c r="BZ15" s="158"/>
      <c r="CA15" s="158"/>
      <c r="CB15" s="159"/>
    </row>
    <row r="16" spans="1:80"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9"/>
      <c r="AN16" s="407"/>
      <c r="AO16" s="408"/>
      <c r="AP16" s="408"/>
      <c r="AQ16" s="408"/>
      <c r="AR16" s="408"/>
      <c r="AS16" s="408"/>
      <c r="AT16" s="408"/>
      <c r="AU16" s="408"/>
      <c r="AV16" s="408"/>
      <c r="AW16" s="408"/>
      <c r="AX16" s="408"/>
      <c r="AY16" s="408"/>
      <c r="AZ16" s="408"/>
      <c r="BA16" s="409"/>
      <c r="BB16" s="407" t="s">
        <v>495</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407"/>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9"/>
      <c r="AN17" s="407"/>
      <c r="AO17" s="408"/>
      <c r="AP17" s="408"/>
      <c r="AQ17" s="408"/>
      <c r="AR17" s="408"/>
      <c r="AS17" s="408"/>
      <c r="AT17" s="408"/>
      <c r="AU17" s="408"/>
      <c r="AV17" s="408"/>
      <c r="AW17" s="408"/>
      <c r="AX17" s="408"/>
      <c r="AY17" s="408"/>
      <c r="AZ17" s="408"/>
      <c r="BA17" s="409"/>
      <c r="BB17" s="407" t="s">
        <v>512</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2"/>
      <c r="AN18" s="400">
        <v>3</v>
      </c>
      <c r="AO18" s="401"/>
      <c r="AP18" s="401"/>
      <c r="AQ18" s="401"/>
      <c r="AR18" s="401"/>
      <c r="AS18" s="401"/>
      <c r="AT18" s="401"/>
      <c r="AU18" s="401"/>
      <c r="AV18" s="401"/>
      <c r="AW18" s="401"/>
      <c r="AX18" s="401"/>
      <c r="AY18" s="401"/>
      <c r="AZ18" s="401"/>
      <c r="BA18" s="402"/>
      <c r="BB18" s="400">
        <v>4</v>
      </c>
      <c r="BC18" s="401"/>
      <c r="BD18" s="401"/>
      <c r="BE18" s="401"/>
      <c r="BF18" s="401"/>
      <c r="BG18" s="401"/>
      <c r="BH18" s="401"/>
      <c r="BI18" s="401"/>
      <c r="BJ18" s="401"/>
      <c r="BK18" s="401"/>
      <c r="BL18" s="401"/>
      <c r="BM18" s="402"/>
      <c r="BN18" s="400">
        <v>5</v>
      </c>
      <c r="BO18" s="401"/>
      <c r="BP18" s="401"/>
      <c r="BQ18" s="401"/>
      <c r="BR18" s="401"/>
      <c r="BS18" s="401"/>
      <c r="BT18" s="401"/>
      <c r="BU18" s="401"/>
      <c r="BV18" s="401"/>
      <c r="BW18" s="401"/>
      <c r="BX18" s="401"/>
      <c r="BY18" s="401"/>
      <c r="BZ18" s="401"/>
      <c r="CA18" s="401"/>
      <c r="CB18" s="402"/>
    </row>
    <row r="19" spans="1:80" ht="12" customHeight="1" x14ac:dyDescent="0.2">
      <c r="A19" s="413"/>
      <c r="B19" s="414"/>
      <c r="C19" s="414"/>
      <c r="D19" s="415"/>
      <c r="E19" s="413"/>
      <c r="F19" s="414"/>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4"/>
      <c r="AF19" s="414"/>
      <c r="AG19" s="414"/>
      <c r="AH19" s="414"/>
      <c r="AI19" s="414"/>
      <c r="AJ19" s="414"/>
      <c r="AK19" s="414"/>
      <c r="AL19" s="414"/>
      <c r="AM19" s="415"/>
      <c r="AN19" s="218"/>
      <c r="AO19" s="219"/>
      <c r="AP19" s="219"/>
      <c r="AQ19" s="219"/>
      <c r="AR19" s="219"/>
      <c r="AS19" s="219"/>
      <c r="AT19" s="219"/>
      <c r="AU19" s="219"/>
      <c r="AV19" s="219"/>
      <c r="AW19" s="219"/>
      <c r="AX19" s="219"/>
      <c r="AY19" s="219"/>
      <c r="AZ19" s="219"/>
      <c r="BA19" s="220"/>
      <c r="BB19" s="237"/>
      <c r="BC19" s="238"/>
      <c r="BD19" s="238"/>
      <c r="BE19" s="238"/>
      <c r="BF19" s="238"/>
      <c r="BG19" s="238"/>
      <c r="BH19" s="238"/>
      <c r="BI19" s="238"/>
      <c r="BJ19" s="238"/>
      <c r="BK19" s="238"/>
      <c r="BL19" s="238"/>
      <c r="BM19" s="278"/>
      <c r="BN19" s="237">
        <f t="shared" ref="BN19:BN21" si="0">AN19*BB19</f>
        <v>0</v>
      </c>
      <c r="BO19" s="238"/>
      <c r="BP19" s="238"/>
      <c r="BQ19" s="238"/>
      <c r="BR19" s="238"/>
      <c r="BS19" s="238"/>
      <c r="BT19" s="238"/>
      <c r="BU19" s="238"/>
      <c r="BV19" s="238"/>
      <c r="BW19" s="238"/>
      <c r="BX19" s="238"/>
      <c r="BY19" s="238"/>
      <c r="BZ19" s="238"/>
      <c r="CA19" s="238"/>
      <c r="CB19" s="278"/>
    </row>
    <row r="20" spans="1:80" ht="12" customHeight="1" x14ac:dyDescent="0.2">
      <c r="A20" s="413"/>
      <c r="B20" s="414"/>
      <c r="C20" s="414"/>
      <c r="D20" s="415"/>
      <c r="E20" s="413"/>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4"/>
      <c r="AK20" s="414"/>
      <c r="AL20" s="414"/>
      <c r="AM20" s="415"/>
      <c r="AN20" s="218"/>
      <c r="AO20" s="219"/>
      <c r="AP20" s="219"/>
      <c r="AQ20" s="219"/>
      <c r="AR20" s="219"/>
      <c r="AS20" s="219"/>
      <c r="AT20" s="219"/>
      <c r="AU20" s="219"/>
      <c r="AV20" s="219"/>
      <c r="AW20" s="219"/>
      <c r="AX20" s="219"/>
      <c r="AY20" s="219"/>
      <c r="AZ20" s="219"/>
      <c r="BA20" s="220"/>
      <c r="BB20" s="237"/>
      <c r="BC20" s="238"/>
      <c r="BD20" s="238"/>
      <c r="BE20" s="238"/>
      <c r="BF20" s="238"/>
      <c r="BG20" s="238"/>
      <c r="BH20" s="238"/>
      <c r="BI20" s="238"/>
      <c r="BJ20" s="238"/>
      <c r="BK20" s="238"/>
      <c r="BL20" s="238"/>
      <c r="BM20" s="278"/>
      <c r="BN20" s="237">
        <f t="shared" si="0"/>
        <v>0</v>
      </c>
      <c r="BO20" s="238"/>
      <c r="BP20" s="238"/>
      <c r="BQ20" s="238"/>
      <c r="BR20" s="238"/>
      <c r="BS20" s="238"/>
      <c r="BT20" s="238"/>
      <c r="BU20" s="238"/>
      <c r="BV20" s="238"/>
      <c r="BW20" s="238"/>
      <c r="BX20" s="238"/>
      <c r="BY20" s="238"/>
      <c r="BZ20" s="238"/>
      <c r="CA20" s="238"/>
      <c r="CB20" s="278"/>
    </row>
    <row r="21" spans="1:80" ht="12" customHeight="1" x14ac:dyDescent="0.2">
      <c r="A21" s="413"/>
      <c r="B21" s="414"/>
      <c r="C21" s="414"/>
      <c r="D21" s="415"/>
      <c r="E21" s="361"/>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3"/>
      <c r="AN21" s="218"/>
      <c r="AO21" s="219"/>
      <c r="AP21" s="219"/>
      <c r="AQ21" s="219"/>
      <c r="AR21" s="219"/>
      <c r="AS21" s="219"/>
      <c r="AT21" s="219"/>
      <c r="AU21" s="219"/>
      <c r="AV21" s="219"/>
      <c r="AW21" s="219"/>
      <c r="AX21" s="219"/>
      <c r="AY21" s="219"/>
      <c r="AZ21" s="219"/>
      <c r="BA21" s="220"/>
      <c r="BB21" s="237"/>
      <c r="BC21" s="238"/>
      <c r="BD21" s="238"/>
      <c r="BE21" s="238"/>
      <c r="BF21" s="238"/>
      <c r="BG21" s="238"/>
      <c r="BH21" s="238"/>
      <c r="BI21" s="238"/>
      <c r="BJ21" s="238"/>
      <c r="BK21" s="238"/>
      <c r="BL21" s="238"/>
      <c r="BM21" s="278"/>
      <c r="BN21" s="237">
        <f t="shared" si="0"/>
        <v>0</v>
      </c>
      <c r="BO21" s="238"/>
      <c r="BP21" s="238"/>
      <c r="BQ21" s="238"/>
      <c r="BR21" s="238"/>
      <c r="BS21" s="238"/>
      <c r="BT21" s="238"/>
      <c r="BU21" s="238"/>
      <c r="BV21" s="238"/>
      <c r="BW21" s="238"/>
      <c r="BX21" s="238"/>
      <c r="BY21" s="238"/>
      <c r="BZ21" s="238"/>
      <c r="CA21" s="238"/>
      <c r="CB21" s="278"/>
    </row>
    <row r="22" spans="1:80" ht="12" customHeight="1" x14ac:dyDescent="0.2">
      <c r="A22" s="377"/>
      <c r="B22" s="378"/>
      <c r="C22" s="378"/>
      <c r="D22" s="379"/>
      <c r="E22" s="380" t="s">
        <v>421</v>
      </c>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2"/>
      <c r="AN22" s="383" t="s">
        <v>52</v>
      </c>
      <c r="AO22" s="384"/>
      <c r="AP22" s="384"/>
      <c r="AQ22" s="384"/>
      <c r="AR22" s="384"/>
      <c r="AS22" s="384"/>
      <c r="AT22" s="384"/>
      <c r="AU22" s="384"/>
      <c r="AV22" s="384"/>
      <c r="AW22" s="384"/>
      <c r="AX22" s="384"/>
      <c r="AY22" s="384"/>
      <c r="AZ22" s="384"/>
      <c r="BA22" s="385"/>
      <c r="BB22" s="386" t="s">
        <v>52</v>
      </c>
      <c r="BC22" s="387"/>
      <c r="BD22" s="387"/>
      <c r="BE22" s="387"/>
      <c r="BF22" s="387"/>
      <c r="BG22" s="387"/>
      <c r="BH22" s="387"/>
      <c r="BI22" s="387"/>
      <c r="BJ22" s="387"/>
      <c r="BK22" s="387"/>
      <c r="BL22" s="387"/>
      <c r="BM22" s="388"/>
      <c r="BN22" s="545">
        <f>SUM(BN19:CB21)</f>
        <v>0</v>
      </c>
      <c r="BO22" s="546"/>
      <c r="BP22" s="546"/>
      <c r="BQ22" s="546"/>
      <c r="BR22" s="546"/>
      <c r="BS22" s="546"/>
      <c r="BT22" s="546"/>
      <c r="BU22" s="546"/>
      <c r="BV22" s="546"/>
      <c r="BW22" s="546"/>
      <c r="BX22" s="546"/>
      <c r="BY22" s="546"/>
      <c r="BZ22" s="546"/>
      <c r="CA22" s="546"/>
      <c r="CB22" s="547"/>
    </row>
    <row r="23" spans="1:80" ht="12" customHeight="1" x14ac:dyDescent="0.2"/>
    <row r="24" spans="1:80" ht="33.75" customHeight="1" x14ac:dyDescent="0.25">
      <c r="A24" s="485" t="s">
        <v>515</v>
      </c>
      <c r="B24" s="485"/>
      <c r="C24" s="485"/>
      <c r="D24" s="485"/>
      <c r="E24" s="485"/>
      <c r="F24" s="485"/>
      <c r="G24" s="485"/>
      <c r="H24" s="485"/>
      <c r="I24" s="485"/>
      <c r="J24" s="485"/>
      <c r="K24" s="485"/>
      <c r="L24" s="485"/>
      <c r="M24" s="485"/>
      <c r="N24" s="485"/>
      <c r="O24" s="485"/>
      <c r="P24" s="485"/>
      <c r="Q24" s="485"/>
      <c r="R24" s="485"/>
      <c r="S24" s="485"/>
      <c r="T24" s="485"/>
      <c r="U24" s="485"/>
      <c r="V24" s="485"/>
      <c r="W24" s="485"/>
      <c r="X24" s="485"/>
      <c r="Y24" s="485"/>
      <c r="Z24" s="485"/>
      <c r="AA24" s="485"/>
      <c r="AB24" s="485"/>
      <c r="AC24" s="485"/>
      <c r="AD24" s="485"/>
      <c r="AE24" s="485"/>
      <c r="AF24" s="485"/>
      <c r="AG24" s="485"/>
      <c r="AH24" s="485"/>
      <c r="AI24" s="485"/>
      <c r="AJ24" s="485"/>
      <c r="AK24" s="485"/>
      <c r="AL24" s="485"/>
      <c r="AM24" s="485"/>
      <c r="AN24" s="485"/>
      <c r="AO24" s="485"/>
      <c r="AP24" s="485"/>
      <c r="AQ24" s="485"/>
      <c r="AR24" s="485"/>
      <c r="AS24" s="485"/>
      <c r="AT24" s="485"/>
      <c r="AU24" s="485"/>
      <c r="AV24" s="485"/>
      <c r="AW24" s="485"/>
      <c r="AX24" s="485"/>
      <c r="AY24" s="485"/>
      <c r="AZ24" s="485"/>
      <c r="BA24" s="485"/>
      <c r="BB24" s="485"/>
      <c r="BC24" s="485"/>
      <c r="BD24" s="485"/>
      <c r="BE24" s="485"/>
      <c r="BF24" s="485"/>
      <c r="BG24" s="485"/>
      <c r="BH24" s="485"/>
      <c r="BI24" s="485"/>
      <c r="BJ24" s="485"/>
      <c r="BK24" s="485"/>
      <c r="BL24" s="485"/>
      <c r="BM24" s="485"/>
      <c r="BN24" s="485"/>
      <c r="BO24" s="485"/>
      <c r="BP24" s="485"/>
      <c r="BQ24" s="485"/>
      <c r="BR24" s="485"/>
      <c r="BS24" s="485"/>
      <c r="BT24" s="485"/>
      <c r="BU24" s="485"/>
      <c r="BV24" s="485"/>
      <c r="BW24" s="485"/>
      <c r="BX24" s="485"/>
      <c r="BY24" s="485"/>
      <c r="BZ24" s="485"/>
      <c r="CA24" s="485"/>
      <c r="CB24" s="485"/>
    </row>
    <row r="25" spans="1:80" ht="12" customHeight="1" x14ac:dyDescent="0.2"/>
    <row r="26" spans="1:80" ht="12" customHeight="1" x14ac:dyDescent="0.2">
      <c r="A26" s="157" t="s">
        <v>142</v>
      </c>
      <c r="B26" s="158"/>
      <c r="C26" s="158"/>
      <c r="D26" s="159"/>
      <c r="E26" s="157" t="s">
        <v>41</v>
      </c>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9"/>
      <c r="AN26" s="157" t="s">
        <v>516</v>
      </c>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9"/>
      <c r="BN26" s="157" t="s">
        <v>436</v>
      </c>
      <c r="BO26" s="158"/>
      <c r="BP26" s="158"/>
      <c r="BQ26" s="158"/>
      <c r="BR26" s="158"/>
      <c r="BS26" s="158"/>
      <c r="BT26" s="158"/>
      <c r="BU26" s="158"/>
      <c r="BV26" s="158"/>
      <c r="BW26" s="158"/>
      <c r="BX26" s="158"/>
      <c r="BY26" s="158"/>
      <c r="BZ26" s="158"/>
      <c r="CA26" s="158"/>
      <c r="CB26" s="159"/>
    </row>
    <row r="27" spans="1:80" ht="12" customHeight="1" x14ac:dyDescent="0.2">
      <c r="A27" s="407" t="s">
        <v>143</v>
      </c>
      <c r="B27" s="408"/>
      <c r="C27" s="408"/>
      <c r="D27" s="409"/>
      <c r="E27" s="407"/>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9"/>
      <c r="AN27" s="407"/>
      <c r="AO27" s="408"/>
      <c r="AP27" s="408"/>
      <c r="AQ27" s="408"/>
      <c r="AR27" s="408"/>
      <c r="AS27" s="408"/>
      <c r="AT27" s="408"/>
      <c r="AU27" s="408"/>
      <c r="AV27" s="408"/>
      <c r="AW27" s="408"/>
      <c r="AX27" s="408"/>
      <c r="AY27" s="408"/>
      <c r="AZ27" s="408"/>
      <c r="BA27" s="408"/>
      <c r="BB27" s="408"/>
      <c r="BC27" s="408"/>
      <c r="BD27" s="408"/>
      <c r="BE27" s="408"/>
      <c r="BF27" s="408"/>
      <c r="BG27" s="408"/>
      <c r="BH27" s="408"/>
      <c r="BI27" s="408"/>
      <c r="BJ27" s="408"/>
      <c r="BK27" s="408"/>
      <c r="BL27" s="408"/>
      <c r="BM27" s="409"/>
      <c r="BN27" s="407" t="s">
        <v>513</v>
      </c>
      <c r="BO27" s="408"/>
      <c r="BP27" s="408"/>
      <c r="BQ27" s="408"/>
      <c r="BR27" s="408"/>
      <c r="BS27" s="408"/>
      <c r="BT27" s="408"/>
      <c r="BU27" s="408"/>
      <c r="BV27" s="408"/>
      <c r="BW27" s="408"/>
      <c r="BX27" s="408"/>
      <c r="BY27" s="408"/>
      <c r="BZ27" s="408"/>
      <c r="CA27" s="408"/>
      <c r="CB27" s="409"/>
    </row>
    <row r="28" spans="1:80" ht="12" customHeight="1" x14ac:dyDescent="0.2">
      <c r="A28" s="407"/>
      <c r="B28" s="408"/>
      <c r="C28" s="408"/>
      <c r="D28" s="409"/>
      <c r="E28" s="407"/>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9"/>
      <c r="AN28" s="498"/>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500"/>
      <c r="BN28" s="407" t="s">
        <v>432</v>
      </c>
      <c r="BO28" s="408"/>
      <c r="BP28" s="408"/>
      <c r="BQ28" s="408"/>
      <c r="BR28" s="408"/>
      <c r="BS28" s="408"/>
      <c r="BT28" s="408"/>
      <c r="BU28" s="408"/>
      <c r="BV28" s="408"/>
      <c r="BW28" s="408"/>
      <c r="BX28" s="408"/>
      <c r="BY28" s="408"/>
      <c r="BZ28" s="408"/>
      <c r="CA28" s="408"/>
      <c r="CB28" s="409"/>
    </row>
    <row r="29" spans="1:80" ht="12" customHeight="1" x14ac:dyDescent="0.2">
      <c r="A29" s="400">
        <v>1</v>
      </c>
      <c r="B29" s="401"/>
      <c r="C29" s="401"/>
      <c r="D29" s="402"/>
      <c r="E29" s="400">
        <v>2</v>
      </c>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2"/>
      <c r="AN29" s="400">
        <v>3</v>
      </c>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2"/>
      <c r="BN29" s="400">
        <v>4</v>
      </c>
      <c r="BO29" s="401"/>
      <c r="BP29" s="401"/>
      <c r="BQ29" s="401"/>
      <c r="BR29" s="401"/>
      <c r="BS29" s="401"/>
      <c r="BT29" s="401"/>
      <c r="BU29" s="401"/>
      <c r="BV29" s="401"/>
      <c r="BW29" s="401"/>
      <c r="BX29" s="401"/>
      <c r="BY29" s="401"/>
      <c r="BZ29" s="401"/>
      <c r="CA29" s="401"/>
      <c r="CB29" s="402"/>
    </row>
    <row r="30" spans="1:80" ht="12" customHeight="1" x14ac:dyDescent="0.2">
      <c r="A30" s="413"/>
      <c r="B30" s="414"/>
      <c r="C30" s="414"/>
      <c r="D30" s="415"/>
      <c r="E30" s="413"/>
      <c r="F30" s="414"/>
      <c r="G30" s="414"/>
      <c r="H30" s="414"/>
      <c r="I30" s="414"/>
      <c r="J30" s="414"/>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4"/>
      <c r="AL30" s="414"/>
      <c r="AM30" s="415"/>
      <c r="AN30" s="323"/>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8"/>
      <c r="BN30" s="237">
        <f t="shared" ref="BN30:BN32" si="1">AN30*BB30</f>
        <v>0</v>
      </c>
      <c r="BO30" s="238"/>
      <c r="BP30" s="238"/>
      <c r="BQ30" s="238"/>
      <c r="BR30" s="238"/>
      <c r="BS30" s="238"/>
      <c r="BT30" s="238"/>
      <c r="BU30" s="238"/>
      <c r="BV30" s="238"/>
      <c r="BW30" s="238"/>
      <c r="BX30" s="238"/>
      <c r="BY30" s="238"/>
      <c r="BZ30" s="238"/>
      <c r="CA30" s="238"/>
      <c r="CB30" s="278"/>
    </row>
    <row r="31" spans="1:80" ht="12" customHeight="1" x14ac:dyDescent="0.2">
      <c r="A31" s="413"/>
      <c r="B31" s="414"/>
      <c r="C31" s="414"/>
      <c r="D31" s="415"/>
      <c r="E31" s="413"/>
      <c r="F31" s="414"/>
      <c r="G31" s="414"/>
      <c r="H31" s="414"/>
      <c r="I31" s="414"/>
      <c r="J31" s="414"/>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414"/>
      <c r="AK31" s="414"/>
      <c r="AL31" s="414"/>
      <c r="AM31" s="415"/>
      <c r="AN31" s="323"/>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8"/>
      <c r="BN31" s="237">
        <f t="shared" si="1"/>
        <v>0</v>
      </c>
      <c r="BO31" s="238"/>
      <c r="BP31" s="238"/>
      <c r="BQ31" s="238"/>
      <c r="BR31" s="238"/>
      <c r="BS31" s="238"/>
      <c r="BT31" s="238"/>
      <c r="BU31" s="238"/>
      <c r="BV31" s="238"/>
      <c r="BW31" s="238"/>
      <c r="BX31" s="238"/>
      <c r="BY31" s="238"/>
      <c r="BZ31" s="238"/>
      <c r="CA31" s="238"/>
      <c r="CB31" s="278"/>
    </row>
    <row r="32" spans="1:80" ht="12" customHeight="1" x14ac:dyDescent="0.2">
      <c r="A32" s="413"/>
      <c r="B32" s="414"/>
      <c r="C32" s="414"/>
      <c r="D32" s="415"/>
      <c r="E32" s="361"/>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3"/>
      <c r="AN32" s="323"/>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8"/>
      <c r="BN32" s="237">
        <f t="shared" si="1"/>
        <v>0</v>
      </c>
      <c r="BO32" s="238"/>
      <c r="BP32" s="238"/>
      <c r="BQ32" s="238"/>
      <c r="BR32" s="238"/>
      <c r="BS32" s="238"/>
      <c r="BT32" s="238"/>
      <c r="BU32" s="238"/>
      <c r="BV32" s="238"/>
      <c r="BW32" s="238"/>
      <c r="BX32" s="238"/>
      <c r="BY32" s="238"/>
      <c r="BZ32" s="238"/>
      <c r="CA32" s="238"/>
      <c r="CB32" s="278"/>
    </row>
    <row r="33" spans="1:80" ht="12" customHeight="1" x14ac:dyDescent="0.2">
      <c r="A33" s="377"/>
      <c r="B33" s="378"/>
      <c r="C33" s="378"/>
      <c r="D33" s="379"/>
      <c r="E33" s="380" t="s">
        <v>421</v>
      </c>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2"/>
      <c r="AN33" s="386" t="s">
        <v>52</v>
      </c>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8"/>
      <c r="BN33" s="545">
        <f>SUM(BN30:CB32)</f>
        <v>0</v>
      </c>
      <c r="BO33" s="546"/>
      <c r="BP33" s="546"/>
      <c r="BQ33" s="546"/>
      <c r="BR33" s="546"/>
      <c r="BS33" s="546"/>
      <c r="BT33" s="546"/>
      <c r="BU33" s="546"/>
      <c r="BV33" s="546"/>
      <c r="BW33" s="546"/>
      <c r="BX33" s="546"/>
      <c r="BY33" s="546"/>
      <c r="BZ33" s="546"/>
      <c r="CA33" s="546"/>
      <c r="CB33" s="547"/>
    </row>
    <row r="34" spans="1:80" ht="12" customHeight="1" x14ac:dyDescent="0.2"/>
    <row r="35" spans="1:80" ht="30.75" customHeight="1" x14ac:dyDescent="0.25">
      <c r="A35" s="485" t="s">
        <v>518</v>
      </c>
      <c r="B35" s="485"/>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c r="AA35" s="485"/>
      <c r="AB35" s="485"/>
      <c r="AC35" s="485"/>
      <c r="AD35" s="485"/>
      <c r="AE35" s="485"/>
      <c r="AF35" s="485"/>
      <c r="AG35" s="485"/>
      <c r="AH35" s="485"/>
      <c r="AI35" s="485"/>
      <c r="AJ35" s="485"/>
      <c r="AK35" s="485"/>
      <c r="AL35" s="485"/>
      <c r="AM35" s="485"/>
      <c r="AN35" s="485"/>
      <c r="AO35" s="485"/>
      <c r="AP35" s="485"/>
      <c r="AQ35" s="485"/>
      <c r="AR35" s="485"/>
      <c r="AS35" s="485"/>
      <c r="AT35" s="485"/>
      <c r="AU35" s="485"/>
      <c r="AV35" s="485"/>
      <c r="AW35" s="485"/>
      <c r="AX35" s="485"/>
      <c r="AY35" s="485"/>
      <c r="AZ35" s="485"/>
      <c r="BA35" s="485"/>
      <c r="BB35" s="485"/>
      <c r="BC35" s="485"/>
      <c r="BD35" s="485"/>
      <c r="BE35" s="485"/>
      <c r="BF35" s="485"/>
      <c r="BG35" s="485"/>
      <c r="BH35" s="485"/>
      <c r="BI35" s="485"/>
      <c r="BJ35" s="485"/>
      <c r="BK35" s="485"/>
      <c r="BL35" s="485"/>
      <c r="BM35" s="485"/>
      <c r="BN35" s="485"/>
      <c r="BO35" s="485"/>
      <c r="BP35" s="485"/>
      <c r="BQ35" s="485"/>
      <c r="BR35" s="485"/>
      <c r="BS35" s="485"/>
      <c r="BT35" s="485"/>
      <c r="BU35" s="485"/>
      <c r="BV35" s="485"/>
      <c r="BW35" s="485"/>
      <c r="BX35" s="485"/>
      <c r="BY35" s="485"/>
      <c r="BZ35" s="485"/>
      <c r="CA35" s="485"/>
      <c r="CB35" s="485"/>
    </row>
    <row r="36" spans="1:80" ht="12" customHeight="1" x14ac:dyDescent="0.2"/>
    <row r="37" spans="1:80" ht="12" customHeight="1" x14ac:dyDescent="0.2">
      <c r="A37" s="157" t="s">
        <v>142</v>
      </c>
      <c r="B37" s="158"/>
      <c r="C37" s="158"/>
      <c r="D37" s="159"/>
      <c r="E37" s="157" t="s">
        <v>41</v>
      </c>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9"/>
      <c r="AN37" s="157" t="s">
        <v>424</v>
      </c>
      <c r="AO37" s="158"/>
      <c r="AP37" s="158"/>
      <c r="AQ37" s="158"/>
      <c r="AR37" s="158"/>
      <c r="AS37" s="158"/>
      <c r="AT37" s="158"/>
      <c r="AU37" s="158"/>
      <c r="AV37" s="158"/>
      <c r="AW37" s="158"/>
      <c r="AX37" s="158"/>
      <c r="AY37" s="158"/>
      <c r="AZ37" s="158"/>
      <c r="BA37" s="159"/>
      <c r="BB37" s="157" t="s">
        <v>477</v>
      </c>
      <c r="BC37" s="158"/>
      <c r="BD37" s="158"/>
      <c r="BE37" s="158"/>
      <c r="BF37" s="158"/>
      <c r="BG37" s="158"/>
      <c r="BH37" s="158"/>
      <c r="BI37" s="158"/>
      <c r="BJ37" s="158"/>
      <c r="BK37" s="158"/>
      <c r="BL37" s="158"/>
      <c r="BM37" s="159"/>
      <c r="BN37" s="157" t="s">
        <v>436</v>
      </c>
      <c r="BO37" s="158"/>
      <c r="BP37" s="158"/>
      <c r="BQ37" s="158"/>
      <c r="BR37" s="158"/>
      <c r="BS37" s="158"/>
      <c r="BT37" s="158"/>
      <c r="BU37" s="158"/>
      <c r="BV37" s="158"/>
      <c r="BW37" s="158"/>
      <c r="BX37" s="158"/>
      <c r="BY37" s="158"/>
      <c r="BZ37" s="158"/>
      <c r="CA37" s="158"/>
      <c r="CB37" s="159"/>
    </row>
    <row r="38" spans="1:80" ht="12" customHeight="1" x14ac:dyDescent="0.2">
      <c r="A38" s="407" t="s">
        <v>143</v>
      </c>
      <c r="B38" s="408"/>
      <c r="C38" s="408"/>
      <c r="D38" s="409"/>
      <c r="E38" s="407"/>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9"/>
      <c r="AN38" s="407" t="s">
        <v>503</v>
      </c>
      <c r="AO38" s="408"/>
      <c r="AP38" s="408"/>
      <c r="AQ38" s="408"/>
      <c r="AR38" s="408"/>
      <c r="AS38" s="408"/>
      <c r="AT38" s="408"/>
      <c r="AU38" s="408"/>
      <c r="AV38" s="408"/>
      <c r="AW38" s="408"/>
      <c r="AX38" s="408"/>
      <c r="AY38" s="408"/>
      <c r="AZ38" s="408"/>
      <c r="BA38" s="409"/>
      <c r="BB38" s="407" t="s">
        <v>517</v>
      </c>
      <c r="BC38" s="408"/>
      <c r="BD38" s="408"/>
      <c r="BE38" s="408"/>
      <c r="BF38" s="408"/>
      <c r="BG38" s="408"/>
      <c r="BH38" s="408"/>
      <c r="BI38" s="408"/>
      <c r="BJ38" s="408"/>
      <c r="BK38" s="408"/>
      <c r="BL38" s="408"/>
      <c r="BM38" s="409"/>
      <c r="BN38" s="407" t="s">
        <v>513</v>
      </c>
      <c r="BO38" s="408"/>
      <c r="BP38" s="408"/>
      <c r="BQ38" s="408"/>
      <c r="BR38" s="408"/>
      <c r="BS38" s="408"/>
      <c r="BT38" s="408"/>
      <c r="BU38" s="408"/>
      <c r="BV38" s="408"/>
      <c r="BW38" s="408"/>
      <c r="BX38" s="408"/>
      <c r="BY38" s="408"/>
      <c r="BZ38" s="408"/>
      <c r="CA38" s="408"/>
      <c r="CB38" s="409"/>
    </row>
    <row r="39" spans="1:80" ht="12" customHeight="1" x14ac:dyDescent="0.2">
      <c r="A39" s="407"/>
      <c r="B39" s="408"/>
      <c r="C39" s="408"/>
      <c r="D39" s="409"/>
      <c r="E39" s="407"/>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8"/>
      <c r="AH39" s="408"/>
      <c r="AI39" s="408"/>
      <c r="AJ39" s="408"/>
      <c r="AK39" s="408"/>
      <c r="AL39" s="408"/>
      <c r="AM39" s="409"/>
      <c r="AN39" s="407"/>
      <c r="AO39" s="408"/>
      <c r="AP39" s="408"/>
      <c r="AQ39" s="408"/>
      <c r="AR39" s="408"/>
      <c r="AS39" s="408"/>
      <c r="AT39" s="408"/>
      <c r="AU39" s="408"/>
      <c r="AV39" s="408"/>
      <c r="AW39" s="408"/>
      <c r="AX39" s="408"/>
      <c r="AY39" s="408"/>
      <c r="AZ39" s="408"/>
      <c r="BA39" s="409"/>
      <c r="BB39" s="407" t="s">
        <v>432</v>
      </c>
      <c r="BC39" s="408"/>
      <c r="BD39" s="408"/>
      <c r="BE39" s="408"/>
      <c r="BF39" s="408"/>
      <c r="BG39" s="408"/>
      <c r="BH39" s="408"/>
      <c r="BI39" s="408"/>
      <c r="BJ39" s="408"/>
      <c r="BK39" s="408"/>
      <c r="BL39" s="408"/>
      <c r="BM39" s="409"/>
      <c r="BN39" s="407" t="s">
        <v>432</v>
      </c>
      <c r="BO39" s="408"/>
      <c r="BP39" s="408"/>
      <c r="BQ39" s="408"/>
      <c r="BR39" s="408"/>
      <c r="BS39" s="408"/>
      <c r="BT39" s="408"/>
      <c r="BU39" s="408"/>
      <c r="BV39" s="408"/>
      <c r="BW39" s="408"/>
      <c r="BX39" s="408"/>
      <c r="BY39" s="408"/>
      <c r="BZ39" s="408"/>
      <c r="CA39" s="408"/>
      <c r="CB39" s="409"/>
    </row>
    <row r="40" spans="1:80" ht="12" customHeight="1" x14ac:dyDescent="0.2">
      <c r="A40" s="400">
        <v>1</v>
      </c>
      <c r="B40" s="401"/>
      <c r="C40" s="401"/>
      <c r="D40" s="402"/>
      <c r="E40" s="400">
        <v>2</v>
      </c>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2"/>
      <c r="AN40" s="400">
        <v>3</v>
      </c>
      <c r="AO40" s="401"/>
      <c r="AP40" s="401"/>
      <c r="AQ40" s="401"/>
      <c r="AR40" s="401"/>
      <c r="AS40" s="401"/>
      <c r="AT40" s="401"/>
      <c r="AU40" s="401"/>
      <c r="AV40" s="401"/>
      <c r="AW40" s="401"/>
      <c r="AX40" s="401"/>
      <c r="AY40" s="401"/>
      <c r="AZ40" s="401"/>
      <c r="BA40" s="402"/>
      <c r="BB40" s="400">
        <v>4</v>
      </c>
      <c r="BC40" s="401"/>
      <c r="BD40" s="401"/>
      <c r="BE40" s="401"/>
      <c r="BF40" s="401"/>
      <c r="BG40" s="401"/>
      <c r="BH40" s="401"/>
      <c r="BI40" s="401"/>
      <c r="BJ40" s="401"/>
      <c r="BK40" s="401"/>
      <c r="BL40" s="401"/>
      <c r="BM40" s="402"/>
      <c r="BN40" s="400">
        <v>5</v>
      </c>
      <c r="BO40" s="401"/>
      <c r="BP40" s="401"/>
      <c r="BQ40" s="401"/>
      <c r="BR40" s="401"/>
      <c r="BS40" s="401"/>
      <c r="BT40" s="401"/>
      <c r="BU40" s="401"/>
      <c r="BV40" s="401"/>
      <c r="BW40" s="401"/>
      <c r="BX40" s="401"/>
      <c r="BY40" s="401"/>
      <c r="BZ40" s="401"/>
      <c r="CA40" s="401"/>
      <c r="CB40" s="402"/>
    </row>
    <row r="41" spans="1:80" ht="12" customHeight="1" x14ac:dyDescent="0.2">
      <c r="A41" s="413"/>
      <c r="B41" s="414"/>
      <c r="C41" s="414"/>
      <c r="D41" s="415"/>
      <c r="E41" s="413"/>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414"/>
      <c r="AM41" s="415"/>
      <c r="AN41" s="218"/>
      <c r="AO41" s="219"/>
      <c r="AP41" s="219"/>
      <c r="AQ41" s="219"/>
      <c r="AR41" s="219"/>
      <c r="AS41" s="219"/>
      <c r="AT41" s="219"/>
      <c r="AU41" s="219"/>
      <c r="AV41" s="219"/>
      <c r="AW41" s="219"/>
      <c r="AX41" s="219"/>
      <c r="AY41" s="219"/>
      <c r="AZ41" s="219"/>
      <c r="BA41" s="220"/>
      <c r="BB41" s="237"/>
      <c r="BC41" s="238"/>
      <c r="BD41" s="238"/>
      <c r="BE41" s="238"/>
      <c r="BF41" s="238"/>
      <c r="BG41" s="238"/>
      <c r="BH41" s="238"/>
      <c r="BI41" s="238"/>
      <c r="BJ41" s="238"/>
      <c r="BK41" s="238"/>
      <c r="BL41" s="238"/>
      <c r="BM41" s="278"/>
      <c r="BN41" s="237">
        <f t="shared" ref="BN41:BN43" si="2">AN41*BB41</f>
        <v>0</v>
      </c>
      <c r="BO41" s="238"/>
      <c r="BP41" s="238"/>
      <c r="BQ41" s="238"/>
      <c r="BR41" s="238"/>
      <c r="BS41" s="238"/>
      <c r="BT41" s="238"/>
      <c r="BU41" s="238"/>
      <c r="BV41" s="238"/>
      <c r="BW41" s="238"/>
      <c r="BX41" s="238"/>
      <c r="BY41" s="238"/>
      <c r="BZ41" s="238"/>
      <c r="CA41" s="238"/>
      <c r="CB41" s="278"/>
    </row>
    <row r="42" spans="1:80" ht="12" customHeight="1" x14ac:dyDescent="0.2">
      <c r="A42" s="413"/>
      <c r="B42" s="414"/>
      <c r="C42" s="414"/>
      <c r="D42" s="415"/>
      <c r="E42" s="413"/>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5"/>
      <c r="AN42" s="218"/>
      <c r="AO42" s="219"/>
      <c r="AP42" s="219"/>
      <c r="AQ42" s="219"/>
      <c r="AR42" s="219"/>
      <c r="AS42" s="219"/>
      <c r="AT42" s="219"/>
      <c r="AU42" s="219"/>
      <c r="AV42" s="219"/>
      <c r="AW42" s="219"/>
      <c r="AX42" s="219"/>
      <c r="AY42" s="219"/>
      <c r="AZ42" s="219"/>
      <c r="BA42" s="220"/>
      <c r="BB42" s="237"/>
      <c r="BC42" s="238"/>
      <c r="BD42" s="238"/>
      <c r="BE42" s="238"/>
      <c r="BF42" s="238"/>
      <c r="BG42" s="238"/>
      <c r="BH42" s="238"/>
      <c r="BI42" s="238"/>
      <c r="BJ42" s="238"/>
      <c r="BK42" s="238"/>
      <c r="BL42" s="238"/>
      <c r="BM42" s="278"/>
      <c r="BN42" s="237">
        <f t="shared" si="2"/>
        <v>0</v>
      </c>
      <c r="BO42" s="238"/>
      <c r="BP42" s="238"/>
      <c r="BQ42" s="238"/>
      <c r="BR42" s="238"/>
      <c r="BS42" s="238"/>
      <c r="BT42" s="238"/>
      <c r="BU42" s="238"/>
      <c r="BV42" s="238"/>
      <c r="BW42" s="238"/>
      <c r="BX42" s="238"/>
      <c r="BY42" s="238"/>
      <c r="BZ42" s="238"/>
      <c r="CA42" s="238"/>
      <c r="CB42" s="278"/>
    </row>
    <row r="43" spans="1:80" ht="12" customHeight="1" x14ac:dyDescent="0.2">
      <c r="A43" s="413"/>
      <c r="B43" s="414"/>
      <c r="C43" s="414"/>
      <c r="D43" s="415"/>
      <c r="E43" s="361"/>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3"/>
      <c r="AN43" s="218"/>
      <c r="AO43" s="219"/>
      <c r="AP43" s="219"/>
      <c r="AQ43" s="219"/>
      <c r="AR43" s="219"/>
      <c r="AS43" s="219"/>
      <c r="AT43" s="219"/>
      <c r="AU43" s="219"/>
      <c r="AV43" s="219"/>
      <c r="AW43" s="219"/>
      <c r="AX43" s="219"/>
      <c r="AY43" s="219"/>
      <c r="AZ43" s="219"/>
      <c r="BA43" s="220"/>
      <c r="BB43" s="237"/>
      <c r="BC43" s="238"/>
      <c r="BD43" s="238"/>
      <c r="BE43" s="238"/>
      <c r="BF43" s="238"/>
      <c r="BG43" s="238"/>
      <c r="BH43" s="238"/>
      <c r="BI43" s="238"/>
      <c r="BJ43" s="238"/>
      <c r="BK43" s="238"/>
      <c r="BL43" s="238"/>
      <c r="BM43" s="278"/>
      <c r="BN43" s="237">
        <f t="shared" si="2"/>
        <v>0</v>
      </c>
      <c r="BO43" s="238"/>
      <c r="BP43" s="238"/>
      <c r="BQ43" s="238"/>
      <c r="BR43" s="238"/>
      <c r="BS43" s="238"/>
      <c r="BT43" s="238"/>
      <c r="BU43" s="238"/>
      <c r="BV43" s="238"/>
      <c r="BW43" s="238"/>
      <c r="BX43" s="238"/>
      <c r="BY43" s="238"/>
      <c r="BZ43" s="238"/>
      <c r="CA43" s="238"/>
      <c r="CB43" s="278"/>
    </row>
    <row r="44" spans="1:80" ht="12" customHeight="1" x14ac:dyDescent="0.2">
      <c r="A44" s="377"/>
      <c r="B44" s="378"/>
      <c r="C44" s="378"/>
      <c r="D44" s="379"/>
      <c r="E44" s="380" t="s">
        <v>421</v>
      </c>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c r="AN44" s="383" t="s">
        <v>52</v>
      </c>
      <c r="AO44" s="384"/>
      <c r="AP44" s="384"/>
      <c r="AQ44" s="384"/>
      <c r="AR44" s="384"/>
      <c r="AS44" s="384"/>
      <c r="AT44" s="384"/>
      <c r="AU44" s="384"/>
      <c r="AV44" s="384"/>
      <c r="AW44" s="384"/>
      <c r="AX44" s="384"/>
      <c r="AY44" s="384"/>
      <c r="AZ44" s="384"/>
      <c r="BA44" s="385"/>
      <c r="BB44" s="386" t="s">
        <v>52</v>
      </c>
      <c r="BC44" s="387"/>
      <c r="BD44" s="387"/>
      <c r="BE44" s="387"/>
      <c r="BF44" s="387"/>
      <c r="BG44" s="387"/>
      <c r="BH44" s="387"/>
      <c r="BI44" s="387"/>
      <c r="BJ44" s="387"/>
      <c r="BK44" s="387"/>
      <c r="BL44" s="387"/>
      <c r="BM44" s="388"/>
      <c r="BN44" s="545">
        <f>SUM(BN41:CB43)</f>
        <v>0</v>
      </c>
      <c r="BO44" s="546"/>
      <c r="BP44" s="546"/>
      <c r="BQ44" s="546"/>
      <c r="BR44" s="546"/>
      <c r="BS44" s="546"/>
      <c r="BT44" s="546"/>
      <c r="BU44" s="546"/>
      <c r="BV44" s="546"/>
      <c r="BW44" s="546"/>
      <c r="BX44" s="546"/>
      <c r="BY44" s="546"/>
      <c r="BZ44" s="546"/>
      <c r="CA44" s="546"/>
      <c r="CB44" s="547"/>
    </row>
    <row r="45" spans="1:80" ht="12" customHeight="1" x14ac:dyDescent="0.2"/>
    <row r="46" spans="1:80" ht="32.25" customHeight="1" x14ac:dyDescent="0.25">
      <c r="A46" s="485" t="s">
        <v>519</v>
      </c>
      <c r="B46" s="485"/>
      <c r="C46" s="485"/>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5"/>
      <c r="BV46" s="485"/>
      <c r="BW46" s="485"/>
      <c r="BX46" s="485"/>
      <c r="BY46" s="485"/>
      <c r="BZ46" s="485"/>
      <c r="CA46" s="485"/>
      <c r="CB46" s="485"/>
    </row>
    <row r="47" spans="1:80" ht="12" customHeight="1" x14ac:dyDescent="0.2"/>
    <row r="48" spans="1:80" ht="12" customHeight="1" x14ac:dyDescent="0.2">
      <c r="A48" s="157" t="s">
        <v>142</v>
      </c>
      <c r="B48" s="158"/>
      <c r="C48" s="158"/>
      <c r="D48" s="159"/>
      <c r="E48" s="157" t="s">
        <v>41</v>
      </c>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9"/>
      <c r="AN48" s="157" t="s">
        <v>516</v>
      </c>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9"/>
      <c r="BN48" s="157" t="s">
        <v>436</v>
      </c>
      <c r="BO48" s="158"/>
      <c r="BP48" s="158"/>
      <c r="BQ48" s="158"/>
      <c r="BR48" s="158"/>
      <c r="BS48" s="158"/>
      <c r="BT48" s="158"/>
      <c r="BU48" s="158"/>
      <c r="BV48" s="158"/>
      <c r="BW48" s="158"/>
      <c r="BX48" s="158"/>
      <c r="BY48" s="158"/>
      <c r="BZ48" s="158"/>
      <c r="CA48" s="158"/>
      <c r="CB48" s="159"/>
    </row>
    <row r="49" spans="1:80" ht="12" customHeight="1" x14ac:dyDescent="0.2">
      <c r="A49" s="407" t="s">
        <v>143</v>
      </c>
      <c r="B49" s="408"/>
      <c r="C49" s="408"/>
      <c r="D49" s="409"/>
      <c r="E49" s="407"/>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c r="AG49" s="408"/>
      <c r="AH49" s="408"/>
      <c r="AI49" s="408"/>
      <c r="AJ49" s="408"/>
      <c r="AK49" s="408"/>
      <c r="AL49" s="408"/>
      <c r="AM49" s="409"/>
      <c r="AN49" s="407"/>
      <c r="AO49" s="408"/>
      <c r="AP49" s="408"/>
      <c r="AQ49" s="408"/>
      <c r="AR49" s="408"/>
      <c r="AS49" s="408"/>
      <c r="AT49" s="408"/>
      <c r="AU49" s="408"/>
      <c r="AV49" s="408"/>
      <c r="AW49" s="408"/>
      <c r="AX49" s="408"/>
      <c r="AY49" s="408"/>
      <c r="AZ49" s="408"/>
      <c r="BA49" s="408"/>
      <c r="BB49" s="408"/>
      <c r="BC49" s="408"/>
      <c r="BD49" s="408"/>
      <c r="BE49" s="408"/>
      <c r="BF49" s="408"/>
      <c r="BG49" s="408"/>
      <c r="BH49" s="408"/>
      <c r="BI49" s="408"/>
      <c r="BJ49" s="408"/>
      <c r="BK49" s="408"/>
      <c r="BL49" s="408"/>
      <c r="BM49" s="409"/>
      <c r="BN49" s="407" t="s">
        <v>513</v>
      </c>
      <c r="BO49" s="408"/>
      <c r="BP49" s="408"/>
      <c r="BQ49" s="408"/>
      <c r="BR49" s="408"/>
      <c r="BS49" s="408"/>
      <c r="BT49" s="408"/>
      <c r="BU49" s="408"/>
      <c r="BV49" s="408"/>
      <c r="BW49" s="408"/>
      <c r="BX49" s="408"/>
      <c r="BY49" s="408"/>
      <c r="BZ49" s="408"/>
      <c r="CA49" s="408"/>
      <c r="CB49" s="409"/>
    </row>
    <row r="50" spans="1:80" ht="12" customHeight="1" x14ac:dyDescent="0.2">
      <c r="A50" s="407"/>
      <c r="B50" s="408"/>
      <c r="C50" s="408"/>
      <c r="D50" s="409"/>
      <c r="E50" s="407"/>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9"/>
      <c r="AN50" s="498"/>
      <c r="AO50" s="499"/>
      <c r="AP50" s="499"/>
      <c r="AQ50" s="499"/>
      <c r="AR50" s="499"/>
      <c r="AS50" s="499"/>
      <c r="AT50" s="499"/>
      <c r="AU50" s="499"/>
      <c r="AV50" s="499"/>
      <c r="AW50" s="499"/>
      <c r="AX50" s="499"/>
      <c r="AY50" s="499"/>
      <c r="AZ50" s="499"/>
      <c r="BA50" s="499"/>
      <c r="BB50" s="499"/>
      <c r="BC50" s="499"/>
      <c r="BD50" s="499"/>
      <c r="BE50" s="499"/>
      <c r="BF50" s="499"/>
      <c r="BG50" s="499"/>
      <c r="BH50" s="499"/>
      <c r="BI50" s="499"/>
      <c r="BJ50" s="499"/>
      <c r="BK50" s="499"/>
      <c r="BL50" s="499"/>
      <c r="BM50" s="500"/>
      <c r="BN50" s="407" t="s">
        <v>432</v>
      </c>
      <c r="BO50" s="408"/>
      <c r="BP50" s="408"/>
      <c r="BQ50" s="408"/>
      <c r="BR50" s="408"/>
      <c r="BS50" s="408"/>
      <c r="BT50" s="408"/>
      <c r="BU50" s="408"/>
      <c r="BV50" s="408"/>
      <c r="BW50" s="408"/>
      <c r="BX50" s="408"/>
      <c r="BY50" s="408"/>
      <c r="BZ50" s="408"/>
      <c r="CA50" s="408"/>
      <c r="CB50" s="409"/>
    </row>
    <row r="51" spans="1:80" ht="12" customHeight="1" x14ac:dyDescent="0.2">
      <c r="A51" s="400">
        <v>1</v>
      </c>
      <c r="B51" s="401"/>
      <c r="C51" s="401"/>
      <c r="D51" s="402"/>
      <c r="E51" s="400">
        <v>2</v>
      </c>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2"/>
      <c r="AN51" s="400">
        <v>3</v>
      </c>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2"/>
      <c r="BN51" s="400">
        <v>4</v>
      </c>
      <c r="BO51" s="401"/>
      <c r="BP51" s="401"/>
      <c r="BQ51" s="401"/>
      <c r="BR51" s="401"/>
      <c r="BS51" s="401"/>
      <c r="BT51" s="401"/>
      <c r="BU51" s="401"/>
      <c r="BV51" s="401"/>
      <c r="BW51" s="401"/>
      <c r="BX51" s="401"/>
      <c r="BY51" s="401"/>
      <c r="BZ51" s="401"/>
      <c r="CA51" s="401"/>
      <c r="CB51" s="402"/>
    </row>
    <row r="52" spans="1:80" ht="12" customHeight="1" x14ac:dyDescent="0.2">
      <c r="A52" s="413"/>
      <c r="B52" s="414"/>
      <c r="C52" s="414"/>
      <c r="D52" s="415"/>
      <c r="E52" s="413"/>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414"/>
      <c r="AL52" s="414"/>
      <c r="AM52" s="415"/>
      <c r="AN52" s="323"/>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8"/>
      <c r="BN52" s="237">
        <f t="shared" ref="BN52:BN54" si="3">AN52*BB52</f>
        <v>0</v>
      </c>
      <c r="BO52" s="238"/>
      <c r="BP52" s="238"/>
      <c r="BQ52" s="238"/>
      <c r="BR52" s="238"/>
      <c r="BS52" s="238"/>
      <c r="BT52" s="238"/>
      <c r="BU52" s="238"/>
      <c r="BV52" s="238"/>
      <c r="BW52" s="238"/>
      <c r="BX52" s="238"/>
      <c r="BY52" s="238"/>
      <c r="BZ52" s="238"/>
      <c r="CA52" s="238"/>
      <c r="CB52" s="278"/>
    </row>
    <row r="53" spans="1:80" ht="12" customHeight="1" x14ac:dyDescent="0.2">
      <c r="A53" s="413"/>
      <c r="B53" s="414"/>
      <c r="C53" s="414"/>
      <c r="D53" s="415"/>
      <c r="E53" s="413"/>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5"/>
      <c r="AN53" s="323"/>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8"/>
      <c r="BN53" s="237">
        <f t="shared" si="3"/>
        <v>0</v>
      </c>
      <c r="BO53" s="238"/>
      <c r="BP53" s="238"/>
      <c r="BQ53" s="238"/>
      <c r="BR53" s="238"/>
      <c r="BS53" s="238"/>
      <c r="BT53" s="238"/>
      <c r="BU53" s="238"/>
      <c r="BV53" s="238"/>
      <c r="BW53" s="238"/>
      <c r="BX53" s="238"/>
      <c r="BY53" s="238"/>
      <c r="BZ53" s="238"/>
      <c r="CA53" s="238"/>
      <c r="CB53" s="278"/>
    </row>
    <row r="54" spans="1:80" ht="12" customHeight="1" x14ac:dyDescent="0.2">
      <c r="A54" s="413"/>
      <c r="B54" s="414"/>
      <c r="C54" s="414"/>
      <c r="D54" s="415"/>
      <c r="E54" s="361"/>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3"/>
      <c r="AN54" s="323"/>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8"/>
      <c r="BN54" s="237">
        <f t="shared" si="3"/>
        <v>0</v>
      </c>
      <c r="BO54" s="238"/>
      <c r="BP54" s="238"/>
      <c r="BQ54" s="238"/>
      <c r="BR54" s="238"/>
      <c r="BS54" s="238"/>
      <c r="BT54" s="238"/>
      <c r="BU54" s="238"/>
      <c r="BV54" s="238"/>
      <c r="BW54" s="238"/>
      <c r="BX54" s="238"/>
      <c r="BY54" s="238"/>
      <c r="BZ54" s="238"/>
      <c r="CA54" s="238"/>
      <c r="CB54" s="278"/>
    </row>
    <row r="55" spans="1:80" ht="12" customHeight="1" x14ac:dyDescent="0.2">
      <c r="A55" s="377"/>
      <c r="B55" s="378"/>
      <c r="C55" s="378"/>
      <c r="D55" s="379"/>
      <c r="E55" s="380" t="s">
        <v>421</v>
      </c>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2"/>
      <c r="AN55" s="386" t="s">
        <v>52</v>
      </c>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8"/>
      <c r="BN55" s="545">
        <f>SUM(BN52:CB54)</f>
        <v>0</v>
      </c>
      <c r="BO55" s="546"/>
      <c r="BP55" s="546"/>
      <c r="BQ55" s="546"/>
      <c r="BR55" s="546"/>
      <c r="BS55" s="546"/>
      <c r="BT55" s="546"/>
      <c r="BU55" s="546"/>
      <c r="BV55" s="546"/>
      <c r="BW55" s="546"/>
      <c r="BX55" s="546"/>
      <c r="BY55" s="546"/>
      <c r="BZ55" s="546"/>
      <c r="CA55" s="546"/>
      <c r="CB55" s="547"/>
    </row>
    <row r="56" spans="1:80" ht="12" customHeight="1" x14ac:dyDescent="0.2"/>
    <row r="57" spans="1:80" ht="32.25" customHeight="1" x14ac:dyDescent="0.25">
      <c r="A57" s="485" t="s">
        <v>520</v>
      </c>
      <c r="B57" s="485"/>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485"/>
      <c r="AS57" s="485"/>
      <c r="AT57" s="485"/>
      <c r="AU57" s="485"/>
      <c r="AV57" s="485"/>
      <c r="AW57" s="485"/>
      <c r="AX57" s="485"/>
      <c r="AY57" s="485"/>
      <c r="AZ57" s="485"/>
      <c r="BA57" s="485"/>
      <c r="BB57" s="485"/>
      <c r="BC57" s="485"/>
      <c r="BD57" s="485"/>
      <c r="BE57" s="485"/>
      <c r="BF57" s="485"/>
      <c r="BG57" s="485"/>
      <c r="BH57" s="485"/>
      <c r="BI57" s="485"/>
      <c r="BJ57" s="485"/>
      <c r="BK57" s="485"/>
      <c r="BL57" s="485"/>
      <c r="BM57" s="485"/>
      <c r="BN57" s="485"/>
      <c r="BO57" s="485"/>
      <c r="BP57" s="485"/>
      <c r="BQ57" s="485"/>
      <c r="BR57" s="485"/>
      <c r="BS57" s="485"/>
      <c r="BT57" s="485"/>
      <c r="BU57" s="485"/>
      <c r="BV57" s="485"/>
      <c r="BW57" s="485"/>
      <c r="BX57" s="485"/>
      <c r="BY57" s="485"/>
      <c r="BZ57" s="485"/>
      <c r="CA57" s="485"/>
      <c r="CB57" s="485"/>
    </row>
    <row r="58" spans="1:80" ht="12" customHeight="1" x14ac:dyDescent="0.2"/>
    <row r="59" spans="1:80" ht="12" customHeight="1" x14ac:dyDescent="0.2">
      <c r="A59" s="157" t="s">
        <v>142</v>
      </c>
      <c r="B59" s="158"/>
      <c r="C59" s="158"/>
      <c r="D59" s="159"/>
      <c r="E59" s="157" t="s">
        <v>41</v>
      </c>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9"/>
      <c r="BB59" s="157" t="s">
        <v>521</v>
      </c>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9"/>
    </row>
    <row r="60" spans="1:80" ht="12" customHeight="1" x14ac:dyDescent="0.2">
      <c r="A60" s="407" t="s">
        <v>143</v>
      </c>
      <c r="B60" s="408"/>
      <c r="C60" s="408"/>
      <c r="D60" s="409"/>
      <c r="E60" s="407"/>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c r="AG60" s="408"/>
      <c r="AH60" s="408"/>
      <c r="AI60" s="408"/>
      <c r="AJ60" s="408"/>
      <c r="AK60" s="408"/>
      <c r="AL60" s="408"/>
      <c r="AM60" s="408"/>
      <c r="AN60" s="408"/>
      <c r="AO60" s="408"/>
      <c r="AP60" s="408"/>
      <c r="AQ60" s="408"/>
      <c r="AR60" s="408"/>
      <c r="AS60" s="408"/>
      <c r="AT60" s="408"/>
      <c r="AU60" s="408"/>
      <c r="AV60" s="408"/>
      <c r="AW60" s="408"/>
      <c r="AX60" s="408"/>
      <c r="AY60" s="408"/>
      <c r="AZ60" s="408"/>
      <c r="BA60" s="409"/>
      <c r="BB60" s="498"/>
      <c r="BC60" s="499"/>
      <c r="BD60" s="499"/>
      <c r="BE60" s="499"/>
      <c r="BF60" s="499"/>
      <c r="BG60" s="499"/>
      <c r="BH60" s="499"/>
      <c r="BI60" s="499"/>
      <c r="BJ60" s="499"/>
      <c r="BK60" s="499"/>
      <c r="BL60" s="499"/>
      <c r="BM60" s="499"/>
      <c r="BN60" s="499"/>
      <c r="BO60" s="499"/>
      <c r="BP60" s="499"/>
      <c r="BQ60" s="499"/>
      <c r="BR60" s="499"/>
      <c r="BS60" s="499"/>
      <c r="BT60" s="499"/>
      <c r="BU60" s="499"/>
      <c r="BV60" s="499"/>
      <c r="BW60" s="499"/>
      <c r="BX60" s="499"/>
      <c r="BY60" s="499"/>
      <c r="BZ60" s="499"/>
      <c r="CA60" s="499"/>
      <c r="CB60" s="500"/>
    </row>
    <row r="61" spans="1:80" ht="12" customHeight="1" x14ac:dyDescent="0.2">
      <c r="A61" s="400">
        <v>1</v>
      </c>
      <c r="B61" s="401"/>
      <c r="C61" s="401"/>
      <c r="D61" s="402"/>
      <c r="E61" s="400">
        <v>2</v>
      </c>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2"/>
      <c r="BB61" s="400">
        <v>3</v>
      </c>
      <c r="BC61" s="401"/>
      <c r="BD61" s="401"/>
      <c r="BE61" s="401"/>
      <c r="BF61" s="401"/>
      <c r="BG61" s="401"/>
      <c r="BH61" s="401"/>
      <c r="BI61" s="401"/>
      <c r="BJ61" s="401"/>
      <c r="BK61" s="401"/>
      <c r="BL61" s="401"/>
      <c r="BM61" s="401"/>
      <c r="BN61" s="401"/>
      <c r="BO61" s="401"/>
      <c r="BP61" s="401"/>
      <c r="BQ61" s="401"/>
      <c r="BR61" s="401"/>
      <c r="BS61" s="401"/>
      <c r="BT61" s="401"/>
      <c r="BU61" s="401"/>
      <c r="BV61" s="401"/>
      <c r="BW61" s="401"/>
      <c r="BX61" s="401"/>
      <c r="BY61" s="401"/>
      <c r="BZ61" s="401"/>
      <c r="CA61" s="401"/>
      <c r="CB61" s="402"/>
    </row>
    <row r="62" spans="1:80" ht="12" customHeight="1" x14ac:dyDescent="0.2">
      <c r="A62" s="413"/>
      <c r="B62" s="414"/>
      <c r="C62" s="414"/>
      <c r="D62" s="415"/>
      <c r="E62" s="525"/>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7"/>
      <c r="BB62" s="323"/>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8"/>
    </row>
    <row r="63" spans="1:80" ht="12" customHeight="1" x14ac:dyDescent="0.2">
      <c r="A63" s="413"/>
      <c r="B63" s="414"/>
      <c r="C63" s="414"/>
      <c r="D63" s="415"/>
      <c r="E63" s="525"/>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7"/>
      <c r="BB63" s="323"/>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8"/>
    </row>
    <row r="64" spans="1:80" ht="12" customHeight="1" x14ac:dyDescent="0.2">
      <c r="A64" s="413"/>
      <c r="B64" s="414"/>
      <c r="C64" s="414"/>
      <c r="D64" s="415"/>
      <c r="E64" s="525"/>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7"/>
      <c r="BB64" s="323"/>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8"/>
    </row>
    <row r="65" spans="1:80" ht="12" customHeight="1" x14ac:dyDescent="0.2">
      <c r="A65" s="377"/>
      <c r="B65" s="378"/>
      <c r="C65" s="378"/>
      <c r="D65" s="379"/>
      <c r="E65" s="380" t="s">
        <v>421</v>
      </c>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1"/>
      <c r="AN65" s="381"/>
      <c r="AO65" s="381"/>
      <c r="AP65" s="381"/>
      <c r="AQ65" s="381"/>
      <c r="AR65" s="381"/>
      <c r="AS65" s="381"/>
      <c r="AT65" s="381"/>
      <c r="AU65" s="381"/>
      <c r="AV65" s="381"/>
      <c r="AW65" s="381"/>
      <c r="AX65" s="381"/>
      <c r="AY65" s="381"/>
      <c r="AZ65" s="381"/>
      <c r="BA65" s="382"/>
      <c r="BB65" s="549">
        <f>SUM(BB62:CB64)</f>
        <v>0</v>
      </c>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8"/>
    </row>
    <row r="66" spans="1:80" ht="12" customHeight="1" x14ac:dyDescent="0.2"/>
    <row r="67" spans="1:80" ht="14.25" customHeight="1" x14ac:dyDescent="0.25">
      <c r="A67" s="485" t="s">
        <v>524</v>
      </c>
      <c r="B67" s="485"/>
      <c r="C67" s="485"/>
      <c r="D67" s="485"/>
      <c r="E67" s="485"/>
      <c r="F67" s="485"/>
      <c r="G67" s="485"/>
      <c r="H67" s="485"/>
      <c r="I67" s="48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c r="AY67" s="485"/>
      <c r="AZ67" s="485"/>
      <c r="BA67" s="485"/>
      <c r="BB67" s="485"/>
      <c r="BC67" s="485"/>
      <c r="BD67" s="485"/>
      <c r="BE67" s="485"/>
      <c r="BF67" s="485"/>
      <c r="BG67" s="485"/>
      <c r="BH67" s="485"/>
      <c r="BI67" s="485"/>
      <c r="BJ67" s="485"/>
      <c r="BK67" s="485"/>
      <c r="BL67" s="485"/>
      <c r="BM67" s="485"/>
      <c r="BN67" s="485"/>
      <c r="BO67" s="485"/>
      <c r="BP67" s="485"/>
      <c r="BQ67" s="485"/>
      <c r="BR67" s="485"/>
      <c r="BS67" s="485"/>
      <c r="BT67" s="485"/>
      <c r="BU67" s="485"/>
      <c r="BV67" s="485"/>
      <c r="BW67" s="485"/>
      <c r="BX67" s="485"/>
      <c r="BY67" s="485"/>
      <c r="BZ67" s="485"/>
      <c r="CA67" s="485"/>
      <c r="CB67" s="485"/>
    </row>
    <row r="68" spans="1:80" ht="12" customHeight="1" x14ac:dyDescent="0.2"/>
    <row r="69" spans="1:80" ht="12" customHeight="1" x14ac:dyDescent="0.2">
      <c r="A69" s="157" t="s">
        <v>142</v>
      </c>
      <c r="B69" s="158"/>
      <c r="C69" s="158"/>
      <c r="D69" s="159"/>
      <c r="E69" s="157" t="s">
        <v>522</v>
      </c>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9"/>
      <c r="BB69" s="157" t="s">
        <v>8</v>
      </c>
      <c r="BC69" s="158"/>
      <c r="BD69" s="158"/>
      <c r="BE69" s="158"/>
      <c r="BF69" s="158"/>
      <c r="BG69" s="158"/>
      <c r="BH69" s="158"/>
      <c r="BI69" s="158"/>
      <c r="BJ69" s="158"/>
      <c r="BK69" s="158"/>
      <c r="BL69" s="158"/>
      <c r="BM69" s="159"/>
      <c r="BN69" s="157" t="s">
        <v>30</v>
      </c>
      <c r="BO69" s="158"/>
      <c r="BP69" s="158"/>
      <c r="BQ69" s="158"/>
      <c r="BR69" s="158"/>
      <c r="BS69" s="158"/>
      <c r="BT69" s="158"/>
      <c r="BU69" s="158"/>
      <c r="BV69" s="158"/>
      <c r="BW69" s="158"/>
      <c r="BX69" s="158"/>
      <c r="BY69" s="158"/>
      <c r="BZ69" s="158"/>
      <c r="CA69" s="158"/>
      <c r="CB69" s="159"/>
    </row>
    <row r="70" spans="1:80" ht="12" customHeight="1" x14ac:dyDescent="0.2">
      <c r="A70" s="407" t="s">
        <v>143</v>
      </c>
      <c r="B70" s="408"/>
      <c r="C70" s="408"/>
      <c r="D70" s="409"/>
      <c r="E70" s="407"/>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408"/>
      <c r="AE70" s="408"/>
      <c r="AF70" s="408"/>
      <c r="AG70" s="408"/>
      <c r="AH70" s="408"/>
      <c r="AI70" s="408"/>
      <c r="AJ70" s="408"/>
      <c r="AK70" s="408"/>
      <c r="AL70" s="408"/>
      <c r="AM70" s="408"/>
      <c r="AN70" s="408"/>
      <c r="AO70" s="408"/>
      <c r="AP70" s="408"/>
      <c r="AQ70" s="408"/>
      <c r="AR70" s="408"/>
      <c r="AS70" s="408"/>
      <c r="AT70" s="408"/>
      <c r="AU70" s="408"/>
      <c r="AV70" s="408"/>
      <c r="AW70" s="408"/>
      <c r="AX70" s="408"/>
      <c r="AY70" s="408"/>
      <c r="AZ70" s="408"/>
      <c r="BA70" s="409"/>
      <c r="BB70" s="407" t="s">
        <v>523</v>
      </c>
      <c r="BC70" s="408"/>
      <c r="BD70" s="408"/>
      <c r="BE70" s="408"/>
      <c r="BF70" s="408"/>
      <c r="BG70" s="408"/>
      <c r="BH70" s="408"/>
      <c r="BI70" s="408"/>
      <c r="BJ70" s="408"/>
      <c r="BK70" s="408"/>
      <c r="BL70" s="408"/>
      <c r="BM70" s="409"/>
      <c r="BN70" s="407" t="s">
        <v>513</v>
      </c>
      <c r="BO70" s="408"/>
      <c r="BP70" s="408"/>
      <c r="BQ70" s="408"/>
      <c r="BR70" s="408"/>
      <c r="BS70" s="408"/>
      <c r="BT70" s="408"/>
      <c r="BU70" s="408"/>
      <c r="BV70" s="408"/>
      <c r="BW70" s="408"/>
      <c r="BX70" s="408"/>
      <c r="BY70" s="408"/>
      <c r="BZ70" s="408"/>
      <c r="CA70" s="408"/>
      <c r="CB70" s="409"/>
    </row>
    <row r="71" spans="1:80" ht="12" customHeight="1" x14ac:dyDescent="0.2">
      <c r="A71" s="407"/>
      <c r="B71" s="408"/>
      <c r="C71" s="408"/>
      <c r="D71" s="409"/>
      <c r="E71" s="99"/>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1"/>
      <c r="BB71" s="407" t="s">
        <v>381</v>
      </c>
      <c r="BC71" s="408"/>
      <c r="BD71" s="408"/>
      <c r="BE71" s="408"/>
      <c r="BF71" s="408"/>
      <c r="BG71" s="408"/>
      <c r="BH71" s="408"/>
      <c r="BI71" s="408"/>
      <c r="BJ71" s="408"/>
      <c r="BK71" s="408"/>
      <c r="BL71" s="408"/>
      <c r="BM71" s="409"/>
      <c r="BN71" s="407" t="s">
        <v>432</v>
      </c>
      <c r="BO71" s="408"/>
      <c r="BP71" s="408"/>
      <c r="BQ71" s="408"/>
      <c r="BR71" s="408"/>
      <c r="BS71" s="408"/>
      <c r="BT71" s="408"/>
      <c r="BU71" s="408"/>
      <c r="BV71" s="408"/>
      <c r="BW71" s="408"/>
      <c r="BX71" s="408"/>
      <c r="BY71" s="408"/>
      <c r="BZ71" s="408"/>
      <c r="CA71" s="408"/>
      <c r="CB71" s="409"/>
    </row>
    <row r="72" spans="1:80" ht="12" customHeight="1" x14ac:dyDescent="0.2">
      <c r="A72" s="400">
        <v>1</v>
      </c>
      <c r="B72" s="401"/>
      <c r="C72" s="401"/>
      <c r="D72" s="402"/>
      <c r="E72" s="400">
        <v>2</v>
      </c>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2"/>
      <c r="BB72" s="400">
        <v>3</v>
      </c>
      <c r="BC72" s="401"/>
      <c r="BD72" s="401"/>
      <c r="BE72" s="401"/>
      <c r="BF72" s="401"/>
      <c r="BG72" s="401"/>
      <c r="BH72" s="401"/>
      <c r="BI72" s="401"/>
      <c r="BJ72" s="401"/>
      <c r="BK72" s="401"/>
      <c r="BL72" s="401"/>
      <c r="BM72" s="402"/>
      <c r="BN72" s="400">
        <v>4</v>
      </c>
      <c r="BO72" s="401"/>
      <c r="BP72" s="401"/>
      <c r="BQ72" s="401"/>
      <c r="BR72" s="401"/>
      <c r="BS72" s="401"/>
      <c r="BT72" s="401"/>
      <c r="BU72" s="401"/>
      <c r="BV72" s="401"/>
      <c r="BW72" s="401"/>
      <c r="BX72" s="401"/>
      <c r="BY72" s="401"/>
      <c r="BZ72" s="401"/>
      <c r="CA72" s="401"/>
      <c r="CB72" s="402"/>
    </row>
    <row r="73" spans="1:80" ht="12" customHeight="1" x14ac:dyDescent="0.2">
      <c r="A73" s="413"/>
      <c r="B73" s="414"/>
      <c r="C73" s="414"/>
      <c r="D73" s="415"/>
      <c r="E73" s="550"/>
      <c r="F73" s="551"/>
      <c r="G73" s="551"/>
      <c r="H73" s="551"/>
      <c r="I73" s="551"/>
      <c r="J73" s="551"/>
      <c r="K73" s="551"/>
      <c r="L73" s="551"/>
      <c r="M73" s="551"/>
      <c r="N73" s="551"/>
      <c r="O73" s="551"/>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2"/>
      <c r="BB73" s="237"/>
      <c r="BC73" s="238"/>
      <c r="BD73" s="238"/>
      <c r="BE73" s="238"/>
      <c r="BF73" s="238"/>
      <c r="BG73" s="238"/>
      <c r="BH73" s="238"/>
      <c r="BI73" s="238"/>
      <c r="BJ73" s="238"/>
      <c r="BK73" s="238"/>
      <c r="BL73" s="238"/>
      <c r="BM73" s="278"/>
      <c r="BN73" s="237"/>
      <c r="BO73" s="238"/>
      <c r="BP73" s="238"/>
      <c r="BQ73" s="238"/>
      <c r="BR73" s="238"/>
      <c r="BS73" s="238"/>
      <c r="BT73" s="238"/>
      <c r="BU73" s="238"/>
      <c r="BV73" s="238"/>
      <c r="BW73" s="238"/>
      <c r="BX73" s="238"/>
      <c r="BY73" s="238"/>
      <c r="BZ73" s="238"/>
      <c r="CA73" s="238"/>
      <c r="CB73" s="278"/>
    </row>
    <row r="74" spans="1:80" ht="12" customHeight="1" x14ac:dyDescent="0.2">
      <c r="A74" s="413"/>
      <c r="B74" s="414"/>
      <c r="C74" s="414"/>
      <c r="D74" s="415"/>
      <c r="E74" s="550"/>
      <c r="F74" s="551"/>
      <c r="G74" s="551"/>
      <c r="H74" s="551"/>
      <c r="I74" s="551"/>
      <c r="J74" s="551"/>
      <c r="K74" s="551"/>
      <c r="L74" s="551"/>
      <c r="M74" s="551"/>
      <c r="N74" s="551"/>
      <c r="O74" s="551"/>
      <c r="P74" s="551"/>
      <c r="Q74" s="551"/>
      <c r="R74" s="551"/>
      <c r="S74" s="551"/>
      <c r="T74" s="551"/>
      <c r="U74" s="551"/>
      <c r="V74" s="551"/>
      <c r="W74" s="551"/>
      <c r="X74" s="551"/>
      <c r="Y74" s="551"/>
      <c r="Z74" s="551"/>
      <c r="AA74" s="551"/>
      <c r="AB74" s="551"/>
      <c r="AC74" s="551"/>
      <c r="AD74" s="551"/>
      <c r="AE74" s="551"/>
      <c r="AF74" s="551"/>
      <c r="AG74" s="551"/>
      <c r="AH74" s="551"/>
      <c r="AI74" s="551"/>
      <c r="AJ74" s="551"/>
      <c r="AK74" s="551"/>
      <c r="AL74" s="551"/>
      <c r="AM74" s="551"/>
      <c r="AN74" s="551"/>
      <c r="AO74" s="551"/>
      <c r="AP74" s="551"/>
      <c r="AQ74" s="551"/>
      <c r="AR74" s="551"/>
      <c r="AS74" s="551"/>
      <c r="AT74" s="551"/>
      <c r="AU74" s="551"/>
      <c r="AV74" s="551"/>
      <c r="AW74" s="551"/>
      <c r="AX74" s="551"/>
      <c r="AY74" s="551"/>
      <c r="AZ74" s="551"/>
      <c r="BA74" s="552"/>
      <c r="BB74" s="237"/>
      <c r="BC74" s="238"/>
      <c r="BD74" s="238"/>
      <c r="BE74" s="238"/>
      <c r="BF74" s="238"/>
      <c r="BG74" s="238"/>
      <c r="BH74" s="238"/>
      <c r="BI74" s="238"/>
      <c r="BJ74" s="238"/>
      <c r="BK74" s="238"/>
      <c r="BL74" s="238"/>
      <c r="BM74" s="278"/>
      <c r="BN74" s="237"/>
      <c r="BO74" s="238"/>
      <c r="BP74" s="238"/>
      <c r="BQ74" s="238"/>
      <c r="BR74" s="238"/>
      <c r="BS74" s="238"/>
      <c r="BT74" s="238"/>
      <c r="BU74" s="238"/>
      <c r="BV74" s="238"/>
      <c r="BW74" s="238"/>
      <c r="BX74" s="238"/>
      <c r="BY74" s="238"/>
      <c r="BZ74" s="238"/>
      <c r="CA74" s="238"/>
      <c r="CB74" s="278"/>
    </row>
    <row r="75" spans="1:80" ht="12" customHeight="1" x14ac:dyDescent="0.2">
      <c r="A75" s="413"/>
      <c r="B75" s="414"/>
      <c r="C75" s="414"/>
      <c r="D75" s="415"/>
      <c r="E75" s="550"/>
      <c r="F75" s="551"/>
      <c r="G75" s="551"/>
      <c r="H75" s="551"/>
      <c r="I75" s="551"/>
      <c r="J75" s="551"/>
      <c r="K75" s="551"/>
      <c r="L75" s="551"/>
      <c r="M75" s="551"/>
      <c r="N75" s="551"/>
      <c r="O75" s="551"/>
      <c r="P75" s="551"/>
      <c r="Q75" s="551"/>
      <c r="R75" s="551"/>
      <c r="S75" s="551"/>
      <c r="T75" s="551"/>
      <c r="U75" s="551"/>
      <c r="V75" s="551"/>
      <c r="W75" s="551"/>
      <c r="X75" s="551"/>
      <c r="Y75" s="551"/>
      <c r="Z75" s="551"/>
      <c r="AA75" s="551"/>
      <c r="AB75" s="551"/>
      <c r="AC75" s="551"/>
      <c r="AD75" s="551"/>
      <c r="AE75" s="551"/>
      <c r="AF75" s="551"/>
      <c r="AG75" s="551"/>
      <c r="AH75" s="551"/>
      <c r="AI75" s="551"/>
      <c r="AJ75" s="551"/>
      <c r="AK75" s="551"/>
      <c r="AL75" s="551"/>
      <c r="AM75" s="551"/>
      <c r="AN75" s="551"/>
      <c r="AO75" s="551"/>
      <c r="AP75" s="551"/>
      <c r="AQ75" s="551"/>
      <c r="AR75" s="551"/>
      <c r="AS75" s="551"/>
      <c r="AT75" s="551"/>
      <c r="AU75" s="551"/>
      <c r="AV75" s="551"/>
      <c r="AW75" s="551"/>
      <c r="AX75" s="551"/>
      <c r="AY75" s="551"/>
      <c r="AZ75" s="551"/>
      <c r="BA75" s="552"/>
      <c r="BB75" s="237"/>
      <c r="BC75" s="238"/>
      <c r="BD75" s="238"/>
      <c r="BE75" s="238"/>
      <c r="BF75" s="238"/>
      <c r="BG75" s="238"/>
      <c r="BH75" s="238"/>
      <c r="BI75" s="238"/>
      <c r="BJ75" s="238"/>
      <c r="BK75" s="238"/>
      <c r="BL75" s="238"/>
      <c r="BM75" s="278"/>
      <c r="BN75" s="237"/>
      <c r="BO75" s="238"/>
      <c r="BP75" s="238"/>
      <c r="BQ75" s="238"/>
      <c r="BR75" s="238"/>
      <c r="BS75" s="238"/>
      <c r="BT75" s="238"/>
      <c r="BU75" s="238"/>
      <c r="BV75" s="238"/>
      <c r="BW75" s="238"/>
      <c r="BX75" s="238"/>
      <c r="BY75" s="238"/>
      <c r="BZ75" s="238"/>
      <c r="CA75" s="238"/>
      <c r="CB75" s="278"/>
    </row>
    <row r="76" spans="1:80" ht="12" customHeight="1" x14ac:dyDescent="0.2">
      <c r="A76" s="377"/>
      <c r="B76" s="378"/>
      <c r="C76" s="378"/>
      <c r="D76" s="379"/>
      <c r="E76" s="380" t="s">
        <v>421</v>
      </c>
      <c r="F76" s="381"/>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c r="AG76" s="381"/>
      <c r="AH76" s="381"/>
      <c r="AI76" s="381"/>
      <c r="AJ76" s="381"/>
      <c r="AK76" s="381"/>
      <c r="AL76" s="381"/>
      <c r="AM76" s="381"/>
      <c r="AN76" s="381"/>
      <c r="AO76" s="381"/>
      <c r="AP76" s="381"/>
      <c r="AQ76" s="381"/>
      <c r="AR76" s="381"/>
      <c r="AS76" s="381"/>
      <c r="AT76" s="381"/>
      <c r="AU76" s="381"/>
      <c r="AV76" s="381"/>
      <c r="AW76" s="381"/>
      <c r="AX76" s="381"/>
      <c r="AY76" s="381"/>
      <c r="AZ76" s="381"/>
      <c r="BA76" s="382"/>
      <c r="BB76" s="386" t="s">
        <v>52</v>
      </c>
      <c r="BC76" s="387"/>
      <c r="BD76" s="387"/>
      <c r="BE76" s="387"/>
      <c r="BF76" s="387"/>
      <c r="BG76" s="387"/>
      <c r="BH76" s="387"/>
      <c r="BI76" s="387"/>
      <c r="BJ76" s="387"/>
      <c r="BK76" s="387"/>
      <c r="BL76" s="387"/>
      <c r="BM76" s="388"/>
      <c r="BN76" s="545">
        <f>SUM(BN73:CB75)</f>
        <v>0</v>
      </c>
      <c r="BO76" s="546"/>
      <c r="BP76" s="546"/>
      <c r="BQ76" s="546"/>
      <c r="BR76" s="546"/>
      <c r="BS76" s="546"/>
      <c r="BT76" s="546"/>
      <c r="BU76" s="546"/>
      <c r="BV76" s="546"/>
      <c r="BW76" s="546"/>
      <c r="BX76" s="546"/>
      <c r="BY76" s="546"/>
      <c r="BZ76" s="546"/>
      <c r="CA76" s="546"/>
      <c r="CB76" s="547"/>
    </row>
    <row r="77" spans="1:80" ht="12" customHeight="1" x14ac:dyDescent="0.2"/>
    <row r="78" spans="1:80" ht="15.75" customHeight="1" x14ac:dyDescent="0.25">
      <c r="A78" s="485" t="s">
        <v>525</v>
      </c>
      <c r="B78" s="485"/>
      <c r="C78" s="485"/>
      <c r="D78" s="485"/>
      <c r="E78" s="485"/>
      <c r="F78" s="485"/>
      <c r="G78" s="485"/>
      <c r="H78" s="485"/>
      <c r="I78" s="485"/>
      <c r="J78" s="485"/>
      <c r="K78" s="485"/>
      <c r="L78" s="485"/>
      <c r="M78" s="485"/>
      <c r="N78" s="485"/>
      <c r="O78" s="485"/>
      <c r="P78" s="485"/>
      <c r="Q78" s="485"/>
      <c r="R78" s="485"/>
      <c r="S78" s="485"/>
      <c r="T78" s="485"/>
      <c r="U78" s="485"/>
      <c r="V78" s="485"/>
      <c r="W78" s="485"/>
      <c r="X78" s="485"/>
      <c r="Y78" s="485"/>
      <c r="Z78" s="485"/>
      <c r="AA78" s="485"/>
      <c r="AB78" s="485"/>
      <c r="AC78" s="485"/>
      <c r="AD78" s="485"/>
      <c r="AE78" s="485"/>
      <c r="AF78" s="485"/>
      <c r="AG78" s="485"/>
      <c r="AH78" s="485"/>
      <c r="AI78" s="485"/>
      <c r="AJ78" s="485"/>
      <c r="AK78" s="485"/>
      <c r="AL78" s="485"/>
      <c r="AM78" s="485"/>
      <c r="AN78" s="485"/>
      <c r="AO78" s="485"/>
      <c r="AP78" s="485"/>
      <c r="AQ78" s="485"/>
      <c r="AR78" s="485"/>
      <c r="AS78" s="485"/>
      <c r="AT78" s="485"/>
      <c r="AU78" s="485"/>
      <c r="AV78" s="485"/>
      <c r="AW78" s="485"/>
      <c r="AX78" s="485"/>
      <c r="AY78" s="485"/>
      <c r="AZ78" s="485"/>
      <c r="BA78" s="485"/>
      <c r="BB78" s="485"/>
      <c r="BC78" s="485"/>
      <c r="BD78" s="485"/>
      <c r="BE78" s="485"/>
      <c r="BF78" s="485"/>
      <c r="BG78" s="485"/>
      <c r="BH78" s="485"/>
      <c r="BI78" s="485"/>
      <c r="BJ78" s="485"/>
      <c r="BK78" s="485"/>
      <c r="BL78" s="485"/>
      <c r="BM78" s="485"/>
      <c r="BN78" s="485"/>
      <c r="BO78" s="485"/>
      <c r="BP78" s="485"/>
      <c r="BQ78" s="485"/>
      <c r="BR78" s="485"/>
      <c r="BS78" s="485"/>
      <c r="BT78" s="485"/>
      <c r="BU78" s="485"/>
      <c r="BV78" s="485"/>
      <c r="BW78" s="485"/>
      <c r="BX78" s="485"/>
      <c r="BY78" s="485"/>
      <c r="BZ78" s="485"/>
      <c r="CA78" s="485"/>
      <c r="CB78" s="485"/>
    </row>
    <row r="79" spans="1:80" ht="12" customHeight="1" x14ac:dyDescent="0.2"/>
    <row r="80" spans="1:80" ht="12" customHeight="1" x14ac:dyDescent="0.2">
      <c r="A80" s="157" t="s">
        <v>142</v>
      </c>
      <c r="B80" s="158"/>
      <c r="C80" s="158"/>
      <c r="D80" s="159"/>
      <c r="E80" s="157" t="s">
        <v>41</v>
      </c>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9"/>
      <c r="AN80" s="157" t="s">
        <v>424</v>
      </c>
      <c r="AO80" s="158"/>
      <c r="AP80" s="158"/>
      <c r="AQ80" s="158"/>
      <c r="AR80" s="158"/>
      <c r="AS80" s="158"/>
      <c r="AT80" s="158"/>
      <c r="AU80" s="158"/>
      <c r="AV80" s="158"/>
      <c r="AW80" s="158"/>
      <c r="AX80" s="158"/>
      <c r="AY80" s="158"/>
      <c r="AZ80" s="158"/>
      <c r="BA80" s="159"/>
      <c r="BB80" s="157" t="s">
        <v>527</v>
      </c>
      <c r="BC80" s="158"/>
      <c r="BD80" s="158"/>
      <c r="BE80" s="158"/>
      <c r="BF80" s="158"/>
      <c r="BG80" s="158"/>
      <c r="BH80" s="158"/>
      <c r="BI80" s="158"/>
      <c r="BJ80" s="158"/>
      <c r="BK80" s="158"/>
      <c r="BL80" s="158"/>
      <c r="BM80" s="159"/>
      <c r="BN80" s="157" t="s">
        <v>436</v>
      </c>
      <c r="BO80" s="158"/>
      <c r="BP80" s="158"/>
      <c r="BQ80" s="158"/>
      <c r="BR80" s="158"/>
      <c r="BS80" s="158"/>
      <c r="BT80" s="158"/>
      <c r="BU80" s="158"/>
      <c r="BV80" s="158"/>
      <c r="BW80" s="158"/>
      <c r="BX80" s="158"/>
      <c r="BY80" s="158"/>
      <c r="BZ80" s="158"/>
      <c r="CA80" s="158"/>
      <c r="CB80" s="159"/>
    </row>
    <row r="81" spans="1:80" ht="12" customHeight="1" x14ac:dyDescent="0.2">
      <c r="A81" s="407" t="s">
        <v>143</v>
      </c>
      <c r="B81" s="408"/>
      <c r="C81" s="408"/>
      <c r="D81" s="409"/>
      <c r="E81" s="407"/>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c r="AG81" s="408"/>
      <c r="AH81" s="408"/>
      <c r="AI81" s="408"/>
      <c r="AJ81" s="408"/>
      <c r="AK81" s="408"/>
      <c r="AL81" s="408"/>
      <c r="AM81" s="409"/>
      <c r="AN81" s="407"/>
      <c r="AO81" s="408"/>
      <c r="AP81" s="408"/>
      <c r="AQ81" s="408"/>
      <c r="AR81" s="408"/>
      <c r="AS81" s="408"/>
      <c r="AT81" s="408"/>
      <c r="AU81" s="408"/>
      <c r="AV81" s="408"/>
      <c r="AW81" s="408"/>
      <c r="AX81" s="408"/>
      <c r="AY81" s="408"/>
      <c r="AZ81" s="408"/>
      <c r="BA81" s="409"/>
      <c r="BB81" s="407" t="s">
        <v>432</v>
      </c>
      <c r="BC81" s="408"/>
      <c r="BD81" s="408"/>
      <c r="BE81" s="408"/>
      <c r="BF81" s="408"/>
      <c r="BG81" s="408"/>
      <c r="BH81" s="408"/>
      <c r="BI81" s="408"/>
      <c r="BJ81" s="408"/>
      <c r="BK81" s="408"/>
      <c r="BL81" s="408"/>
      <c r="BM81" s="409"/>
      <c r="BN81" s="407" t="s">
        <v>526</v>
      </c>
      <c r="BO81" s="408"/>
      <c r="BP81" s="408"/>
      <c r="BQ81" s="408"/>
      <c r="BR81" s="408"/>
      <c r="BS81" s="408"/>
      <c r="BT81" s="408"/>
      <c r="BU81" s="408"/>
      <c r="BV81" s="408"/>
      <c r="BW81" s="408"/>
      <c r="BX81" s="408"/>
      <c r="BY81" s="408"/>
      <c r="BZ81" s="408"/>
      <c r="CA81" s="408"/>
      <c r="CB81" s="409"/>
    </row>
    <row r="82" spans="1:80" ht="12" customHeight="1" x14ac:dyDescent="0.2">
      <c r="A82" s="400">
        <v>1</v>
      </c>
      <c r="B82" s="401"/>
      <c r="C82" s="401"/>
      <c r="D82" s="402"/>
      <c r="E82" s="400">
        <v>2</v>
      </c>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401"/>
      <c r="AL82" s="401"/>
      <c r="AM82" s="402"/>
      <c r="AN82" s="400">
        <v>3</v>
      </c>
      <c r="AO82" s="401"/>
      <c r="AP82" s="401"/>
      <c r="AQ82" s="401"/>
      <c r="AR82" s="401"/>
      <c r="AS82" s="401"/>
      <c r="AT82" s="401"/>
      <c r="AU82" s="401"/>
      <c r="AV82" s="401"/>
      <c r="AW82" s="401"/>
      <c r="AX82" s="401"/>
      <c r="AY82" s="401"/>
      <c r="AZ82" s="401"/>
      <c r="BA82" s="402"/>
      <c r="BB82" s="400">
        <v>4</v>
      </c>
      <c r="BC82" s="401"/>
      <c r="BD82" s="401"/>
      <c r="BE82" s="401"/>
      <c r="BF82" s="401"/>
      <c r="BG82" s="401"/>
      <c r="BH82" s="401"/>
      <c r="BI82" s="401"/>
      <c r="BJ82" s="401"/>
      <c r="BK82" s="401"/>
      <c r="BL82" s="401"/>
      <c r="BM82" s="402"/>
      <c r="BN82" s="400">
        <v>5</v>
      </c>
      <c r="BO82" s="401"/>
      <c r="BP82" s="401"/>
      <c r="BQ82" s="401"/>
      <c r="BR82" s="401"/>
      <c r="BS82" s="401"/>
      <c r="BT82" s="401"/>
      <c r="BU82" s="401"/>
      <c r="BV82" s="401"/>
      <c r="BW82" s="401"/>
      <c r="BX82" s="401"/>
      <c r="BY82" s="401"/>
      <c r="BZ82" s="401"/>
      <c r="CA82" s="401"/>
      <c r="CB82" s="402"/>
    </row>
    <row r="83" spans="1:80" ht="12" customHeight="1" x14ac:dyDescent="0.2">
      <c r="A83" s="413"/>
      <c r="B83" s="414"/>
      <c r="C83" s="414"/>
      <c r="D83" s="415"/>
      <c r="E83" s="413"/>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414"/>
      <c r="AF83" s="414"/>
      <c r="AG83" s="414"/>
      <c r="AH83" s="414"/>
      <c r="AI83" s="414"/>
      <c r="AJ83" s="414"/>
      <c r="AK83" s="414"/>
      <c r="AL83" s="414"/>
      <c r="AM83" s="415"/>
      <c r="AN83" s="218"/>
      <c r="AO83" s="219"/>
      <c r="AP83" s="219"/>
      <c r="AQ83" s="219"/>
      <c r="AR83" s="219"/>
      <c r="AS83" s="219"/>
      <c r="AT83" s="219"/>
      <c r="AU83" s="219"/>
      <c r="AV83" s="219"/>
      <c r="AW83" s="219"/>
      <c r="AX83" s="219"/>
      <c r="AY83" s="219"/>
      <c r="AZ83" s="219"/>
      <c r="BA83" s="220"/>
      <c r="BB83" s="237"/>
      <c r="BC83" s="238"/>
      <c r="BD83" s="238"/>
      <c r="BE83" s="238"/>
      <c r="BF83" s="238"/>
      <c r="BG83" s="238"/>
      <c r="BH83" s="238"/>
      <c r="BI83" s="238"/>
      <c r="BJ83" s="238"/>
      <c r="BK83" s="238"/>
      <c r="BL83" s="238"/>
      <c r="BM83" s="278"/>
      <c r="BN83" s="237">
        <f t="shared" ref="BN83:BN85" si="4">AN83*BB83</f>
        <v>0</v>
      </c>
      <c r="BO83" s="238"/>
      <c r="BP83" s="238"/>
      <c r="BQ83" s="238"/>
      <c r="BR83" s="238"/>
      <c r="BS83" s="238"/>
      <c r="BT83" s="238"/>
      <c r="BU83" s="238"/>
      <c r="BV83" s="238"/>
      <c r="BW83" s="238"/>
      <c r="BX83" s="238"/>
      <c r="BY83" s="238"/>
      <c r="BZ83" s="238"/>
      <c r="CA83" s="238"/>
      <c r="CB83" s="278"/>
    </row>
    <row r="84" spans="1:80" ht="12" customHeight="1" x14ac:dyDescent="0.2">
      <c r="A84" s="413"/>
      <c r="B84" s="414"/>
      <c r="C84" s="414"/>
      <c r="D84" s="415"/>
      <c r="E84" s="413"/>
      <c r="F84" s="414"/>
      <c r="G84" s="414"/>
      <c r="H84" s="414"/>
      <c r="I84" s="414"/>
      <c r="J84" s="414"/>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414"/>
      <c r="AK84" s="414"/>
      <c r="AL84" s="414"/>
      <c r="AM84" s="415"/>
      <c r="AN84" s="218"/>
      <c r="AO84" s="219"/>
      <c r="AP84" s="219"/>
      <c r="AQ84" s="219"/>
      <c r="AR84" s="219"/>
      <c r="AS84" s="219"/>
      <c r="AT84" s="219"/>
      <c r="AU84" s="219"/>
      <c r="AV84" s="219"/>
      <c r="AW84" s="219"/>
      <c r="AX84" s="219"/>
      <c r="AY84" s="219"/>
      <c r="AZ84" s="219"/>
      <c r="BA84" s="220"/>
      <c r="BB84" s="237"/>
      <c r="BC84" s="238"/>
      <c r="BD84" s="238"/>
      <c r="BE84" s="238"/>
      <c r="BF84" s="238"/>
      <c r="BG84" s="238"/>
      <c r="BH84" s="238"/>
      <c r="BI84" s="238"/>
      <c r="BJ84" s="238"/>
      <c r="BK84" s="238"/>
      <c r="BL84" s="238"/>
      <c r="BM84" s="278"/>
      <c r="BN84" s="237">
        <f t="shared" si="4"/>
        <v>0</v>
      </c>
      <c r="BO84" s="238"/>
      <c r="BP84" s="238"/>
      <c r="BQ84" s="238"/>
      <c r="BR84" s="238"/>
      <c r="BS84" s="238"/>
      <c r="BT84" s="238"/>
      <c r="BU84" s="238"/>
      <c r="BV84" s="238"/>
      <c r="BW84" s="238"/>
      <c r="BX84" s="238"/>
      <c r="BY84" s="238"/>
      <c r="BZ84" s="238"/>
      <c r="CA84" s="238"/>
      <c r="CB84" s="278"/>
    </row>
    <row r="85" spans="1:80" ht="12" customHeight="1" x14ac:dyDescent="0.2">
      <c r="A85" s="413"/>
      <c r="B85" s="414"/>
      <c r="C85" s="414"/>
      <c r="D85" s="415"/>
      <c r="E85" s="361"/>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3"/>
      <c r="AN85" s="218"/>
      <c r="AO85" s="219"/>
      <c r="AP85" s="219"/>
      <c r="AQ85" s="219"/>
      <c r="AR85" s="219"/>
      <c r="AS85" s="219"/>
      <c r="AT85" s="219"/>
      <c r="AU85" s="219"/>
      <c r="AV85" s="219"/>
      <c r="AW85" s="219"/>
      <c r="AX85" s="219"/>
      <c r="AY85" s="219"/>
      <c r="AZ85" s="219"/>
      <c r="BA85" s="220"/>
      <c r="BB85" s="237"/>
      <c r="BC85" s="238"/>
      <c r="BD85" s="238"/>
      <c r="BE85" s="238"/>
      <c r="BF85" s="238"/>
      <c r="BG85" s="238"/>
      <c r="BH85" s="238"/>
      <c r="BI85" s="238"/>
      <c r="BJ85" s="238"/>
      <c r="BK85" s="238"/>
      <c r="BL85" s="238"/>
      <c r="BM85" s="278"/>
      <c r="BN85" s="237">
        <f t="shared" si="4"/>
        <v>0</v>
      </c>
      <c r="BO85" s="238"/>
      <c r="BP85" s="238"/>
      <c r="BQ85" s="238"/>
      <c r="BR85" s="238"/>
      <c r="BS85" s="238"/>
      <c r="BT85" s="238"/>
      <c r="BU85" s="238"/>
      <c r="BV85" s="238"/>
      <c r="BW85" s="238"/>
      <c r="BX85" s="238"/>
      <c r="BY85" s="238"/>
      <c r="BZ85" s="238"/>
      <c r="CA85" s="238"/>
      <c r="CB85" s="278"/>
    </row>
    <row r="86" spans="1:80" ht="12" customHeight="1" x14ac:dyDescent="0.2">
      <c r="A86" s="377"/>
      <c r="B86" s="378"/>
      <c r="C86" s="378"/>
      <c r="D86" s="379"/>
      <c r="E86" s="380" t="s">
        <v>421</v>
      </c>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2"/>
      <c r="AN86" s="383" t="s">
        <v>52</v>
      </c>
      <c r="AO86" s="384"/>
      <c r="AP86" s="384"/>
      <c r="AQ86" s="384"/>
      <c r="AR86" s="384"/>
      <c r="AS86" s="384"/>
      <c r="AT86" s="384"/>
      <c r="AU86" s="384"/>
      <c r="AV86" s="384"/>
      <c r="AW86" s="384"/>
      <c r="AX86" s="384"/>
      <c r="AY86" s="384"/>
      <c r="AZ86" s="384"/>
      <c r="BA86" s="385"/>
      <c r="BB86" s="386" t="s">
        <v>52</v>
      </c>
      <c r="BC86" s="387"/>
      <c r="BD86" s="387"/>
      <c r="BE86" s="387"/>
      <c r="BF86" s="387"/>
      <c r="BG86" s="387"/>
      <c r="BH86" s="387"/>
      <c r="BI86" s="387"/>
      <c r="BJ86" s="387"/>
      <c r="BK86" s="387"/>
      <c r="BL86" s="387"/>
      <c r="BM86" s="388"/>
      <c r="BN86" s="545">
        <f>SUM(BN83:CB85)</f>
        <v>0</v>
      </c>
      <c r="BO86" s="546"/>
      <c r="BP86" s="546"/>
      <c r="BQ86" s="546"/>
      <c r="BR86" s="546"/>
      <c r="BS86" s="546"/>
      <c r="BT86" s="546"/>
      <c r="BU86" s="546"/>
      <c r="BV86" s="546"/>
      <c r="BW86" s="546"/>
      <c r="BX86" s="546"/>
      <c r="BY86" s="546"/>
      <c r="BZ86" s="546"/>
      <c r="CA86" s="546"/>
      <c r="CB86" s="547"/>
    </row>
    <row r="87" spans="1:80" ht="12" customHeight="1" x14ac:dyDescent="0.2"/>
    <row r="88" spans="1:80" ht="15.75" customHeight="1" x14ac:dyDescent="0.25">
      <c r="A88" s="485" t="s">
        <v>528</v>
      </c>
      <c r="B88" s="485"/>
      <c r="C88" s="485"/>
      <c r="D88" s="485"/>
      <c r="E88" s="485"/>
      <c r="F88" s="485"/>
      <c r="G88" s="485"/>
      <c r="H88" s="485"/>
      <c r="I88" s="485"/>
      <c r="J88" s="485"/>
      <c r="K88" s="485"/>
      <c r="L88" s="485"/>
      <c r="M88" s="485"/>
      <c r="N88" s="485"/>
      <c r="O88" s="485"/>
      <c r="P88" s="485"/>
      <c r="Q88" s="485"/>
      <c r="R88" s="485"/>
      <c r="S88" s="485"/>
      <c r="T88" s="485"/>
      <c r="U88" s="485"/>
      <c r="V88" s="485"/>
      <c r="W88" s="485"/>
      <c r="X88" s="485"/>
      <c r="Y88" s="485"/>
      <c r="Z88" s="485"/>
      <c r="AA88" s="485"/>
      <c r="AB88" s="485"/>
      <c r="AC88" s="485"/>
      <c r="AD88" s="485"/>
      <c r="AE88" s="485"/>
      <c r="AF88" s="485"/>
      <c r="AG88" s="485"/>
      <c r="AH88" s="485"/>
      <c r="AI88" s="485"/>
      <c r="AJ88" s="485"/>
      <c r="AK88" s="485"/>
      <c r="AL88" s="485"/>
      <c r="AM88" s="485"/>
      <c r="AN88" s="485"/>
      <c r="AO88" s="485"/>
      <c r="AP88" s="485"/>
      <c r="AQ88" s="485"/>
      <c r="AR88" s="485"/>
      <c r="AS88" s="485"/>
      <c r="AT88" s="485"/>
      <c r="AU88" s="485"/>
      <c r="AV88" s="485"/>
      <c r="AW88" s="485"/>
      <c r="AX88" s="485"/>
      <c r="AY88" s="485"/>
      <c r="AZ88" s="485"/>
      <c r="BA88" s="485"/>
      <c r="BB88" s="485"/>
      <c r="BC88" s="485"/>
      <c r="BD88" s="485"/>
      <c r="BE88" s="485"/>
      <c r="BF88" s="485"/>
      <c r="BG88" s="485"/>
      <c r="BH88" s="485"/>
      <c r="BI88" s="485"/>
      <c r="BJ88" s="485"/>
      <c r="BK88" s="485"/>
      <c r="BL88" s="485"/>
      <c r="BM88" s="485"/>
      <c r="BN88" s="485"/>
      <c r="BO88" s="485"/>
      <c r="BP88" s="485"/>
      <c r="BQ88" s="485"/>
      <c r="BR88" s="485"/>
      <c r="BS88" s="485"/>
      <c r="BT88" s="485"/>
      <c r="BU88" s="485"/>
      <c r="BV88" s="485"/>
      <c r="BW88" s="485"/>
      <c r="BX88" s="485"/>
      <c r="BY88" s="485"/>
      <c r="BZ88" s="485"/>
      <c r="CA88" s="485"/>
      <c r="CB88" s="485"/>
    </row>
    <row r="89" spans="1:80" ht="12" customHeight="1" x14ac:dyDescent="0.2"/>
    <row r="90" spans="1:80" ht="12" customHeight="1" x14ac:dyDescent="0.2">
      <c r="A90" s="157" t="s">
        <v>142</v>
      </c>
      <c r="B90" s="158"/>
      <c r="C90" s="158"/>
      <c r="D90" s="159"/>
      <c r="E90" s="157" t="s">
        <v>41</v>
      </c>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9"/>
      <c r="AN90" s="157" t="s">
        <v>424</v>
      </c>
      <c r="AO90" s="158"/>
      <c r="AP90" s="158"/>
      <c r="AQ90" s="158"/>
      <c r="AR90" s="158"/>
      <c r="AS90" s="158"/>
      <c r="AT90" s="158"/>
      <c r="AU90" s="158"/>
      <c r="AV90" s="158"/>
      <c r="AW90" s="158"/>
      <c r="AX90" s="158"/>
      <c r="AY90" s="158"/>
      <c r="AZ90" s="158"/>
      <c r="BA90" s="159"/>
      <c r="BB90" s="157" t="s">
        <v>527</v>
      </c>
      <c r="BC90" s="158"/>
      <c r="BD90" s="158"/>
      <c r="BE90" s="158"/>
      <c r="BF90" s="158"/>
      <c r="BG90" s="158"/>
      <c r="BH90" s="158"/>
      <c r="BI90" s="158"/>
      <c r="BJ90" s="158"/>
      <c r="BK90" s="158"/>
      <c r="BL90" s="158"/>
      <c r="BM90" s="159"/>
      <c r="BN90" s="157" t="s">
        <v>436</v>
      </c>
      <c r="BO90" s="158"/>
      <c r="BP90" s="158"/>
      <c r="BQ90" s="158"/>
      <c r="BR90" s="158"/>
      <c r="BS90" s="158"/>
      <c r="BT90" s="158"/>
      <c r="BU90" s="158"/>
      <c r="BV90" s="158"/>
      <c r="BW90" s="158"/>
      <c r="BX90" s="158"/>
      <c r="BY90" s="158"/>
      <c r="BZ90" s="158"/>
      <c r="CA90" s="158"/>
      <c r="CB90" s="159"/>
    </row>
    <row r="91" spans="1:80" ht="12" customHeight="1" x14ac:dyDescent="0.2">
      <c r="A91" s="407" t="s">
        <v>143</v>
      </c>
      <c r="B91" s="408"/>
      <c r="C91" s="408"/>
      <c r="D91" s="409"/>
      <c r="E91" s="407"/>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08"/>
      <c r="AG91" s="408"/>
      <c r="AH91" s="408"/>
      <c r="AI91" s="408"/>
      <c r="AJ91" s="408"/>
      <c r="AK91" s="408"/>
      <c r="AL91" s="408"/>
      <c r="AM91" s="409"/>
      <c r="AN91" s="407"/>
      <c r="AO91" s="408"/>
      <c r="AP91" s="408"/>
      <c r="AQ91" s="408"/>
      <c r="AR91" s="408"/>
      <c r="AS91" s="408"/>
      <c r="AT91" s="408"/>
      <c r="AU91" s="408"/>
      <c r="AV91" s="408"/>
      <c r="AW91" s="408"/>
      <c r="AX91" s="408"/>
      <c r="AY91" s="408"/>
      <c r="AZ91" s="408"/>
      <c r="BA91" s="409"/>
      <c r="BB91" s="407" t="s">
        <v>432</v>
      </c>
      <c r="BC91" s="408"/>
      <c r="BD91" s="408"/>
      <c r="BE91" s="408"/>
      <c r="BF91" s="408"/>
      <c r="BG91" s="408"/>
      <c r="BH91" s="408"/>
      <c r="BI91" s="408"/>
      <c r="BJ91" s="408"/>
      <c r="BK91" s="408"/>
      <c r="BL91" s="408"/>
      <c r="BM91" s="409"/>
      <c r="BN91" s="407" t="s">
        <v>526</v>
      </c>
      <c r="BO91" s="408"/>
      <c r="BP91" s="408"/>
      <c r="BQ91" s="408"/>
      <c r="BR91" s="408"/>
      <c r="BS91" s="408"/>
      <c r="BT91" s="408"/>
      <c r="BU91" s="408"/>
      <c r="BV91" s="408"/>
      <c r="BW91" s="408"/>
      <c r="BX91" s="408"/>
      <c r="BY91" s="408"/>
      <c r="BZ91" s="408"/>
      <c r="CA91" s="408"/>
      <c r="CB91" s="409"/>
    </row>
    <row r="92" spans="1:80" ht="12" customHeight="1" x14ac:dyDescent="0.2">
      <c r="A92" s="400">
        <v>1</v>
      </c>
      <c r="B92" s="401"/>
      <c r="C92" s="401"/>
      <c r="D92" s="402"/>
      <c r="E92" s="400">
        <v>2</v>
      </c>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2"/>
      <c r="AN92" s="400">
        <v>3</v>
      </c>
      <c r="AO92" s="401"/>
      <c r="AP92" s="401"/>
      <c r="AQ92" s="401"/>
      <c r="AR92" s="401"/>
      <c r="AS92" s="401"/>
      <c r="AT92" s="401"/>
      <c r="AU92" s="401"/>
      <c r="AV92" s="401"/>
      <c r="AW92" s="401"/>
      <c r="AX92" s="401"/>
      <c r="AY92" s="401"/>
      <c r="AZ92" s="401"/>
      <c r="BA92" s="402"/>
      <c r="BB92" s="400">
        <v>4</v>
      </c>
      <c r="BC92" s="401"/>
      <c r="BD92" s="401"/>
      <c r="BE92" s="401"/>
      <c r="BF92" s="401"/>
      <c r="BG92" s="401"/>
      <c r="BH92" s="401"/>
      <c r="BI92" s="401"/>
      <c r="BJ92" s="401"/>
      <c r="BK92" s="401"/>
      <c r="BL92" s="401"/>
      <c r="BM92" s="402"/>
      <c r="BN92" s="400">
        <v>5</v>
      </c>
      <c r="BO92" s="401"/>
      <c r="BP92" s="401"/>
      <c r="BQ92" s="401"/>
      <c r="BR92" s="401"/>
      <c r="BS92" s="401"/>
      <c r="BT92" s="401"/>
      <c r="BU92" s="401"/>
      <c r="BV92" s="401"/>
      <c r="BW92" s="401"/>
      <c r="BX92" s="401"/>
      <c r="BY92" s="401"/>
      <c r="BZ92" s="401"/>
      <c r="CA92" s="401"/>
      <c r="CB92" s="402"/>
    </row>
    <row r="93" spans="1:80" ht="12" customHeight="1" x14ac:dyDescent="0.2">
      <c r="A93" s="413"/>
      <c r="B93" s="414"/>
      <c r="C93" s="414"/>
      <c r="D93" s="415"/>
      <c r="E93" s="413"/>
      <c r="F93" s="414"/>
      <c r="G93" s="414"/>
      <c r="H93" s="414"/>
      <c r="I93" s="414"/>
      <c r="J93" s="414"/>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414"/>
      <c r="AK93" s="414"/>
      <c r="AL93" s="414"/>
      <c r="AM93" s="415"/>
      <c r="AN93" s="218"/>
      <c r="AO93" s="219"/>
      <c r="AP93" s="219"/>
      <c r="AQ93" s="219"/>
      <c r="AR93" s="219"/>
      <c r="AS93" s="219"/>
      <c r="AT93" s="219"/>
      <c r="AU93" s="219"/>
      <c r="AV93" s="219"/>
      <c r="AW93" s="219"/>
      <c r="AX93" s="219"/>
      <c r="AY93" s="219"/>
      <c r="AZ93" s="219"/>
      <c r="BA93" s="220"/>
      <c r="BB93" s="237"/>
      <c r="BC93" s="238"/>
      <c r="BD93" s="238"/>
      <c r="BE93" s="238"/>
      <c r="BF93" s="238"/>
      <c r="BG93" s="238"/>
      <c r="BH93" s="238"/>
      <c r="BI93" s="238"/>
      <c r="BJ93" s="238"/>
      <c r="BK93" s="238"/>
      <c r="BL93" s="238"/>
      <c r="BM93" s="278"/>
      <c r="BN93" s="237">
        <f t="shared" ref="BN93:BN95" si="5">AN93*BB93</f>
        <v>0</v>
      </c>
      <c r="BO93" s="238"/>
      <c r="BP93" s="238"/>
      <c r="BQ93" s="238"/>
      <c r="BR93" s="238"/>
      <c r="BS93" s="238"/>
      <c r="BT93" s="238"/>
      <c r="BU93" s="238"/>
      <c r="BV93" s="238"/>
      <c r="BW93" s="238"/>
      <c r="BX93" s="238"/>
      <c r="BY93" s="238"/>
      <c r="BZ93" s="238"/>
      <c r="CA93" s="238"/>
      <c r="CB93" s="278"/>
    </row>
    <row r="94" spans="1:80" ht="12" customHeight="1" x14ac:dyDescent="0.2">
      <c r="A94" s="413"/>
      <c r="B94" s="414"/>
      <c r="C94" s="414"/>
      <c r="D94" s="415"/>
      <c r="E94" s="413"/>
      <c r="F94" s="414"/>
      <c r="G94" s="414"/>
      <c r="H94" s="414"/>
      <c r="I94" s="414"/>
      <c r="J94" s="414"/>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414"/>
      <c r="AK94" s="414"/>
      <c r="AL94" s="414"/>
      <c r="AM94" s="415"/>
      <c r="AN94" s="218"/>
      <c r="AO94" s="219"/>
      <c r="AP94" s="219"/>
      <c r="AQ94" s="219"/>
      <c r="AR94" s="219"/>
      <c r="AS94" s="219"/>
      <c r="AT94" s="219"/>
      <c r="AU94" s="219"/>
      <c r="AV94" s="219"/>
      <c r="AW94" s="219"/>
      <c r="AX94" s="219"/>
      <c r="AY94" s="219"/>
      <c r="AZ94" s="219"/>
      <c r="BA94" s="220"/>
      <c r="BB94" s="237"/>
      <c r="BC94" s="238"/>
      <c r="BD94" s="238"/>
      <c r="BE94" s="238"/>
      <c r="BF94" s="238"/>
      <c r="BG94" s="238"/>
      <c r="BH94" s="238"/>
      <c r="BI94" s="238"/>
      <c r="BJ94" s="238"/>
      <c r="BK94" s="238"/>
      <c r="BL94" s="238"/>
      <c r="BM94" s="278"/>
      <c r="BN94" s="237">
        <f t="shared" si="5"/>
        <v>0</v>
      </c>
      <c r="BO94" s="238"/>
      <c r="BP94" s="238"/>
      <c r="BQ94" s="238"/>
      <c r="BR94" s="238"/>
      <c r="BS94" s="238"/>
      <c r="BT94" s="238"/>
      <c r="BU94" s="238"/>
      <c r="BV94" s="238"/>
      <c r="BW94" s="238"/>
      <c r="BX94" s="238"/>
      <c r="BY94" s="238"/>
      <c r="BZ94" s="238"/>
      <c r="CA94" s="238"/>
      <c r="CB94" s="278"/>
    </row>
    <row r="95" spans="1:80" ht="12" customHeight="1" x14ac:dyDescent="0.2">
      <c r="A95" s="413"/>
      <c r="B95" s="414"/>
      <c r="C95" s="414"/>
      <c r="D95" s="415"/>
      <c r="E95" s="361"/>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3"/>
      <c r="AN95" s="218"/>
      <c r="AO95" s="219"/>
      <c r="AP95" s="219"/>
      <c r="AQ95" s="219"/>
      <c r="AR95" s="219"/>
      <c r="AS95" s="219"/>
      <c r="AT95" s="219"/>
      <c r="AU95" s="219"/>
      <c r="AV95" s="219"/>
      <c r="AW95" s="219"/>
      <c r="AX95" s="219"/>
      <c r="AY95" s="219"/>
      <c r="AZ95" s="219"/>
      <c r="BA95" s="220"/>
      <c r="BB95" s="237"/>
      <c r="BC95" s="238"/>
      <c r="BD95" s="238"/>
      <c r="BE95" s="238"/>
      <c r="BF95" s="238"/>
      <c r="BG95" s="238"/>
      <c r="BH95" s="238"/>
      <c r="BI95" s="238"/>
      <c r="BJ95" s="238"/>
      <c r="BK95" s="238"/>
      <c r="BL95" s="238"/>
      <c r="BM95" s="278"/>
      <c r="BN95" s="237">
        <f t="shared" si="5"/>
        <v>0</v>
      </c>
      <c r="BO95" s="238"/>
      <c r="BP95" s="238"/>
      <c r="BQ95" s="238"/>
      <c r="BR95" s="238"/>
      <c r="BS95" s="238"/>
      <c r="BT95" s="238"/>
      <c r="BU95" s="238"/>
      <c r="BV95" s="238"/>
      <c r="BW95" s="238"/>
      <c r="BX95" s="238"/>
      <c r="BY95" s="238"/>
      <c r="BZ95" s="238"/>
      <c r="CA95" s="238"/>
      <c r="CB95" s="278"/>
    </row>
    <row r="96" spans="1:80" ht="12" customHeight="1" x14ac:dyDescent="0.2">
      <c r="A96" s="377"/>
      <c r="B96" s="378"/>
      <c r="C96" s="378"/>
      <c r="D96" s="379"/>
      <c r="E96" s="380" t="s">
        <v>421</v>
      </c>
      <c r="F96" s="381"/>
      <c r="G96" s="381"/>
      <c r="H96" s="381"/>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381"/>
      <c r="AL96" s="381"/>
      <c r="AM96" s="382"/>
      <c r="AN96" s="383" t="s">
        <v>52</v>
      </c>
      <c r="AO96" s="384"/>
      <c r="AP96" s="384"/>
      <c r="AQ96" s="384"/>
      <c r="AR96" s="384"/>
      <c r="AS96" s="384"/>
      <c r="AT96" s="384"/>
      <c r="AU96" s="384"/>
      <c r="AV96" s="384"/>
      <c r="AW96" s="384"/>
      <c r="AX96" s="384"/>
      <c r="AY96" s="384"/>
      <c r="AZ96" s="384"/>
      <c r="BA96" s="385"/>
      <c r="BB96" s="386" t="s">
        <v>52</v>
      </c>
      <c r="BC96" s="387"/>
      <c r="BD96" s="387"/>
      <c r="BE96" s="387"/>
      <c r="BF96" s="387"/>
      <c r="BG96" s="387"/>
      <c r="BH96" s="387"/>
      <c r="BI96" s="387"/>
      <c r="BJ96" s="387"/>
      <c r="BK96" s="387"/>
      <c r="BL96" s="387"/>
      <c r="BM96" s="388"/>
      <c r="BN96" s="545">
        <f>SUM(BN93:CB95)</f>
        <v>0</v>
      </c>
      <c r="BO96" s="546"/>
      <c r="BP96" s="546"/>
      <c r="BQ96" s="546"/>
      <c r="BR96" s="546"/>
      <c r="BS96" s="546"/>
      <c r="BT96" s="546"/>
      <c r="BU96" s="546"/>
      <c r="BV96" s="546"/>
      <c r="BW96" s="546"/>
      <c r="BX96" s="546"/>
      <c r="BY96" s="546"/>
      <c r="BZ96" s="546"/>
      <c r="CA96" s="546"/>
      <c r="CB96" s="547"/>
    </row>
    <row r="97" spans="1:80" ht="12" customHeight="1" x14ac:dyDescent="0.2"/>
    <row r="98" spans="1:80" ht="15.75" x14ac:dyDescent="0.25">
      <c r="A98" s="428" t="s">
        <v>534</v>
      </c>
      <c r="B98" s="428"/>
      <c r="C98" s="428"/>
      <c r="D98" s="428"/>
      <c r="E98" s="428"/>
      <c r="F98" s="428"/>
      <c r="G98" s="428"/>
      <c r="H98" s="428"/>
      <c r="I98" s="428"/>
      <c r="J98" s="428"/>
      <c r="K98" s="428"/>
      <c r="L98" s="428"/>
      <c r="M98" s="428"/>
      <c r="N98" s="428"/>
      <c r="O98" s="428"/>
      <c r="P98" s="428"/>
      <c r="Q98" s="428"/>
      <c r="R98" s="428"/>
      <c r="S98" s="428"/>
      <c r="T98" s="428"/>
      <c r="U98" s="428"/>
      <c r="V98" s="428"/>
      <c r="W98" s="428"/>
      <c r="X98" s="428"/>
      <c r="Y98" s="428"/>
      <c r="Z98" s="428"/>
      <c r="AA98" s="428"/>
      <c r="AB98" s="428"/>
      <c r="AC98" s="428"/>
      <c r="AD98" s="428"/>
      <c r="AE98" s="428"/>
      <c r="AF98" s="428"/>
      <c r="AG98" s="428"/>
      <c r="AH98" s="428"/>
      <c r="AI98" s="428"/>
      <c r="AJ98" s="428"/>
      <c r="AK98" s="428"/>
      <c r="AL98" s="428"/>
      <c r="AM98" s="428"/>
      <c r="AN98" s="428"/>
      <c r="AO98" s="428"/>
      <c r="AP98" s="428"/>
      <c r="AQ98" s="428"/>
      <c r="AR98" s="428"/>
      <c r="AS98" s="428"/>
      <c r="AT98" s="428"/>
      <c r="AU98" s="428"/>
      <c r="AV98" s="428"/>
      <c r="AW98" s="428"/>
      <c r="AX98" s="428"/>
      <c r="AY98" s="428"/>
      <c r="AZ98" s="428"/>
      <c r="BA98" s="428"/>
      <c r="BB98" s="428"/>
      <c r="BC98" s="428"/>
      <c r="BD98" s="428"/>
      <c r="BE98" s="428"/>
      <c r="BF98" s="428"/>
      <c r="BG98" s="428"/>
      <c r="BH98" s="428"/>
      <c r="BI98" s="428"/>
      <c r="BJ98" s="428"/>
      <c r="BK98" s="428"/>
      <c r="BL98" s="428"/>
      <c r="BM98" s="428"/>
      <c r="BN98" s="428"/>
      <c r="BO98" s="428"/>
      <c r="BP98" s="428"/>
      <c r="BQ98" s="428"/>
      <c r="BR98" s="428"/>
      <c r="BS98" s="428"/>
      <c r="BT98" s="428"/>
      <c r="BU98" s="428"/>
      <c r="BV98" s="428"/>
      <c r="BW98" s="428"/>
      <c r="BX98" s="428"/>
      <c r="BY98" s="428"/>
      <c r="BZ98" s="428"/>
      <c r="CA98" s="428"/>
      <c r="CB98" s="428"/>
    </row>
    <row r="99" spans="1:80" ht="7.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row>
    <row r="100" spans="1:80" ht="15.75" x14ac:dyDescent="0.25">
      <c r="A100" s="428" t="s">
        <v>529</v>
      </c>
      <c r="B100" s="428"/>
      <c r="C100" s="428"/>
      <c r="D100" s="428"/>
      <c r="E100" s="428"/>
      <c r="F100" s="428"/>
      <c r="G100" s="428"/>
      <c r="H100" s="428"/>
      <c r="I100" s="428"/>
      <c r="J100" s="428"/>
      <c r="K100" s="428"/>
      <c r="L100" s="428"/>
      <c r="M100" s="428"/>
      <c r="N100" s="428"/>
      <c r="O100" s="428"/>
      <c r="P100" s="428"/>
      <c r="Q100" s="428"/>
      <c r="R100" s="428"/>
      <c r="S100" s="428"/>
      <c r="T100" s="428"/>
      <c r="U100" s="428"/>
      <c r="V100" s="428"/>
      <c r="W100" s="428"/>
      <c r="X100" s="428"/>
      <c r="Y100" s="428"/>
      <c r="Z100" s="428"/>
      <c r="AA100" s="428"/>
      <c r="AB100" s="428"/>
      <c r="AC100" s="428"/>
      <c r="AD100" s="428"/>
      <c r="AE100" s="428"/>
      <c r="AF100" s="428"/>
      <c r="AG100" s="428"/>
      <c r="AH100" s="428"/>
      <c r="AI100" s="428"/>
      <c r="AJ100" s="428"/>
      <c r="AK100" s="428"/>
      <c r="AL100" s="428"/>
      <c r="AM100" s="428"/>
      <c r="AN100" s="428"/>
      <c r="AO100" s="428"/>
      <c r="AP100" s="428"/>
      <c r="AQ100" s="428"/>
      <c r="AR100" s="428"/>
      <c r="AS100" s="428"/>
      <c r="AT100" s="428"/>
      <c r="AU100" s="428"/>
      <c r="AV100" s="428"/>
      <c r="AW100" s="428"/>
      <c r="AX100" s="428"/>
      <c r="AY100" s="428"/>
      <c r="AZ100" s="428"/>
      <c r="BA100" s="428"/>
      <c r="BB100" s="428"/>
      <c r="BC100" s="428"/>
      <c r="BD100" s="428"/>
      <c r="BE100" s="428"/>
      <c r="BF100" s="428"/>
      <c r="BG100" s="428"/>
      <c r="BH100" s="428"/>
      <c r="BI100" s="428"/>
      <c r="BJ100" s="428"/>
      <c r="BK100" s="428"/>
      <c r="BL100" s="428"/>
      <c r="BM100" s="428"/>
      <c r="BN100" s="428"/>
      <c r="BO100" s="428"/>
      <c r="BP100" s="428"/>
      <c r="BQ100" s="428"/>
      <c r="BR100" s="428"/>
      <c r="BS100" s="428"/>
      <c r="BT100" s="428"/>
      <c r="BU100" s="428"/>
      <c r="BV100" s="428"/>
      <c r="BW100" s="428"/>
      <c r="BX100" s="428"/>
      <c r="BY100" s="428"/>
      <c r="BZ100" s="428"/>
      <c r="CA100" s="428"/>
      <c r="CB100" s="428"/>
    </row>
    <row r="101" spans="1:80" ht="12.75" customHeight="1" x14ac:dyDescent="0.25">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row>
    <row r="102" spans="1:80" s="74" customFormat="1" ht="15.75" x14ac:dyDescent="0.25">
      <c r="A102" s="7" t="s">
        <v>406</v>
      </c>
      <c r="B102" s="7"/>
      <c r="C102" s="7"/>
      <c r="D102" s="7"/>
      <c r="E102" s="7"/>
      <c r="F102" s="7"/>
      <c r="G102" s="7"/>
      <c r="H102" s="7"/>
      <c r="I102" s="7"/>
      <c r="J102" s="7"/>
      <c r="K102" s="7"/>
      <c r="L102" s="7"/>
      <c r="M102" s="7"/>
      <c r="N102" s="7"/>
      <c r="O102" s="7"/>
      <c r="P102" s="7"/>
      <c r="Q102" s="7"/>
      <c r="R102" s="7"/>
      <c r="S102" s="7"/>
      <c r="T102" s="434" t="s">
        <v>80</v>
      </c>
      <c r="U102" s="434"/>
      <c r="V102" s="434"/>
      <c r="W102" s="434"/>
      <c r="X102" s="434"/>
      <c r="Y102" s="434"/>
      <c r="Z102" s="434"/>
      <c r="AA102" s="434"/>
      <c r="AB102" s="434"/>
      <c r="AC102" s="434"/>
      <c r="AD102" s="434"/>
      <c r="AE102" s="434"/>
      <c r="AF102" s="434"/>
      <c r="AG102" s="434"/>
      <c r="AH102" s="434"/>
      <c r="AI102" s="434"/>
      <c r="AJ102" s="434"/>
      <c r="AK102" s="27"/>
      <c r="AL102" s="27"/>
      <c r="AM102" s="27"/>
      <c r="AN102" s="27"/>
      <c r="AO102" s="27"/>
      <c r="AP102" s="27"/>
      <c r="AQ102" s="27"/>
      <c r="AR102" s="27"/>
      <c r="AS102" s="410" t="s">
        <v>511</v>
      </c>
      <c r="AT102" s="410"/>
      <c r="AU102" s="410"/>
      <c r="AV102" s="410"/>
      <c r="AW102" s="410"/>
      <c r="AX102" s="410"/>
      <c r="AY102" s="410"/>
      <c r="AZ102" s="410"/>
      <c r="BA102" s="410"/>
      <c r="BB102" s="410"/>
      <c r="BC102" s="434" t="s">
        <v>265</v>
      </c>
      <c r="BD102" s="434"/>
      <c r="BE102" s="434"/>
      <c r="BF102" s="434"/>
      <c r="BG102" s="434"/>
      <c r="BH102" s="434"/>
      <c r="BI102" s="434"/>
      <c r="BJ102" s="434"/>
      <c r="BK102" s="434"/>
      <c r="BL102" s="434"/>
      <c r="BM102" s="434"/>
      <c r="BN102" s="434"/>
      <c r="BO102" s="434"/>
      <c r="BP102" s="434"/>
    </row>
    <row r="104" spans="1:80" x14ac:dyDescent="0.2">
      <c r="A104" s="157" t="s">
        <v>142</v>
      </c>
      <c r="B104" s="158"/>
      <c r="C104" s="158"/>
      <c r="D104" s="159"/>
      <c r="E104" s="532" t="s">
        <v>407</v>
      </c>
      <c r="F104" s="533"/>
      <c r="G104" s="533"/>
      <c r="H104" s="533"/>
      <c r="I104" s="533"/>
      <c r="J104" s="533"/>
      <c r="K104" s="533"/>
      <c r="L104" s="533"/>
      <c r="M104" s="533"/>
      <c r="N104" s="533"/>
      <c r="O104" s="533"/>
      <c r="P104" s="533"/>
      <c r="Q104" s="533"/>
      <c r="R104" s="533"/>
      <c r="S104" s="533"/>
      <c r="T104" s="533"/>
      <c r="U104" s="533"/>
      <c r="V104" s="533"/>
      <c r="W104" s="533"/>
      <c r="X104" s="533"/>
      <c r="Y104" s="533"/>
      <c r="Z104" s="533"/>
      <c r="AA104" s="533"/>
      <c r="AB104" s="533"/>
      <c r="AC104" s="533"/>
      <c r="AD104" s="533"/>
      <c r="AE104" s="533"/>
      <c r="AF104" s="533"/>
      <c r="AG104" s="533"/>
      <c r="AH104" s="533"/>
      <c r="AI104" s="533"/>
      <c r="AJ104" s="533"/>
      <c r="AK104" s="533"/>
      <c r="AL104" s="534"/>
      <c r="AM104" s="157" t="s">
        <v>408</v>
      </c>
      <c r="AN104" s="158"/>
      <c r="AO104" s="158"/>
      <c r="AP104" s="158"/>
      <c r="AQ104" s="158"/>
      <c r="AR104" s="158"/>
      <c r="AS104" s="158"/>
      <c r="AT104" s="158"/>
      <c r="AU104" s="158"/>
      <c r="AV104" s="158"/>
      <c r="AW104" s="158"/>
      <c r="AX104" s="158"/>
      <c r="AY104" s="159"/>
      <c r="AZ104" s="532" t="s">
        <v>409</v>
      </c>
      <c r="BA104" s="533"/>
      <c r="BB104" s="533"/>
      <c r="BC104" s="533"/>
      <c r="BD104" s="533"/>
      <c r="BE104" s="533"/>
      <c r="BF104" s="533"/>
      <c r="BG104" s="533"/>
      <c r="BH104" s="533"/>
      <c r="BI104" s="533"/>
      <c r="BJ104" s="533"/>
      <c r="BK104" s="533"/>
      <c r="BL104" s="533"/>
      <c r="BM104" s="534"/>
      <c r="BN104" s="532" t="s">
        <v>410</v>
      </c>
      <c r="BO104" s="533"/>
      <c r="BP104" s="533"/>
      <c r="BQ104" s="533"/>
      <c r="BR104" s="533"/>
      <c r="BS104" s="533"/>
      <c r="BT104" s="533"/>
      <c r="BU104" s="533"/>
      <c r="BV104" s="533"/>
      <c r="BW104" s="533"/>
      <c r="BX104" s="533"/>
      <c r="BY104" s="533"/>
      <c r="BZ104" s="533"/>
      <c r="CA104" s="533"/>
      <c r="CB104" s="534"/>
    </row>
    <row r="105" spans="1:80" x14ac:dyDescent="0.2">
      <c r="A105" s="407" t="s">
        <v>143</v>
      </c>
      <c r="B105" s="408"/>
      <c r="C105" s="408"/>
      <c r="D105" s="409"/>
      <c r="E105" s="412" t="s">
        <v>411</v>
      </c>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531"/>
      <c r="AM105" s="407" t="s">
        <v>412</v>
      </c>
      <c r="AN105" s="408"/>
      <c r="AO105" s="408"/>
      <c r="AP105" s="408"/>
      <c r="AQ105" s="408"/>
      <c r="AR105" s="408"/>
      <c r="AS105" s="408"/>
      <c r="AT105" s="408"/>
      <c r="AU105" s="408"/>
      <c r="AV105" s="408"/>
      <c r="AW105" s="408"/>
      <c r="AX105" s="408"/>
      <c r="AY105" s="409"/>
      <c r="AZ105" s="412" t="s">
        <v>413</v>
      </c>
      <c r="BA105" s="346"/>
      <c r="BB105" s="346"/>
      <c r="BC105" s="346"/>
      <c r="BD105" s="346"/>
      <c r="BE105" s="346"/>
      <c r="BF105" s="346"/>
      <c r="BG105" s="346"/>
      <c r="BH105" s="346"/>
      <c r="BI105" s="346"/>
      <c r="BJ105" s="346"/>
      <c r="BK105" s="346"/>
      <c r="BL105" s="346"/>
      <c r="BM105" s="531"/>
      <c r="BN105" s="412" t="s">
        <v>414</v>
      </c>
      <c r="BO105" s="346"/>
      <c r="BP105" s="346"/>
      <c r="BQ105" s="346"/>
      <c r="BR105" s="346"/>
      <c r="BS105" s="346"/>
      <c r="BT105" s="346"/>
      <c r="BU105" s="346"/>
      <c r="BV105" s="346"/>
      <c r="BW105" s="346"/>
      <c r="BX105" s="346"/>
      <c r="BY105" s="346"/>
      <c r="BZ105" s="346"/>
      <c r="CA105" s="346"/>
      <c r="CB105" s="531"/>
    </row>
    <row r="106" spans="1:80" x14ac:dyDescent="0.2">
      <c r="A106" s="407"/>
      <c r="B106" s="408"/>
      <c r="C106" s="408"/>
      <c r="D106" s="409"/>
      <c r="E106" s="412"/>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46"/>
      <c r="AI106" s="346"/>
      <c r="AJ106" s="346"/>
      <c r="AK106" s="346"/>
      <c r="AL106" s="531"/>
      <c r="AM106" s="407" t="s">
        <v>415</v>
      </c>
      <c r="AN106" s="408"/>
      <c r="AO106" s="408"/>
      <c r="AP106" s="408"/>
      <c r="AQ106" s="408"/>
      <c r="AR106" s="408"/>
      <c r="AS106" s="408"/>
      <c r="AT106" s="408"/>
      <c r="AU106" s="408"/>
      <c r="AV106" s="408"/>
      <c r="AW106" s="408"/>
      <c r="AX106" s="408"/>
      <c r="AY106" s="409"/>
      <c r="AZ106" s="412" t="s">
        <v>416</v>
      </c>
      <c r="BA106" s="346"/>
      <c r="BB106" s="346"/>
      <c r="BC106" s="346"/>
      <c r="BD106" s="346"/>
      <c r="BE106" s="346"/>
      <c r="BF106" s="346"/>
      <c r="BG106" s="346"/>
      <c r="BH106" s="346"/>
      <c r="BI106" s="346"/>
      <c r="BJ106" s="346"/>
      <c r="BK106" s="346"/>
      <c r="BL106" s="346"/>
      <c r="BM106" s="531"/>
      <c r="BN106" s="412" t="s">
        <v>417</v>
      </c>
      <c r="BO106" s="346"/>
      <c r="BP106" s="346"/>
      <c r="BQ106" s="346"/>
      <c r="BR106" s="346"/>
      <c r="BS106" s="346"/>
      <c r="BT106" s="346"/>
      <c r="BU106" s="346"/>
      <c r="BV106" s="346"/>
      <c r="BW106" s="346"/>
      <c r="BX106" s="346"/>
      <c r="BY106" s="346"/>
      <c r="BZ106" s="346"/>
      <c r="CA106" s="346"/>
      <c r="CB106" s="531"/>
    </row>
    <row r="107" spans="1:80" x14ac:dyDescent="0.2">
      <c r="A107" s="407"/>
      <c r="B107" s="408"/>
      <c r="C107" s="408"/>
      <c r="D107" s="409"/>
      <c r="E107" s="486"/>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487"/>
      <c r="AM107" s="498"/>
      <c r="AN107" s="499"/>
      <c r="AO107" s="499"/>
      <c r="AP107" s="499"/>
      <c r="AQ107" s="499"/>
      <c r="AR107" s="499"/>
      <c r="AS107" s="499"/>
      <c r="AT107" s="499"/>
      <c r="AU107" s="499"/>
      <c r="AV107" s="499"/>
      <c r="AW107" s="499"/>
      <c r="AX107" s="499"/>
      <c r="AY107" s="500"/>
      <c r="AZ107" s="486" t="s">
        <v>418</v>
      </c>
      <c r="BA107" s="147"/>
      <c r="BB107" s="147"/>
      <c r="BC107" s="147"/>
      <c r="BD107" s="147"/>
      <c r="BE107" s="147"/>
      <c r="BF107" s="147"/>
      <c r="BG107" s="147"/>
      <c r="BH107" s="147"/>
      <c r="BI107" s="147"/>
      <c r="BJ107" s="147"/>
      <c r="BK107" s="147"/>
      <c r="BL107" s="147"/>
      <c r="BM107" s="487"/>
      <c r="BN107" s="486"/>
      <c r="BO107" s="147"/>
      <c r="BP107" s="147"/>
      <c r="BQ107" s="147"/>
      <c r="BR107" s="147"/>
      <c r="BS107" s="147"/>
      <c r="BT107" s="147"/>
      <c r="BU107" s="147"/>
      <c r="BV107" s="147"/>
      <c r="BW107" s="147"/>
      <c r="BX107" s="147"/>
      <c r="BY107" s="147"/>
      <c r="BZ107" s="147"/>
      <c r="CA107" s="147"/>
      <c r="CB107" s="487"/>
    </row>
    <row r="108" spans="1:80" x14ac:dyDescent="0.2">
      <c r="A108" s="543">
        <v>1</v>
      </c>
      <c r="B108" s="543"/>
      <c r="C108" s="543"/>
      <c r="D108" s="543"/>
      <c r="E108" s="525">
        <v>2</v>
      </c>
      <c r="F108" s="526"/>
      <c r="G108" s="526"/>
      <c r="H108" s="526"/>
      <c r="I108" s="526"/>
      <c r="J108" s="526"/>
      <c r="K108" s="526"/>
      <c r="L108" s="526"/>
      <c r="M108" s="526"/>
      <c r="N108" s="526"/>
      <c r="O108" s="526"/>
      <c r="P108" s="526"/>
      <c r="Q108" s="526"/>
      <c r="R108" s="526"/>
      <c r="S108" s="526"/>
      <c r="T108" s="526"/>
      <c r="U108" s="526"/>
      <c r="V108" s="526"/>
      <c r="W108" s="526"/>
      <c r="X108" s="526"/>
      <c r="Y108" s="526"/>
      <c r="Z108" s="526"/>
      <c r="AA108" s="526"/>
      <c r="AB108" s="526"/>
      <c r="AC108" s="526"/>
      <c r="AD108" s="526"/>
      <c r="AE108" s="526"/>
      <c r="AF108" s="526"/>
      <c r="AG108" s="526"/>
      <c r="AH108" s="526"/>
      <c r="AI108" s="526"/>
      <c r="AJ108" s="526"/>
      <c r="AK108" s="526"/>
      <c r="AL108" s="527"/>
      <c r="AM108" s="400">
        <v>3</v>
      </c>
      <c r="AN108" s="401"/>
      <c r="AO108" s="401"/>
      <c r="AP108" s="401"/>
      <c r="AQ108" s="401"/>
      <c r="AR108" s="401"/>
      <c r="AS108" s="401"/>
      <c r="AT108" s="401"/>
      <c r="AU108" s="401"/>
      <c r="AV108" s="401"/>
      <c r="AW108" s="401"/>
      <c r="AX108" s="401"/>
      <c r="AY108" s="402"/>
      <c r="AZ108" s="400">
        <v>4</v>
      </c>
      <c r="BA108" s="401"/>
      <c r="BB108" s="401"/>
      <c r="BC108" s="401"/>
      <c r="BD108" s="401"/>
      <c r="BE108" s="401"/>
      <c r="BF108" s="401"/>
      <c r="BG108" s="401"/>
      <c r="BH108" s="401"/>
      <c r="BI108" s="401"/>
      <c r="BJ108" s="401"/>
      <c r="BK108" s="401"/>
      <c r="BL108" s="401"/>
      <c r="BM108" s="402"/>
      <c r="BN108" s="400">
        <v>5</v>
      </c>
      <c r="BO108" s="401"/>
      <c r="BP108" s="401"/>
      <c r="BQ108" s="401"/>
      <c r="BR108" s="401"/>
      <c r="BS108" s="401"/>
      <c r="BT108" s="401"/>
      <c r="BU108" s="401"/>
      <c r="BV108" s="401"/>
      <c r="BW108" s="401"/>
      <c r="BX108" s="401"/>
      <c r="BY108" s="401"/>
      <c r="BZ108" s="401"/>
      <c r="CA108" s="401"/>
      <c r="CB108" s="402"/>
    </row>
    <row r="109" spans="1:80" x14ac:dyDescent="0.2">
      <c r="A109" s="233"/>
      <c r="B109" s="231"/>
      <c r="C109" s="231"/>
      <c r="D109" s="232"/>
      <c r="E109" s="361"/>
      <c r="F109" s="362"/>
      <c r="G109" s="362"/>
      <c r="H109" s="362"/>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3"/>
      <c r="AM109" s="364"/>
      <c r="AN109" s="365"/>
      <c r="AO109" s="365"/>
      <c r="AP109" s="365"/>
      <c r="AQ109" s="365"/>
      <c r="AR109" s="365"/>
      <c r="AS109" s="365"/>
      <c r="AT109" s="365"/>
      <c r="AU109" s="365"/>
      <c r="AV109" s="365"/>
      <c r="AW109" s="365"/>
      <c r="AX109" s="365"/>
      <c r="AY109" s="366"/>
      <c r="AZ109" s="364"/>
      <c r="BA109" s="365"/>
      <c r="BB109" s="365"/>
      <c r="BC109" s="365"/>
      <c r="BD109" s="365"/>
      <c r="BE109" s="365"/>
      <c r="BF109" s="365"/>
      <c r="BG109" s="365"/>
      <c r="BH109" s="365"/>
      <c r="BI109" s="365"/>
      <c r="BJ109" s="365"/>
      <c r="BK109" s="365"/>
      <c r="BL109" s="365"/>
      <c r="BM109" s="366"/>
      <c r="BN109" s="364">
        <f>ROUND(AM109*AZ109*12,2)</f>
        <v>0</v>
      </c>
      <c r="BO109" s="365"/>
      <c r="BP109" s="365"/>
      <c r="BQ109" s="365"/>
      <c r="BR109" s="365"/>
      <c r="BS109" s="365"/>
      <c r="BT109" s="365"/>
      <c r="BU109" s="365"/>
      <c r="BV109" s="365"/>
      <c r="BW109" s="365"/>
      <c r="BX109" s="365"/>
      <c r="BY109" s="365"/>
      <c r="BZ109" s="365"/>
      <c r="CA109" s="365"/>
      <c r="CB109" s="366"/>
    </row>
    <row r="110" spans="1:80" x14ac:dyDescent="0.2">
      <c r="A110" s="233"/>
      <c r="B110" s="231"/>
      <c r="C110" s="231"/>
      <c r="D110" s="232"/>
      <c r="E110" s="361"/>
      <c r="F110" s="362"/>
      <c r="G110" s="362"/>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3"/>
      <c r="AM110" s="364"/>
      <c r="AN110" s="365"/>
      <c r="AO110" s="365"/>
      <c r="AP110" s="365"/>
      <c r="AQ110" s="365"/>
      <c r="AR110" s="365"/>
      <c r="AS110" s="365"/>
      <c r="AT110" s="365"/>
      <c r="AU110" s="365"/>
      <c r="AV110" s="365"/>
      <c r="AW110" s="365"/>
      <c r="AX110" s="365"/>
      <c r="AY110" s="366"/>
      <c r="AZ110" s="364"/>
      <c r="BA110" s="365"/>
      <c r="BB110" s="365"/>
      <c r="BC110" s="365"/>
      <c r="BD110" s="365"/>
      <c r="BE110" s="365"/>
      <c r="BF110" s="365"/>
      <c r="BG110" s="365"/>
      <c r="BH110" s="365"/>
      <c r="BI110" s="365"/>
      <c r="BJ110" s="365"/>
      <c r="BK110" s="365"/>
      <c r="BL110" s="365"/>
      <c r="BM110" s="366"/>
      <c r="BN110" s="364">
        <f t="shared" ref="BN110:BN127" si="6">ROUND(AM110*AZ110*12,2)</f>
        <v>0</v>
      </c>
      <c r="BO110" s="365"/>
      <c r="BP110" s="365"/>
      <c r="BQ110" s="365"/>
      <c r="BR110" s="365"/>
      <c r="BS110" s="365"/>
      <c r="BT110" s="365"/>
      <c r="BU110" s="365"/>
      <c r="BV110" s="365"/>
      <c r="BW110" s="365"/>
      <c r="BX110" s="365"/>
      <c r="BY110" s="365"/>
      <c r="BZ110" s="365"/>
      <c r="CA110" s="365"/>
      <c r="CB110" s="366"/>
    </row>
    <row r="111" spans="1:80" ht="12.75" customHeight="1" x14ac:dyDescent="0.2">
      <c r="A111" s="233"/>
      <c r="B111" s="231"/>
      <c r="C111" s="231"/>
      <c r="D111" s="232"/>
      <c r="E111" s="361"/>
      <c r="F111" s="362"/>
      <c r="G111" s="362"/>
      <c r="H111" s="362"/>
      <c r="I111" s="362"/>
      <c r="J111" s="362"/>
      <c r="K111" s="362"/>
      <c r="L111" s="362"/>
      <c r="M111" s="362"/>
      <c r="N111" s="362"/>
      <c r="O111" s="362"/>
      <c r="P111" s="362"/>
      <c r="Q111" s="362"/>
      <c r="R111" s="362"/>
      <c r="S111" s="362"/>
      <c r="T111" s="362"/>
      <c r="U111" s="362"/>
      <c r="V111" s="362"/>
      <c r="W111" s="362"/>
      <c r="X111" s="362"/>
      <c r="Y111" s="362"/>
      <c r="Z111" s="362"/>
      <c r="AA111" s="362"/>
      <c r="AB111" s="362"/>
      <c r="AC111" s="362"/>
      <c r="AD111" s="362"/>
      <c r="AE111" s="362"/>
      <c r="AF111" s="362"/>
      <c r="AG111" s="362"/>
      <c r="AH111" s="362"/>
      <c r="AI111" s="362"/>
      <c r="AJ111" s="362"/>
      <c r="AK111" s="362"/>
      <c r="AL111" s="363"/>
      <c r="AM111" s="364"/>
      <c r="AN111" s="365"/>
      <c r="AO111" s="365"/>
      <c r="AP111" s="365"/>
      <c r="AQ111" s="365"/>
      <c r="AR111" s="365"/>
      <c r="AS111" s="365"/>
      <c r="AT111" s="365"/>
      <c r="AU111" s="365"/>
      <c r="AV111" s="365"/>
      <c r="AW111" s="365"/>
      <c r="AX111" s="365"/>
      <c r="AY111" s="366"/>
      <c r="AZ111" s="364"/>
      <c r="BA111" s="365"/>
      <c r="BB111" s="365"/>
      <c r="BC111" s="365"/>
      <c r="BD111" s="365"/>
      <c r="BE111" s="365"/>
      <c r="BF111" s="365"/>
      <c r="BG111" s="365"/>
      <c r="BH111" s="365"/>
      <c r="BI111" s="365"/>
      <c r="BJ111" s="365"/>
      <c r="BK111" s="365"/>
      <c r="BL111" s="365"/>
      <c r="BM111" s="366"/>
      <c r="BN111" s="364">
        <f t="shared" si="6"/>
        <v>0</v>
      </c>
      <c r="BO111" s="365"/>
      <c r="BP111" s="365"/>
      <c r="BQ111" s="365"/>
      <c r="BR111" s="365"/>
      <c r="BS111" s="365"/>
      <c r="BT111" s="365"/>
      <c r="BU111" s="365"/>
      <c r="BV111" s="365"/>
      <c r="BW111" s="365"/>
      <c r="BX111" s="365"/>
      <c r="BY111" s="365"/>
      <c r="BZ111" s="365"/>
      <c r="CA111" s="365"/>
      <c r="CB111" s="366"/>
    </row>
    <row r="112" spans="1:80" ht="12.75" customHeight="1" x14ac:dyDescent="0.2">
      <c r="A112" s="233"/>
      <c r="B112" s="231"/>
      <c r="C112" s="231"/>
      <c r="D112" s="232"/>
      <c r="E112" s="227"/>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435"/>
      <c r="AM112" s="364"/>
      <c r="AN112" s="365"/>
      <c r="AO112" s="365"/>
      <c r="AP112" s="365"/>
      <c r="AQ112" s="365"/>
      <c r="AR112" s="365"/>
      <c r="AS112" s="365"/>
      <c r="AT112" s="365"/>
      <c r="AU112" s="365"/>
      <c r="AV112" s="365"/>
      <c r="AW112" s="365"/>
      <c r="AX112" s="365"/>
      <c r="AY112" s="366"/>
      <c r="AZ112" s="364"/>
      <c r="BA112" s="365"/>
      <c r="BB112" s="365"/>
      <c r="BC112" s="365"/>
      <c r="BD112" s="365"/>
      <c r="BE112" s="365"/>
      <c r="BF112" s="365"/>
      <c r="BG112" s="365"/>
      <c r="BH112" s="365"/>
      <c r="BI112" s="365"/>
      <c r="BJ112" s="365"/>
      <c r="BK112" s="365"/>
      <c r="BL112" s="365"/>
      <c r="BM112" s="366"/>
      <c r="BN112" s="364">
        <f t="shared" si="6"/>
        <v>0</v>
      </c>
      <c r="BO112" s="365"/>
      <c r="BP112" s="365"/>
      <c r="BQ112" s="365"/>
      <c r="BR112" s="365"/>
      <c r="BS112" s="365"/>
      <c r="BT112" s="365"/>
      <c r="BU112" s="365"/>
      <c r="BV112" s="365"/>
      <c r="BW112" s="365"/>
      <c r="BX112" s="365"/>
      <c r="BY112" s="365"/>
      <c r="BZ112" s="365"/>
      <c r="CA112" s="365"/>
      <c r="CB112" s="366"/>
    </row>
    <row r="113" spans="1:80" ht="12.75" customHeight="1" x14ac:dyDescent="0.2">
      <c r="A113" s="233"/>
      <c r="B113" s="231"/>
      <c r="C113" s="231"/>
      <c r="D113" s="232"/>
      <c r="E113" s="361"/>
      <c r="F113" s="362"/>
      <c r="G113" s="362"/>
      <c r="H113" s="362"/>
      <c r="I113" s="362"/>
      <c r="J113" s="362"/>
      <c r="K113" s="362"/>
      <c r="L113" s="362"/>
      <c r="M113" s="362"/>
      <c r="N113" s="362"/>
      <c r="O113" s="362"/>
      <c r="P113" s="362"/>
      <c r="Q113" s="362"/>
      <c r="R113" s="362"/>
      <c r="S113" s="362"/>
      <c r="T113" s="362"/>
      <c r="U113" s="362"/>
      <c r="V113" s="362"/>
      <c r="W113" s="362"/>
      <c r="X113" s="362"/>
      <c r="Y113" s="362"/>
      <c r="Z113" s="362"/>
      <c r="AA113" s="362"/>
      <c r="AB113" s="362"/>
      <c r="AC113" s="362"/>
      <c r="AD113" s="362"/>
      <c r="AE113" s="362"/>
      <c r="AF113" s="362"/>
      <c r="AG113" s="362"/>
      <c r="AH113" s="362"/>
      <c r="AI113" s="362"/>
      <c r="AJ113" s="362"/>
      <c r="AK113" s="362"/>
      <c r="AL113" s="363"/>
      <c r="AM113" s="364"/>
      <c r="AN113" s="365"/>
      <c r="AO113" s="365"/>
      <c r="AP113" s="365"/>
      <c r="AQ113" s="365"/>
      <c r="AR113" s="365"/>
      <c r="AS113" s="365"/>
      <c r="AT113" s="365"/>
      <c r="AU113" s="365"/>
      <c r="AV113" s="365"/>
      <c r="AW113" s="365"/>
      <c r="AX113" s="365"/>
      <c r="AY113" s="366"/>
      <c r="AZ113" s="364"/>
      <c r="BA113" s="365"/>
      <c r="BB113" s="365"/>
      <c r="BC113" s="365"/>
      <c r="BD113" s="365"/>
      <c r="BE113" s="365"/>
      <c r="BF113" s="365"/>
      <c r="BG113" s="365"/>
      <c r="BH113" s="365"/>
      <c r="BI113" s="365"/>
      <c r="BJ113" s="365"/>
      <c r="BK113" s="365"/>
      <c r="BL113" s="365"/>
      <c r="BM113" s="366"/>
      <c r="BN113" s="364">
        <f t="shared" si="6"/>
        <v>0</v>
      </c>
      <c r="BO113" s="365"/>
      <c r="BP113" s="365"/>
      <c r="BQ113" s="365"/>
      <c r="BR113" s="365"/>
      <c r="BS113" s="365"/>
      <c r="BT113" s="365"/>
      <c r="BU113" s="365"/>
      <c r="BV113" s="365"/>
      <c r="BW113" s="365"/>
      <c r="BX113" s="365"/>
      <c r="BY113" s="365"/>
      <c r="BZ113" s="365"/>
      <c r="CA113" s="365"/>
      <c r="CB113" s="366"/>
    </row>
    <row r="114" spans="1:80" ht="12.75" customHeight="1" x14ac:dyDescent="0.2">
      <c r="A114" s="233"/>
      <c r="B114" s="231"/>
      <c r="C114" s="231"/>
      <c r="D114" s="232"/>
      <c r="E114" s="361"/>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362"/>
      <c r="AE114" s="362"/>
      <c r="AF114" s="362"/>
      <c r="AG114" s="362"/>
      <c r="AH114" s="362"/>
      <c r="AI114" s="362"/>
      <c r="AJ114" s="362"/>
      <c r="AK114" s="362"/>
      <c r="AL114" s="363"/>
      <c r="AM114" s="364"/>
      <c r="AN114" s="365"/>
      <c r="AO114" s="365"/>
      <c r="AP114" s="365"/>
      <c r="AQ114" s="365"/>
      <c r="AR114" s="365"/>
      <c r="AS114" s="365"/>
      <c r="AT114" s="365"/>
      <c r="AU114" s="365"/>
      <c r="AV114" s="365"/>
      <c r="AW114" s="365"/>
      <c r="AX114" s="365"/>
      <c r="AY114" s="366"/>
      <c r="AZ114" s="364"/>
      <c r="BA114" s="365"/>
      <c r="BB114" s="365"/>
      <c r="BC114" s="365"/>
      <c r="BD114" s="365"/>
      <c r="BE114" s="365"/>
      <c r="BF114" s="365"/>
      <c r="BG114" s="365"/>
      <c r="BH114" s="365"/>
      <c r="BI114" s="365"/>
      <c r="BJ114" s="365"/>
      <c r="BK114" s="365"/>
      <c r="BL114" s="365"/>
      <c r="BM114" s="366"/>
      <c r="BN114" s="364">
        <f t="shared" si="6"/>
        <v>0</v>
      </c>
      <c r="BO114" s="365"/>
      <c r="BP114" s="365"/>
      <c r="BQ114" s="365"/>
      <c r="BR114" s="365"/>
      <c r="BS114" s="365"/>
      <c r="BT114" s="365"/>
      <c r="BU114" s="365"/>
      <c r="BV114" s="365"/>
      <c r="BW114" s="365"/>
      <c r="BX114" s="365"/>
      <c r="BY114" s="365"/>
      <c r="BZ114" s="365"/>
      <c r="CA114" s="365"/>
      <c r="CB114" s="366"/>
    </row>
    <row r="115" spans="1:80" ht="12.75" customHeight="1" x14ac:dyDescent="0.2">
      <c r="A115" s="233"/>
      <c r="B115" s="231"/>
      <c r="C115" s="231"/>
      <c r="D115" s="232"/>
      <c r="E115" s="361"/>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362"/>
      <c r="AL115" s="363"/>
      <c r="AM115" s="364"/>
      <c r="AN115" s="365"/>
      <c r="AO115" s="365"/>
      <c r="AP115" s="365"/>
      <c r="AQ115" s="365"/>
      <c r="AR115" s="365"/>
      <c r="AS115" s="365"/>
      <c r="AT115" s="365"/>
      <c r="AU115" s="365"/>
      <c r="AV115" s="365"/>
      <c r="AW115" s="365"/>
      <c r="AX115" s="365"/>
      <c r="AY115" s="366"/>
      <c r="AZ115" s="364"/>
      <c r="BA115" s="365"/>
      <c r="BB115" s="365"/>
      <c r="BC115" s="365"/>
      <c r="BD115" s="365"/>
      <c r="BE115" s="365"/>
      <c r="BF115" s="365"/>
      <c r="BG115" s="365"/>
      <c r="BH115" s="365"/>
      <c r="BI115" s="365"/>
      <c r="BJ115" s="365"/>
      <c r="BK115" s="365"/>
      <c r="BL115" s="365"/>
      <c r="BM115" s="366"/>
      <c r="BN115" s="364">
        <f t="shared" si="6"/>
        <v>0</v>
      </c>
      <c r="BO115" s="365"/>
      <c r="BP115" s="365"/>
      <c r="BQ115" s="365"/>
      <c r="BR115" s="365"/>
      <c r="BS115" s="365"/>
      <c r="BT115" s="365"/>
      <c r="BU115" s="365"/>
      <c r="BV115" s="365"/>
      <c r="BW115" s="365"/>
      <c r="BX115" s="365"/>
      <c r="BY115" s="365"/>
      <c r="BZ115" s="365"/>
      <c r="CA115" s="365"/>
      <c r="CB115" s="366"/>
    </row>
    <row r="116" spans="1:80" ht="12.75" customHeight="1" x14ac:dyDescent="0.2">
      <c r="A116" s="233"/>
      <c r="B116" s="231"/>
      <c r="C116" s="231"/>
      <c r="D116" s="232"/>
      <c r="E116" s="397"/>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c r="AG116" s="398"/>
      <c r="AH116" s="398"/>
      <c r="AI116" s="398"/>
      <c r="AJ116" s="398"/>
      <c r="AK116" s="398"/>
      <c r="AL116" s="399"/>
      <c r="AM116" s="364"/>
      <c r="AN116" s="365"/>
      <c r="AO116" s="365"/>
      <c r="AP116" s="365"/>
      <c r="AQ116" s="365"/>
      <c r="AR116" s="365"/>
      <c r="AS116" s="365"/>
      <c r="AT116" s="365"/>
      <c r="AU116" s="365"/>
      <c r="AV116" s="365"/>
      <c r="AW116" s="365"/>
      <c r="AX116" s="365"/>
      <c r="AY116" s="366"/>
      <c r="AZ116" s="364"/>
      <c r="BA116" s="365"/>
      <c r="BB116" s="365"/>
      <c r="BC116" s="365"/>
      <c r="BD116" s="365"/>
      <c r="BE116" s="365"/>
      <c r="BF116" s="365"/>
      <c r="BG116" s="365"/>
      <c r="BH116" s="365"/>
      <c r="BI116" s="365"/>
      <c r="BJ116" s="365"/>
      <c r="BK116" s="365"/>
      <c r="BL116" s="365"/>
      <c r="BM116" s="366"/>
      <c r="BN116" s="364">
        <f t="shared" si="6"/>
        <v>0</v>
      </c>
      <c r="BO116" s="365"/>
      <c r="BP116" s="365"/>
      <c r="BQ116" s="365"/>
      <c r="BR116" s="365"/>
      <c r="BS116" s="365"/>
      <c r="BT116" s="365"/>
      <c r="BU116" s="365"/>
      <c r="BV116" s="365"/>
      <c r="BW116" s="365"/>
      <c r="BX116" s="365"/>
      <c r="BY116" s="365"/>
      <c r="BZ116" s="365"/>
      <c r="CA116" s="365"/>
      <c r="CB116" s="366"/>
    </row>
    <row r="117" spans="1:80" ht="12.75" customHeight="1" x14ac:dyDescent="0.2">
      <c r="A117" s="233"/>
      <c r="B117" s="231"/>
      <c r="C117" s="231"/>
      <c r="D117" s="232"/>
      <c r="E117" s="361"/>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3"/>
      <c r="AM117" s="364"/>
      <c r="AN117" s="365"/>
      <c r="AO117" s="365"/>
      <c r="AP117" s="365"/>
      <c r="AQ117" s="365"/>
      <c r="AR117" s="365"/>
      <c r="AS117" s="365"/>
      <c r="AT117" s="365"/>
      <c r="AU117" s="365"/>
      <c r="AV117" s="365"/>
      <c r="AW117" s="365"/>
      <c r="AX117" s="365"/>
      <c r="AY117" s="366"/>
      <c r="AZ117" s="364"/>
      <c r="BA117" s="365"/>
      <c r="BB117" s="365"/>
      <c r="BC117" s="365"/>
      <c r="BD117" s="365"/>
      <c r="BE117" s="365"/>
      <c r="BF117" s="365"/>
      <c r="BG117" s="365"/>
      <c r="BH117" s="365"/>
      <c r="BI117" s="365"/>
      <c r="BJ117" s="365"/>
      <c r="BK117" s="365"/>
      <c r="BL117" s="365"/>
      <c r="BM117" s="366"/>
      <c r="BN117" s="364">
        <f t="shared" si="6"/>
        <v>0</v>
      </c>
      <c r="BO117" s="365"/>
      <c r="BP117" s="365"/>
      <c r="BQ117" s="365"/>
      <c r="BR117" s="365"/>
      <c r="BS117" s="365"/>
      <c r="BT117" s="365"/>
      <c r="BU117" s="365"/>
      <c r="BV117" s="365"/>
      <c r="BW117" s="365"/>
      <c r="BX117" s="365"/>
      <c r="BY117" s="365"/>
      <c r="BZ117" s="365"/>
      <c r="CA117" s="365"/>
      <c r="CB117" s="366"/>
    </row>
    <row r="118" spans="1:80" ht="12.75" customHeight="1" x14ac:dyDescent="0.2">
      <c r="A118" s="233"/>
      <c r="B118" s="231"/>
      <c r="C118" s="231"/>
      <c r="D118" s="232"/>
      <c r="E118" s="361"/>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E118" s="362"/>
      <c r="AF118" s="362"/>
      <c r="AG118" s="362"/>
      <c r="AH118" s="362"/>
      <c r="AI118" s="362"/>
      <c r="AJ118" s="362"/>
      <c r="AK118" s="362"/>
      <c r="AL118" s="363"/>
      <c r="AM118" s="364"/>
      <c r="AN118" s="365"/>
      <c r="AO118" s="365"/>
      <c r="AP118" s="365"/>
      <c r="AQ118" s="365"/>
      <c r="AR118" s="365"/>
      <c r="AS118" s="365"/>
      <c r="AT118" s="365"/>
      <c r="AU118" s="365"/>
      <c r="AV118" s="365"/>
      <c r="AW118" s="365"/>
      <c r="AX118" s="365"/>
      <c r="AY118" s="366"/>
      <c r="AZ118" s="364"/>
      <c r="BA118" s="365"/>
      <c r="BB118" s="365"/>
      <c r="BC118" s="365"/>
      <c r="BD118" s="365"/>
      <c r="BE118" s="365"/>
      <c r="BF118" s="365"/>
      <c r="BG118" s="365"/>
      <c r="BH118" s="365"/>
      <c r="BI118" s="365"/>
      <c r="BJ118" s="365"/>
      <c r="BK118" s="365"/>
      <c r="BL118" s="365"/>
      <c r="BM118" s="366"/>
      <c r="BN118" s="364">
        <f t="shared" si="6"/>
        <v>0</v>
      </c>
      <c r="BO118" s="365"/>
      <c r="BP118" s="365"/>
      <c r="BQ118" s="365"/>
      <c r="BR118" s="365"/>
      <c r="BS118" s="365"/>
      <c r="BT118" s="365"/>
      <c r="BU118" s="365"/>
      <c r="BV118" s="365"/>
      <c r="BW118" s="365"/>
      <c r="BX118" s="365"/>
      <c r="BY118" s="365"/>
      <c r="BZ118" s="365"/>
      <c r="CA118" s="365"/>
      <c r="CB118" s="366"/>
    </row>
    <row r="119" spans="1:80" ht="12.75" customHeight="1" x14ac:dyDescent="0.2">
      <c r="A119" s="233"/>
      <c r="B119" s="231"/>
      <c r="C119" s="231"/>
      <c r="D119" s="232"/>
      <c r="E119" s="361"/>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3"/>
      <c r="AM119" s="364"/>
      <c r="AN119" s="365"/>
      <c r="AO119" s="365"/>
      <c r="AP119" s="365"/>
      <c r="AQ119" s="365"/>
      <c r="AR119" s="365"/>
      <c r="AS119" s="365"/>
      <c r="AT119" s="365"/>
      <c r="AU119" s="365"/>
      <c r="AV119" s="365"/>
      <c r="AW119" s="365"/>
      <c r="AX119" s="365"/>
      <c r="AY119" s="366"/>
      <c r="AZ119" s="364"/>
      <c r="BA119" s="365"/>
      <c r="BB119" s="365"/>
      <c r="BC119" s="365"/>
      <c r="BD119" s="365"/>
      <c r="BE119" s="365"/>
      <c r="BF119" s="365"/>
      <c r="BG119" s="365"/>
      <c r="BH119" s="365"/>
      <c r="BI119" s="365"/>
      <c r="BJ119" s="365"/>
      <c r="BK119" s="365"/>
      <c r="BL119" s="365"/>
      <c r="BM119" s="366"/>
      <c r="BN119" s="364">
        <f t="shared" si="6"/>
        <v>0</v>
      </c>
      <c r="BO119" s="365"/>
      <c r="BP119" s="365"/>
      <c r="BQ119" s="365"/>
      <c r="BR119" s="365"/>
      <c r="BS119" s="365"/>
      <c r="BT119" s="365"/>
      <c r="BU119" s="365"/>
      <c r="BV119" s="365"/>
      <c r="BW119" s="365"/>
      <c r="BX119" s="365"/>
      <c r="BY119" s="365"/>
      <c r="BZ119" s="365"/>
      <c r="CA119" s="365"/>
      <c r="CB119" s="366"/>
    </row>
    <row r="120" spans="1:80" ht="12.75" customHeight="1" x14ac:dyDescent="0.2">
      <c r="A120" s="233"/>
      <c r="B120" s="231"/>
      <c r="C120" s="231"/>
      <c r="D120" s="232"/>
      <c r="E120" s="361"/>
      <c r="F120" s="362"/>
      <c r="G120" s="362"/>
      <c r="H120" s="362"/>
      <c r="I120" s="362"/>
      <c r="J120" s="362"/>
      <c r="K120" s="362"/>
      <c r="L120" s="362"/>
      <c r="M120" s="362"/>
      <c r="N120" s="362"/>
      <c r="O120" s="362"/>
      <c r="P120" s="362"/>
      <c r="Q120" s="362"/>
      <c r="R120" s="362"/>
      <c r="S120" s="362"/>
      <c r="T120" s="362"/>
      <c r="U120" s="362"/>
      <c r="V120" s="362"/>
      <c r="W120" s="362"/>
      <c r="X120" s="362"/>
      <c r="Y120" s="362"/>
      <c r="Z120" s="362"/>
      <c r="AA120" s="362"/>
      <c r="AB120" s="362"/>
      <c r="AC120" s="362"/>
      <c r="AD120" s="362"/>
      <c r="AE120" s="362"/>
      <c r="AF120" s="362"/>
      <c r="AG120" s="362"/>
      <c r="AH120" s="362"/>
      <c r="AI120" s="362"/>
      <c r="AJ120" s="362"/>
      <c r="AK120" s="362"/>
      <c r="AL120" s="363"/>
      <c r="AM120" s="364"/>
      <c r="AN120" s="365"/>
      <c r="AO120" s="365"/>
      <c r="AP120" s="365"/>
      <c r="AQ120" s="365"/>
      <c r="AR120" s="365"/>
      <c r="AS120" s="365"/>
      <c r="AT120" s="365"/>
      <c r="AU120" s="365"/>
      <c r="AV120" s="365"/>
      <c r="AW120" s="365"/>
      <c r="AX120" s="365"/>
      <c r="AY120" s="366"/>
      <c r="AZ120" s="364"/>
      <c r="BA120" s="365"/>
      <c r="BB120" s="365"/>
      <c r="BC120" s="365"/>
      <c r="BD120" s="365"/>
      <c r="BE120" s="365"/>
      <c r="BF120" s="365"/>
      <c r="BG120" s="365"/>
      <c r="BH120" s="365"/>
      <c r="BI120" s="365"/>
      <c r="BJ120" s="365"/>
      <c r="BK120" s="365"/>
      <c r="BL120" s="365"/>
      <c r="BM120" s="366"/>
      <c r="BN120" s="364">
        <f t="shared" si="6"/>
        <v>0</v>
      </c>
      <c r="BO120" s="365"/>
      <c r="BP120" s="365"/>
      <c r="BQ120" s="365"/>
      <c r="BR120" s="365"/>
      <c r="BS120" s="365"/>
      <c r="BT120" s="365"/>
      <c r="BU120" s="365"/>
      <c r="BV120" s="365"/>
      <c r="BW120" s="365"/>
      <c r="BX120" s="365"/>
      <c r="BY120" s="365"/>
      <c r="BZ120" s="365"/>
      <c r="CA120" s="365"/>
      <c r="CB120" s="366"/>
    </row>
    <row r="121" spans="1:80" ht="12.75" customHeight="1" x14ac:dyDescent="0.2">
      <c r="A121" s="233"/>
      <c r="B121" s="231"/>
      <c r="C121" s="231"/>
      <c r="D121" s="232"/>
      <c r="E121" s="361"/>
      <c r="F121" s="362"/>
      <c r="G121" s="362"/>
      <c r="H121" s="362"/>
      <c r="I121" s="362"/>
      <c r="J121" s="362"/>
      <c r="K121" s="362"/>
      <c r="L121" s="362"/>
      <c r="M121" s="362"/>
      <c r="N121" s="362"/>
      <c r="O121" s="362"/>
      <c r="P121" s="362"/>
      <c r="Q121" s="362"/>
      <c r="R121" s="362"/>
      <c r="S121" s="362"/>
      <c r="T121" s="362"/>
      <c r="U121" s="362"/>
      <c r="V121" s="362"/>
      <c r="W121" s="362"/>
      <c r="X121" s="362"/>
      <c r="Y121" s="362"/>
      <c r="Z121" s="362"/>
      <c r="AA121" s="362"/>
      <c r="AB121" s="362"/>
      <c r="AC121" s="362"/>
      <c r="AD121" s="362"/>
      <c r="AE121" s="362"/>
      <c r="AF121" s="362"/>
      <c r="AG121" s="362"/>
      <c r="AH121" s="362"/>
      <c r="AI121" s="362"/>
      <c r="AJ121" s="362"/>
      <c r="AK121" s="362"/>
      <c r="AL121" s="363"/>
      <c r="AM121" s="364"/>
      <c r="AN121" s="365"/>
      <c r="AO121" s="365"/>
      <c r="AP121" s="365"/>
      <c r="AQ121" s="365"/>
      <c r="AR121" s="365"/>
      <c r="AS121" s="365"/>
      <c r="AT121" s="365"/>
      <c r="AU121" s="365"/>
      <c r="AV121" s="365"/>
      <c r="AW121" s="365"/>
      <c r="AX121" s="365"/>
      <c r="AY121" s="366"/>
      <c r="AZ121" s="364"/>
      <c r="BA121" s="365"/>
      <c r="BB121" s="365"/>
      <c r="BC121" s="365"/>
      <c r="BD121" s="365"/>
      <c r="BE121" s="365"/>
      <c r="BF121" s="365"/>
      <c r="BG121" s="365"/>
      <c r="BH121" s="365"/>
      <c r="BI121" s="365"/>
      <c r="BJ121" s="365"/>
      <c r="BK121" s="365"/>
      <c r="BL121" s="365"/>
      <c r="BM121" s="366"/>
      <c r="BN121" s="364">
        <f t="shared" si="6"/>
        <v>0</v>
      </c>
      <c r="BO121" s="365"/>
      <c r="BP121" s="365"/>
      <c r="BQ121" s="365"/>
      <c r="BR121" s="365"/>
      <c r="BS121" s="365"/>
      <c r="BT121" s="365"/>
      <c r="BU121" s="365"/>
      <c r="BV121" s="365"/>
      <c r="BW121" s="365"/>
      <c r="BX121" s="365"/>
      <c r="BY121" s="365"/>
      <c r="BZ121" s="365"/>
      <c r="CA121" s="365"/>
      <c r="CB121" s="366"/>
    </row>
    <row r="122" spans="1:80" ht="12.75" customHeight="1" x14ac:dyDescent="0.2">
      <c r="A122" s="233"/>
      <c r="B122" s="231"/>
      <c r="C122" s="231"/>
      <c r="D122" s="232"/>
      <c r="E122" s="361"/>
      <c r="F122" s="362"/>
      <c r="G122" s="362"/>
      <c r="H122" s="362"/>
      <c r="I122" s="362"/>
      <c r="J122" s="362"/>
      <c r="K122" s="362"/>
      <c r="L122" s="362"/>
      <c r="M122" s="362"/>
      <c r="N122" s="362"/>
      <c r="O122" s="362"/>
      <c r="P122" s="362"/>
      <c r="Q122" s="362"/>
      <c r="R122" s="362"/>
      <c r="S122" s="362"/>
      <c r="T122" s="362"/>
      <c r="U122" s="362"/>
      <c r="V122" s="362"/>
      <c r="W122" s="362"/>
      <c r="X122" s="362"/>
      <c r="Y122" s="362"/>
      <c r="Z122" s="362"/>
      <c r="AA122" s="362"/>
      <c r="AB122" s="362"/>
      <c r="AC122" s="362"/>
      <c r="AD122" s="362"/>
      <c r="AE122" s="362"/>
      <c r="AF122" s="362"/>
      <c r="AG122" s="362"/>
      <c r="AH122" s="362"/>
      <c r="AI122" s="362"/>
      <c r="AJ122" s="362"/>
      <c r="AK122" s="362"/>
      <c r="AL122" s="363"/>
      <c r="AM122" s="364"/>
      <c r="AN122" s="365"/>
      <c r="AO122" s="365"/>
      <c r="AP122" s="365"/>
      <c r="AQ122" s="365"/>
      <c r="AR122" s="365"/>
      <c r="AS122" s="365"/>
      <c r="AT122" s="365"/>
      <c r="AU122" s="365"/>
      <c r="AV122" s="365"/>
      <c r="AW122" s="365"/>
      <c r="AX122" s="365"/>
      <c r="AY122" s="366"/>
      <c r="AZ122" s="364"/>
      <c r="BA122" s="365"/>
      <c r="BB122" s="365"/>
      <c r="BC122" s="365"/>
      <c r="BD122" s="365"/>
      <c r="BE122" s="365"/>
      <c r="BF122" s="365"/>
      <c r="BG122" s="365"/>
      <c r="BH122" s="365"/>
      <c r="BI122" s="365"/>
      <c r="BJ122" s="365"/>
      <c r="BK122" s="365"/>
      <c r="BL122" s="365"/>
      <c r="BM122" s="366"/>
      <c r="BN122" s="364">
        <f t="shared" si="6"/>
        <v>0</v>
      </c>
      <c r="BO122" s="365"/>
      <c r="BP122" s="365"/>
      <c r="BQ122" s="365"/>
      <c r="BR122" s="365"/>
      <c r="BS122" s="365"/>
      <c r="BT122" s="365"/>
      <c r="BU122" s="365"/>
      <c r="BV122" s="365"/>
      <c r="BW122" s="365"/>
      <c r="BX122" s="365"/>
      <c r="BY122" s="365"/>
      <c r="BZ122" s="365"/>
      <c r="CA122" s="365"/>
      <c r="CB122" s="366"/>
    </row>
    <row r="123" spans="1:80" hidden="1" x14ac:dyDescent="0.2">
      <c r="A123" s="233"/>
      <c r="B123" s="231"/>
      <c r="C123" s="231"/>
      <c r="D123" s="232"/>
      <c r="E123" s="361"/>
      <c r="F123" s="362"/>
      <c r="G123" s="362"/>
      <c r="H123" s="362"/>
      <c r="I123" s="362"/>
      <c r="J123" s="362"/>
      <c r="K123" s="362"/>
      <c r="L123" s="362"/>
      <c r="M123" s="362"/>
      <c r="N123" s="362"/>
      <c r="O123" s="362"/>
      <c r="P123" s="362"/>
      <c r="Q123" s="362"/>
      <c r="R123" s="362"/>
      <c r="S123" s="362"/>
      <c r="T123" s="362"/>
      <c r="U123" s="362"/>
      <c r="V123" s="362"/>
      <c r="W123" s="362"/>
      <c r="X123" s="362"/>
      <c r="Y123" s="362"/>
      <c r="Z123" s="362"/>
      <c r="AA123" s="362"/>
      <c r="AB123" s="362"/>
      <c r="AC123" s="362"/>
      <c r="AD123" s="362"/>
      <c r="AE123" s="362"/>
      <c r="AF123" s="362"/>
      <c r="AG123" s="362"/>
      <c r="AH123" s="362"/>
      <c r="AI123" s="362"/>
      <c r="AJ123" s="362"/>
      <c r="AK123" s="362"/>
      <c r="AL123" s="363"/>
      <c r="AM123" s="364"/>
      <c r="AN123" s="365"/>
      <c r="AO123" s="365"/>
      <c r="AP123" s="365"/>
      <c r="AQ123" s="365"/>
      <c r="AR123" s="365"/>
      <c r="AS123" s="365"/>
      <c r="AT123" s="365"/>
      <c r="AU123" s="365"/>
      <c r="AV123" s="365"/>
      <c r="AW123" s="365"/>
      <c r="AX123" s="365"/>
      <c r="AY123" s="365"/>
      <c r="AZ123" s="364"/>
      <c r="BA123" s="365"/>
      <c r="BB123" s="365"/>
      <c r="BC123" s="365"/>
      <c r="BD123" s="365"/>
      <c r="BE123" s="365"/>
      <c r="BF123" s="365"/>
      <c r="BG123" s="365"/>
      <c r="BH123" s="365"/>
      <c r="BI123" s="365"/>
      <c r="BJ123" s="365"/>
      <c r="BK123" s="365"/>
      <c r="BL123" s="365"/>
      <c r="BM123" s="366"/>
      <c r="BN123" s="364">
        <f t="shared" si="6"/>
        <v>0</v>
      </c>
      <c r="BO123" s="365"/>
      <c r="BP123" s="365"/>
      <c r="BQ123" s="365"/>
      <c r="BR123" s="365"/>
      <c r="BS123" s="365"/>
      <c r="BT123" s="365"/>
      <c r="BU123" s="365"/>
      <c r="BV123" s="365"/>
      <c r="BW123" s="365"/>
      <c r="BX123" s="365"/>
      <c r="BY123" s="365"/>
      <c r="BZ123" s="365"/>
      <c r="CA123" s="365"/>
      <c r="CB123" s="366"/>
    </row>
    <row r="124" spans="1:80" hidden="1" x14ac:dyDescent="0.2">
      <c r="A124" s="233"/>
      <c r="B124" s="231"/>
      <c r="C124" s="231"/>
      <c r="D124" s="232"/>
      <c r="E124" s="361"/>
      <c r="F124" s="362"/>
      <c r="G124" s="362"/>
      <c r="H124" s="362"/>
      <c r="I124" s="362"/>
      <c r="J124" s="362"/>
      <c r="K124" s="362"/>
      <c r="L124" s="362"/>
      <c r="M124" s="362"/>
      <c r="N124" s="362"/>
      <c r="O124" s="362"/>
      <c r="P124" s="362"/>
      <c r="Q124" s="362"/>
      <c r="R124" s="362"/>
      <c r="S124" s="362"/>
      <c r="T124" s="362"/>
      <c r="U124" s="362"/>
      <c r="V124" s="362"/>
      <c r="W124" s="362"/>
      <c r="X124" s="362"/>
      <c r="Y124" s="362"/>
      <c r="Z124" s="362"/>
      <c r="AA124" s="362"/>
      <c r="AB124" s="362"/>
      <c r="AC124" s="362"/>
      <c r="AD124" s="362"/>
      <c r="AE124" s="362"/>
      <c r="AF124" s="362"/>
      <c r="AG124" s="362"/>
      <c r="AH124" s="362"/>
      <c r="AI124" s="362"/>
      <c r="AJ124" s="362"/>
      <c r="AK124" s="362"/>
      <c r="AL124" s="363"/>
      <c r="AM124" s="364"/>
      <c r="AN124" s="365"/>
      <c r="AO124" s="365"/>
      <c r="AP124" s="365"/>
      <c r="AQ124" s="365"/>
      <c r="AR124" s="365"/>
      <c r="AS124" s="365"/>
      <c r="AT124" s="365"/>
      <c r="AU124" s="365"/>
      <c r="AV124" s="365"/>
      <c r="AW124" s="365"/>
      <c r="AX124" s="365"/>
      <c r="AY124" s="365"/>
      <c r="AZ124" s="364"/>
      <c r="BA124" s="365"/>
      <c r="BB124" s="365"/>
      <c r="BC124" s="365"/>
      <c r="BD124" s="365"/>
      <c r="BE124" s="365"/>
      <c r="BF124" s="365"/>
      <c r="BG124" s="365"/>
      <c r="BH124" s="365"/>
      <c r="BI124" s="365"/>
      <c r="BJ124" s="365"/>
      <c r="BK124" s="365"/>
      <c r="BL124" s="365"/>
      <c r="BM124" s="366"/>
      <c r="BN124" s="364">
        <f t="shared" si="6"/>
        <v>0</v>
      </c>
      <c r="BO124" s="365"/>
      <c r="BP124" s="365"/>
      <c r="BQ124" s="365"/>
      <c r="BR124" s="365"/>
      <c r="BS124" s="365"/>
      <c r="BT124" s="365"/>
      <c r="BU124" s="365"/>
      <c r="BV124" s="365"/>
      <c r="BW124" s="365"/>
      <c r="BX124" s="365"/>
      <c r="BY124" s="365"/>
      <c r="BZ124" s="365"/>
      <c r="CA124" s="365"/>
      <c r="CB124" s="366"/>
    </row>
    <row r="125" spans="1:80" hidden="1" x14ac:dyDescent="0.2">
      <c r="A125" s="233"/>
      <c r="B125" s="231"/>
      <c r="C125" s="231"/>
      <c r="D125" s="232"/>
      <c r="E125" s="361"/>
      <c r="F125" s="362"/>
      <c r="G125" s="362"/>
      <c r="H125" s="362"/>
      <c r="I125" s="362"/>
      <c r="J125" s="362"/>
      <c r="K125" s="362"/>
      <c r="L125" s="362"/>
      <c r="M125" s="362"/>
      <c r="N125" s="362"/>
      <c r="O125" s="362"/>
      <c r="P125" s="362"/>
      <c r="Q125" s="362"/>
      <c r="R125" s="362"/>
      <c r="S125" s="362"/>
      <c r="T125" s="362"/>
      <c r="U125" s="362"/>
      <c r="V125" s="362"/>
      <c r="W125" s="362"/>
      <c r="X125" s="362"/>
      <c r="Y125" s="362"/>
      <c r="Z125" s="362"/>
      <c r="AA125" s="362"/>
      <c r="AB125" s="362"/>
      <c r="AC125" s="362"/>
      <c r="AD125" s="362"/>
      <c r="AE125" s="362"/>
      <c r="AF125" s="362"/>
      <c r="AG125" s="362"/>
      <c r="AH125" s="362"/>
      <c r="AI125" s="362"/>
      <c r="AJ125" s="362"/>
      <c r="AK125" s="362"/>
      <c r="AL125" s="363"/>
      <c r="AM125" s="364"/>
      <c r="AN125" s="365"/>
      <c r="AO125" s="365"/>
      <c r="AP125" s="365"/>
      <c r="AQ125" s="365"/>
      <c r="AR125" s="365"/>
      <c r="AS125" s="365"/>
      <c r="AT125" s="365"/>
      <c r="AU125" s="365"/>
      <c r="AV125" s="365"/>
      <c r="AW125" s="365"/>
      <c r="AX125" s="365"/>
      <c r="AY125" s="365"/>
      <c r="AZ125" s="364"/>
      <c r="BA125" s="365"/>
      <c r="BB125" s="365"/>
      <c r="BC125" s="365"/>
      <c r="BD125" s="365"/>
      <c r="BE125" s="365"/>
      <c r="BF125" s="365"/>
      <c r="BG125" s="365"/>
      <c r="BH125" s="365"/>
      <c r="BI125" s="365"/>
      <c r="BJ125" s="365"/>
      <c r="BK125" s="365"/>
      <c r="BL125" s="365"/>
      <c r="BM125" s="366"/>
      <c r="BN125" s="364">
        <f t="shared" si="6"/>
        <v>0</v>
      </c>
      <c r="BO125" s="365"/>
      <c r="BP125" s="365"/>
      <c r="BQ125" s="365"/>
      <c r="BR125" s="365"/>
      <c r="BS125" s="365"/>
      <c r="BT125" s="365"/>
      <c r="BU125" s="365"/>
      <c r="BV125" s="365"/>
      <c r="BW125" s="365"/>
      <c r="BX125" s="365"/>
      <c r="BY125" s="365"/>
      <c r="BZ125" s="365"/>
      <c r="CA125" s="365"/>
      <c r="CB125" s="366"/>
    </row>
    <row r="126" spans="1:80" hidden="1" x14ac:dyDescent="0.2">
      <c r="A126" s="233"/>
      <c r="B126" s="231"/>
      <c r="C126" s="231"/>
      <c r="D126" s="232"/>
      <c r="E126" s="361"/>
      <c r="F126" s="362"/>
      <c r="G126" s="362"/>
      <c r="H126" s="362"/>
      <c r="I126" s="362"/>
      <c r="J126" s="362"/>
      <c r="K126" s="362"/>
      <c r="L126" s="362"/>
      <c r="M126" s="362"/>
      <c r="N126" s="362"/>
      <c r="O126" s="362"/>
      <c r="P126" s="362"/>
      <c r="Q126" s="362"/>
      <c r="R126" s="362"/>
      <c r="S126" s="362"/>
      <c r="T126" s="362"/>
      <c r="U126" s="362"/>
      <c r="V126" s="362"/>
      <c r="W126" s="362"/>
      <c r="X126" s="362"/>
      <c r="Y126" s="362"/>
      <c r="Z126" s="362"/>
      <c r="AA126" s="362"/>
      <c r="AB126" s="362"/>
      <c r="AC126" s="362"/>
      <c r="AD126" s="362"/>
      <c r="AE126" s="362"/>
      <c r="AF126" s="362"/>
      <c r="AG126" s="362"/>
      <c r="AH126" s="362"/>
      <c r="AI126" s="362"/>
      <c r="AJ126" s="362"/>
      <c r="AK126" s="362"/>
      <c r="AL126" s="363"/>
      <c r="AM126" s="364"/>
      <c r="AN126" s="365"/>
      <c r="AO126" s="365"/>
      <c r="AP126" s="365"/>
      <c r="AQ126" s="365"/>
      <c r="AR126" s="365"/>
      <c r="AS126" s="365"/>
      <c r="AT126" s="365"/>
      <c r="AU126" s="365"/>
      <c r="AV126" s="365"/>
      <c r="AW126" s="365"/>
      <c r="AX126" s="365"/>
      <c r="AY126" s="365"/>
      <c r="AZ126" s="364"/>
      <c r="BA126" s="365"/>
      <c r="BB126" s="365"/>
      <c r="BC126" s="365"/>
      <c r="BD126" s="365"/>
      <c r="BE126" s="365"/>
      <c r="BF126" s="365"/>
      <c r="BG126" s="365"/>
      <c r="BH126" s="365"/>
      <c r="BI126" s="365"/>
      <c r="BJ126" s="365"/>
      <c r="BK126" s="365"/>
      <c r="BL126" s="365"/>
      <c r="BM126" s="366"/>
      <c r="BN126" s="364">
        <f t="shared" si="6"/>
        <v>0</v>
      </c>
      <c r="BO126" s="365"/>
      <c r="BP126" s="365"/>
      <c r="BQ126" s="365"/>
      <c r="BR126" s="365"/>
      <c r="BS126" s="365"/>
      <c r="BT126" s="365"/>
      <c r="BU126" s="365"/>
      <c r="BV126" s="365"/>
      <c r="BW126" s="365"/>
      <c r="BX126" s="365"/>
      <c r="BY126" s="365"/>
      <c r="BZ126" s="365"/>
      <c r="CA126" s="365"/>
      <c r="CB126" s="366"/>
    </row>
    <row r="127" spans="1:80" hidden="1" x14ac:dyDescent="0.2">
      <c r="A127" s="233"/>
      <c r="B127" s="231"/>
      <c r="C127" s="231"/>
      <c r="D127" s="232"/>
      <c r="E127" s="361"/>
      <c r="F127" s="362"/>
      <c r="G127" s="362"/>
      <c r="H127" s="362"/>
      <c r="I127" s="362"/>
      <c r="J127" s="362"/>
      <c r="K127" s="362"/>
      <c r="L127" s="362"/>
      <c r="M127" s="362"/>
      <c r="N127" s="362"/>
      <c r="O127" s="362"/>
      <c r="P127" s="362"/>
      <c r="Q127" s="362"/>
      <c r="R127" s="362"/>
      <c r="S127" s="362"/>
      <c r="T127" s="362"/>
      <c r="U127" s="362"/>
      <c r="V127" s="362"/>
      <c r="W127" s="362"/>
      <c r="X127" s="362"/>
      <c r="Y127" s="362"/>
      <c r="Z127" s="362"/>
      <c r="AA127" s="362"/>
      <c r="AB127" s="362"/>
      <c r="AC127" s="362"/>
      <c r="AD127" s="362"/>
      <c r="AE127" s="362"/>
      <c r="AF127" s="362"/>
      <c r="AG127" s="362"/>
      <c r="AH127" s="362"/>
      <c r="AI127" s="362"/>
      <c r="AJ127" s="362"/>
      <c r="AK127" s="362"/>
      <c r="AL127" s="363"/>
      <c r="AM127" s="364"/>
      <c r="AN127" s="365"/>
      <c r="AO127" s="365"/>
      <c r="AP127" s="365"/>
      <c r="AQ127" s="365"/>
      <c r="AR127" s="365"/>
      <c r="AS127" s="365"/>
      <c r="AT127" s="365"/>
      <c r="AU127" s="365"/>
      <c r="AV127" s="365"/>
      <c r="AW127" s="365"/>
      <c r="AX127" s="365"/>
      <c r="AY127" s="365"/>
      <c r="AZ127" s="364"/>
      <c r="BA127" s="365"/>
      <c r="BB127" s="365"/>
      <c r="BC127" s="365"/>
      <c r="BD127" s="365"/>
      <c r="BE127" s="365"/>
      <c r="BF127" s="365"/>
      <c r="BG127" s="365"/>
      <c r="BH127" s="365"/>
      <c r="BI127" s="365"/>
      <c r="BJ127" s="365"/>
      <c r="BK127" s="365"/>
      <c r="BL127" s="365"/>
      <c r="BM127" s="366"/>
      <c r="BN127" s="364">
        <f t="shared" si="6"/>
        <v>0</v>
      </c>
      <c r="BO127" s="365"/>
      <c r="BP127" s="365"/>
      <c r="BQ127" s="365"/>
      <c r="BR127" s="365"/>
      <c r="BS127" s="365"/>
      <c r="BT127" s="365"/>
      <c r="BU127" s="365"/>
      <c r="BV127" s="365"/>
      <c r="BW127" s="365"/>
      <c r="BX127" s="365"/>
      <c r="BY127" s="365"/>
      <c r="BZ127" s="365"/>
      <c r="CA127" s="365"/>
      <c r="CB127" s="366"/>
    </row>
    <row r="128" spans="1:80" hidden="1" x14ac:dyDescent="0.2">
      <c r="A128" s="233"/>
      <c r="B128" s="231"/>
      <c r="C128" s="231"/>
      <c r="D128" s="232"/>
      <c r="E128" s="361"/>
      <c r="F128" s="362"/>
      <c r="G128" s="362"/>
      <c r="H128" s="362"/>
      <c r="I128" s="362"/>
      <c r="J128" s="362"/>
      <c r="K128" s="362"/>
      <c r="L128" s="362"/>
      <c r="M128" s="362"/>
      <c r="N128" s="362"/>
      <c r="O128" s="362"/>
      <c r="P128" s="362"/>
      <c r="Q128" s="362"/>
      <c r="R128" s="362"/>
      <c r="S128" s="362"/>
      <c r="T128" s="362"/>
      <c r="U128" s="362"/>
      <c r="V128" s="362"/>
      <c r="W128" s="362"/>
      <c r="X128" s="362"/>
      <c r="Y128" s="362"/>
      <c r="Z128" s="362"/>
      <c r="AA128" s="362"/>
      <c r="AB128" s="362"/>
      <c r="AC128" s="362"/>
      <c r="AD128" s="362"/>
      <c r="AE128" s="362"/>
      <c r="AF128" s="362"/>
      <c r="AG128" s="362"/>
      <c r="AH128" s="362"/>
      <c r="AI128" s="362"/>
      <c r="AJ128" s="362"/>
      <c r="AK128" s="362"/>
      <c r="AL128" s="363"/>
      <c r="AM128" s="364"/>
      <c r="AN128" s="365"/>
      <c r="AO128" s="365"/>
      <c r="AP128" s="365"/>
      <c r="AQ128" s="365"/>
      <c r="AR128" s="365"/>
      <c r="AS128" s="365"/>
      <c r="AT128" s="365"/>
      <c r="AU128" s="365"/>
      <c r="AV128" s="365"/>
      <c r="AW128" s="365"/>
      <c r="AX128" s="365"/>
      <c r="AY128" s="365"/>
      <c r="AZ128" s="364"/>
      <c r="BA128" s="365"/>
      <c r="BB128" s="365"/>
      <c r="BC128" s="365"/>
      <c r="BD128" s="365"/>
      <c r="BE128" s="365"/>
      <c r="BF128" s="365"/>
      <c r="BG128" s="365"/>
      <c r="BH128" s="365"/>
      <c r="BI128" s="365"/>
      <c r="BJ128" s="365"/>
      <c r="BK128" s="365"/>
      <c r="BL128" s="365"/>
      <c r="BM128" s="366"/>
      <c r="BN128" s="364">
        <f>ROUND(AM128*AZ128*12,2)</f>
        <v>0</v>
      </c>
      <c r="BO128" s="365"/>
      <c r="BP128" s="365"/>
      <c r="BQ128" s="365"/>
      <c r="BR128" s="365"/>
      <c r="BS128" s="365"/>
      <c r="BT128" s="365"/>
      <c r="BU128" s="365"/>
      <c r="BV128" s="365"/>
      <c r="BW128" s="365"/>
      <c r="BX128" s="365"/>
      <c r="BY128" s="365"/>
      <c r="BZ128" s="365"/>
      <c r="CA128" s="365"/>
      <c r="CB128" s="366"/>
    </row>
    <row r="129" spans="1:80" hidden="1" x14ac:dyDescent="0.2">
      <c r="A129" s="233"/>
      <c r="B129" s="231"/>
      <c r="C129" s="231"/>
      <c r="D129" s="232"/>
      <c r="E129" s="361"/>
      <c r="F129" s="362"/>
      <c r="G129" s="362"/>
      <c r="H129" s="362"/>
      <c r="I129" s="362"/>
      <c r="J129" s="362"/>
      <c r="K129" s="362"/>
      <c r="L129" s="362"/>
      <c r="M129" s="362"/>
      <c r="N129" s="362"/>
      <c r="O129" s="362"/>
      <c r="P129" s="362"/>
      <c r="Q129" s="362"/>
      <c r="R129" s="362"/>
      <c r="S129" s="362"/>
      <c r="T129" s="362"/>
      <c r="U129" s="362"/>
      <c r="V129" s="362"/>
      <c r="W129" s="362"/>
      <c r="X129" s="362"/>
      <c r="Y129" s="362"/>
      <c r="Z129" s="362"/>
      <c r="AA129" s="362"/>
      <c r="AB129" s="362"/>
      <c r="AC129" s="362"/>
      <c r="AD129" s="362"/>
      <c r="AE129" s="362"/>
      <c r="AF129" s="362"/>
      <c r="AG129" s="362"/>
      <c r="AH129" s="362"/>
      <c r="AI129" s="362"/>
      <c r="AJ129" s="362"/>
      <c r="AK129" s="362"/>
      <c r="AL129" s="363"/>
      <c r="AM129" s="364"/>
      <c r="AN129" s="365"/>
      <c r="AO129" s="365"/>
      <c r="AP129" s="365"/>
      <c r="AQ129" s="365"/>
      <c r="AR129" s="365"/>
      <c r="AS129" s="365"/>
      <c r="AT129" s="365"/>
      <c r="AU129" s="365"/>
      <c r="AV129" s="365"/>
      <c r="AW129" s="365"/>
      <c r="AX129" s="365"/>
      <c r="AY129" s="365"/>
      <c r="AZ129" s="364"/>
      <c r="BA129" s="365"/>
      <c r="BB129" s="365"/>
      <c r="BC129" s="365"/>
      <c r="BD129" s="365"/>
      <c r="BE129" s="365"/>
      <c r="BF129" s="365"/>
      <c r="BG129" s="365"/>
      <c r="BH129" s="365"/>
      <c r="BI129" s="365"/>
      <c r="BJ129" s="365"/>
      <c r="BK129" s="365"/>
      <c r="BL129" s="365"/>
      <c r="BM129" s="366"/>
      <c r="BN129" s="364">
        <f t="shared" ref="BN129:BN143" si="7">ROUND(AM129*AZ129*12,2)</f>
        <v>0</v>
      </c>
      <c r="BO129" s="365"/>
      <c r="BP129" s="365"/>
      <c r="BQ129" s="365"/>
      <c r="BR129" s="365"/>
      <c r="BS129" s="365"/>
      <c r="BT129" s="365"/>
      <c r="BU129" s="365"/>
      <c r="BV129" s="365"/>
      <c r="BW129" s="365"/>
      <c r="BX129" s="365"/>
      <c r="BY129" s="365"/>
      <c r="BZ129" s="365"/>
      <c r="CA129" s="365"/>
      <c r="CB129" s="366"/>
    </row>
    <row r="130" spans="1:80" hidden="1" x14ac:dyDescent="0.2">
      <c r="A130" s="233"/>
      <c r="B130" s="231"/>
      <c r="C130" s="231"/>
      <c r="D130" s="232"/>
      <c r="E130" s="361"/>
      <c r="F130" s="362"/>
      <c r="G130" s="362"/>
      <c r="H130" s="362"/>
      <c r="I130" s="362"/>
      <c r="J130" s="362"/>
      <c r="K130" s="362"/>
      <c r="L130" s="362"/>
      <c r="M130" s="362"/>
      <c r="N130" s="362"/>
      <c r="O130" s="362"/>
      <c r="P130" s="362"/>
      <c r="Q130" s="362"/>
      <c r="R130" s="362"/>
      <c r="S130" s="362"/>
      <c r="T130" s="362"/>
      <c r="U130" s="362"/>
      <c r="V130" s="362"/>
      <c r="W130" s="362"/>
      <c r="X130" s="362"/>
      <c r="Y130" s="362"/>
      <c r="Z130" s="362"/>
      <c r="AA130" s="362"/>
      <c r="AB130" s="362"/>
      <c r="AC130" s="362"/>
      <c r="AD130" s="362"/>
      <c r="AE130" s="362"/>
      <c r="AF130" s="362"/>
      <c r="AG130" s="362"/>
      <c r="AH130" s="362"/>
      <c r="AI130" s="362"/>
      <c r="AJ130" s="362"/>
      <c r="AK130" s="362"/>
      <c r="AL130" s="363"/>
      <c r="AM130" s="364"/>
      <c r="AN130" s="365"/>
      <c r="AO130" s="365"/>
      <c r="AP130" s="365"/>
      <c r="AQ130" s="365"/>
      <c r="AR130" s="365"/>
      <c r="AS130" s="365"/>
      <c r="AT130" s="365"/>
      <c r="AU130" s="365"/>
      <c r="AV130" s="365"/>
      <c r="AW130" s="365"/>
      <c r="AX130" s="365"/>
      <c r="AY130" s="365"/>
      <c r="AZ130" s="364"/>
      <c r="BA130" s="365"/>
      <c r="BB130" s="365"/>
      <c r="BC130" s="365"/>
      <c r="BD130" s="365"/>
      <c r="BE130" s="365"/>
      <c r="BF130" s="365"/>
      <c r="BG130" s="365"/>
      <c r="BH130" s="365"/>
      <c r="BI130" s="365"/>
      <c r="BJ130" s="365"/>
      <c r="BK130" s="365"/>
      <c r="BL130" s="365"/>
      <c r="BM130" s="366"/>
      <c r="BN130" s="364">
        <f t="shared" si="7"/>
        <v>0</v>
      </c>
      <c r="BO130" s="365"/>
      <c r="BP130" s="365"/>
      <c r="BQ130" s="365"/>
      <c r="BR130" s="365"/>
      <c r="BS130" s="365"/>
      <c r="BT130" s="365"/>
      <c r="BU130" s="365"/>
      <c r="BV130" s="365"/>
      <c r="BW130" s="365"/>
      <c r="BX130" s="365"/>
      <c r="BY130" s="365"/>
      <c r="BZ130" s="365"/>
      <c r="CA130" s="365"/>
      <c r="CB130" s="366"/>
    </row>
    <row r="131" spans="1:80" hidden="1" x14ac:dyDescent="0.2">
      <c r="A131" s="233"/>
      <c r="B131" s="231"/>
      <c r="C131" s="231"/>
      <c r="D131" s="232"/>
      <c r="E131" s="361"/>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c r="AH131" s="362"/>
      <c r="AI131" s="362"/>
      <c r="AJ131" s="362"/>
      <c r="AK131" s="362"/>
      <c r="AL131" s="363"/>
      <c r="AM131" s="364"/>
      <c r="AN131" s="365"/>
      <c r="AO131" s="365"/>
      <c r="AP131" s="365"/>
      <c r="AQ131" s="365"/>
      <c r="AR131" s="365"/>
      <c r="AS131" s="365"/>
      <c r="AT131" s="365"/>
      <c r="AU131" s="365"/>
      <c r="AV131" s="365"/>
      <c r="AW131" s="365"/>
      <c r="AX131" s="365"/>
      <c r="AY131" s="365"/>
      <c r="AZ131" s="364"/>
      <c r="BA131" s="365"/>
      <c r="BB131" s="365"/>
      <c r="BC131" s="365"/>
      <c r="BD131" s="365"/>
      <c r="BE131" s="365"/>
      <c r="BF131" s="365"/>
      <c r="BG131" s="365"/>
      <c r="BH131" s="365"/>
      <c r="BI131" s="365"/>
      <c r="BJ131" s="365"/>
      <c r="BK131" s="365"/>
      <c r="BL131" s="365"/>
      <c r="BM131" s="366"/>
      <c r="BN131" s="364">
        <f t="shared" si="7"/>
        <v>0</v>
      </c>
      <c r="BO131" s="365"/>
      <c r="BP131" s="365"/>
      <c r="BQ131" s="365"/>
      <c r="BR131" s="365"/>
      <c r="BS131" s="365"/>
      <c r="BT131" s="365"/>
      <c r="BU131" s="365"/>
      <c r="BV131" s="365"/>
      <c r="BW131" s="365"/>
      <c r="BX131" s="365"/>
      <c r="BY131" s="365"/>
      <c r="BZ131" s="365"/>
      <c r="CA131" s="365"/>
      <c r="CB131" s="366"/>
    </row>
    <row r="132" spans="1:80" hidden="1" x14ac:dyDescent="0.2">
      <c r="A132" s="233"/>
      <c r="B132" s="231"/>
      <c r="C132" s="231"/>
      <c r="D132" s="232"/>
      <c r="E132" s="361"/>
      <c r="F132" s="362"/>
      <c r="G132" s="362"/>
      <c r="H132" s="362"/>
      <c r="I132" s="362"/>
      <c r="J132" s="362"/>
      <c r="K132" s="362"/>
      <c r="L132" s="362"/>
      <c r="M132" s="362"/>
      <c r="N132" s="362"/>
      <c r="O132" s="362"/>
      <c r="P132" s="362"/>
      <c r="Q132" s="362"/>
      <c r="R132" s="362"/>
      <c r="S132" s="362"/>
      <c r="T132" s="362"/>
      <c r="U132" s="362"/>
      <c r="V132" s="362"/>
      <c r="W132" s="362"/>
      <c r="X132" s="362"/>
      <c r="Y132" s="362"/>
      <c r="Z132" s="362"/>
      <c r="AA132" s="362"/>
      <c r="AB132" s="362"/>
      <c r="AC132" s="362"/>
      <c r="AD132" s="362"/>
      <c r="AE132" s="362"/>
      <c r="AF132" s="362"/>
      <c r="AG132" s="362"/>
      <c r="AH132" s="362"/>
      <c r="AI132" s="362"/>
      <c r="AJ132" s="362"/>
      <c r="AK132" s="362"/>
      <c r="AL132" s="363"/>
      <c r="AM132" s="364"/>
      <c r="AN132" s="365"/>
      <c r="AO132" s="365"/>
      <c r="AP132" s="365"/>
      <c r="AQ132" s="365"/>
      <c r="AR132" s="365"/>
      <c r="AS132" s="365"/>
      <c r="AT132" s="365"/>
      <c r="AU132" s="365"/>
      <c r="AV132" s="365"/>
      <c r="AW132" s="365"/>
      <c r="AX132" s="365"/>
      <c r="AY132" s="365"/>
      <c r="AZ132" s="364"/>
      <c r="BA132" s="365"/>
      <c r="BB132" s="365"/>
      <c r="BC132" s="365"/>
      <c r="BD132" s="365"/>
      <c r="BE132" s="365"/>
      <c r="BF132" s="365"/>
      <c r="BG132" s="365"/>
      <c r="BH132" s="365"/>
      <c r="BI132" s="365"/>
      <c r="BJ132" s="365"/>
      <c r="BK132" s="365"/>
      <c r="BL132" s="365"/>
      <c r="BM132" s="366"/>
      <c r="BN132" s="364">
        <f t="shared" si="7"/>
        <v>0</v>
      </c>
      <c r="BO132" s="365"/>
      <c r="BP132" s="365"/>
      <c r="BQ132" s="365"/>
      <c r="BR132" s="365"/>
      <c r="BS132" s="365"/>
      <c r="BT132" s="365"/>
      <c r="BU132" s="365"/>
      <c r="BV132" s="365"/>
      <c r="BW132" s="365"/>
      <c r="BX132" s="365"/>
      <c r="BY132" s="365"/>
      <c r="BZ132" s="365"/>
      <c r="CA132" s="365"/>
      <c r="CB132" s="366"/>
    </row>
    <row r="133" spans="1:80" hidden="1" x14ac:dyDescent="0.2">
      <c r="A133" s="233"/>
      <c r="B133" s="231"/>
      <c r="C133" s="231"/>
      <c r="D133" s="232"/>
      <c r="E133" s="361"/>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362"/>
      <c r="AE133" s="362"/>
      <c r="AF133" s="362"/>
      <c r="AG133" s="362"/>
      <c r="AH133" s="362"/>
      <c r="AI133" s="362"/>
      <c r="AJ133" s="362"/>
      <c r="AK133" s="362"/>
      <c r="AL133" s="363"/>
      <c r="AM133" s="364"/>
      <c r="AN133" s="365"/>
      <c r="AO133" s="365"/>
      <c r="AP133" s="365"/>
      <c r="AQ133" s="365"/>
      <c r="AR133" s="365"/>
      <c r="AS133" s="365"/>
      <c r="AT133" s="365"/>
      <c r="AU133" s="365"/>
      <c r="AV133" s="365"/>
      <c r="AW133" s="365"/>
      <c r="AX133" s="365"/>
      <c r="AY133" s="365"/>
      <c r="AZ133" s="364"/>
      <c r="BA133" s="365"/>
      <c r="BB133" s="365"/>
      <c r="BC133" s="365"/>
      <c r="BD133" s="365"/>
      <c r="BE133" s="365"/>
      <c r="BF133" s="365"/>
      <c r="BG133" s="365"/>
      <c r="BH133" s="365"/>
      <c r="BI133" s="365"/>
      <c r="BJ133" s="365"/>
      <c r="BK133" s="365"/>
      <c r="BL133" s="365"/>
      <c r="BM133" s="366"/>
      <c r="BN133" s="364">
        <f t="shared" si="7"/>
        <v>0</v>
      </c>
      <c r="BO133" s="365"/>
      <c r="BP133" s="365"/>
      <c r="BQ133" s="365"/>
      <c r="BR133" s="365"/>
      <c r="BS133" s="365"/>
      <c r="BT133" s="365"/>
      <c r="BU133" s="365"/>
      <c r="BV133" s="365"/>
      <c r="BW133" s="365"/>
      <c r="BX133" s="365"/>
      <c r="BY133" s="365"/>
      <c r="BZ133" s="365"/>
      <c r="CA133" s="365"/>
      <c r="CB133" s="366"/>
    </row>
    <row r="134" spans="1:80" hidden="1" x14ac:dyDescent="0.2">
      <c r="A134" s="233"/>
      <c r="B134" s="231"/>
      <c r="C134" s="231"/>
      <c r="D134" s="232"/>
      <c r="E134" s="361"/>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3"/>
      <c r="AM134" s="364"/>
      <c r="AN134" s="365"/>
      <c r="AO134" s="365"/>
      <c r="AP134" s="365"/>
      <c r="AQ134" s="365"/>
      <c r="AR134" s="365"/>
      <c r="AS134" s="365"/>
      <c r="AT134" s="365"/>
      <c r="AU134" s="365"/>
      <c r="AV134" s="365"/>
      <c r="AW134" s="365"/>
      <c r="AX134" s="365"/>
      <c r="AY134" s="365"/>
      <c r="AZ134" s="364"/>
      <c r="BA134" s="365"/>
      <c r="BB134" s="365"/>
      <c r="BC134" s="365"/>
      <c r="BD134" s="365"/>
      <c r="BE134" s="365"/>
      <c r="BF134" s="365"/>
      <c r="BG134" s="365"/>
      <c r="BH134" s="365"/>
      <c r="BI134" s="365"/>
      <c r="BJ134" s="365"/>
      <c r="BK134" s="365"/>
      <c r="BL134" s="365"/>
      <c r="BM134" s="366"/>
      <c r="BN134" s="364">
        <f t="shared" si="7"/>
        <v>0</v>
      </c>
      <c r="BO134" s="365"/>
      <c r="BP134" s="365"/>
      <c r="BQ134" s="365"/>
      <c r="BR134" s="365"/>
      <c r="BS134" s="365"/>
      <c r="BT134" s="365"/>
      <c r="BU134" s="365"/>
      <c r="BV134" s="365"/>
      <c r="BW134" s="365"/>
      <c r="BX134" s="365"/>
      <c r="BY134" s="365"/>
      <c r="BZ134" s="365"/>
      <c r="CA134" s="365"/>
      <c r="CB134" s="366"/>
    </row>
    <row r="135" spans="1:80" hidden="1" x14ac:dyDescent="0.2">
      <c r="A135" s="233"/>
      <c r="B135" s="231"/>
      <c r="C135" s="231"/>
      <c r="D135" s="232"/>
      <c r="E135" s="361"/>
      <c r="F135" s="362"/>
      <c r="G135" s="362"/>
      <c r="H135" s="362"/>
      <c r="I135" s="362"/>
      <c r="J135" s="362"/>
      <c r="K135" s="362"/>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3"/>
      <c r="AM135" s="364"/>
      <c r="AN135" s="365"/>
      <c r="AO135" s="365"/>
      <c r="AP135" s="365"/>
      <c r="AQ135" s="365"/>
      <c r="AR135" s="365"/>
      <c r="AS135" s="365"/>
      <c r="AT135" s="365"/>
      <c r="AU135" s="365"/>
      <c r="AV135" s="365"/>
      <c r="AW135" s="365"/>
      <c r="AX135" s="365"/>
      <c r="AY135" s="365"/>
      <c r="AZ135" s="364"/>
      <c r="BA135" s="365"/>
      <c r="BB135" s="365"/>
      <c r="BC135" s="365"/>
      <c r="BD135" s="365"/>
      <c r="BE135" s="365"/>
      <c r="BF135" s="365"/>
      <c r="BG135" s="365"/>
      <c r="BH135" s="365"/>
      <c r="BI135" s="365"/>
      <c r="BJ135" s="365"/>
      <c r="BK135" s="365"/>
      <c r="BL135" s="365"/>
      <c r="BM135" s="366"/>
      <c r="BN135" s="364">
        <f t="shared" si="7"/>
        <v>0</v>
      </c>
      <c r="BO135" s="365"/>
      <c r="BP135" s="365"/>
      <c r="BQ135" s="365"/>
      <c r="BR135" s="365"/>
      <c r="BS135" s="365"/>
      <c r="BT135" s="365"/>
      <c r="BU135" s="365"/>
      <c r="BV135" s="365"/>
      <c r="BW135" s="365"/>
      <c r="BX135" s="365"/>
      <c r="BY135" s="365"/>
      <c r="BZ135" s="365"/>
      <c r="CA135" s="365"/>
      <c r="CB135" s="366"/>
    </row>
    <row r="136" spans="1:80" hidden="1" x14ac:dyDescent="0.2">
      <c r="A136" s="233"/>
      <c r="B136" s="231"/>
      <c r="C136" s="231"/>
      <c r="D136" s="232"/>
      <c r="E136" s="361"/>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3"/>
      <c r="AM136" s="364"/>
      <c r="AN136" s="365"/>
      <c r="AO136" s="365"/>
      <c r="AP136" s="365"/>
      <c r="AQ136" s="365"/>
      <c r="AR136" s="365"/>
      <c r="AS136" s="365"/>
      <c r="AT136" s="365"/>
      <c r="AU136" s="365"/>
      <c r="AV136" s="365"/>
      <c r="AW136" s="365"/>
      <c r="AX136" s="365"/>
      <c r="AY136" s="365"/>
      <c r="AZ136" s="364"/>
      <c r="BA136" s="365"/>
      <c r="BB136" s="365"/>
      <c r="BC136" s="365"/>
      <c r="BD136" s="365"/>
      <c r="BE136" s="365"/>
      <c r="BF136" s="365"/>
      <c r="BG136" s="365"/>
      <c r="BH136" s="365"/>
      <c r="BI136" s="365"/>
      <c r="BJ136" s="365"/>
      <c r="BK136" s="365"/>
      <c r="BL136" s="365"/>
      <c r="BM136" s="366"/>
      <c r="BN136" s="364">
        <f t="shared" si="7"/>
        <v>0</v>
      </c>
      <c r="BO136" s="365"/>
      <c r="BP136" s="365"/>
      <c r="BQ136" s="365"/>
      <c r="BR136" s="365"/>
      <c r="BS136" s="365"/>
      <c r="BT136" s="365"/>
      <c r="BU136" s="365"/>
      <c r="BV136" s="365"/>
      <c r="BW136" s="365"/>
      <c r="BX136" s="365"/>
      <c r="BY136" s="365"/>
      <c r="BZ136" s="365"/>
      <c r="CA136" s="365"/>
      <c r="CB136" s="366"/>
    </row>
    <row r="137" spans="1:80" hidden="1" x14ac:dyDescent="0.2">
      <c r="A137" s="233"/>
      <c r="B137" s="231"/>
      <c r="C137" s="231"/>
      <c r="D137" s="232"/>
      <c r="E137" s="361"/>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3"/>
      <c r="AM137" s="364"/>
      <c r="AN137" s="365"/>
      <c r="AO137" s="365"/>
      <c r="AP137" s="365"/>
      <c r="AQ137" s="365"/>
      <c r="AR137" s="365"/>
      <c r="AS137" s="365"/>
      <c r="AT137" s="365"/>
      <c r="AU137" s="365"/>
      <c r="AV137" s="365"/>
      <c r="AW137" s="365"/>
      <c r="AX137" s="365"/>
      <c r="AY137" s="365"/>
      <c r="AZ137" s="364"/>
      <c r="BA137" s="365"/>
      <c r="BB137" s="365"/>
      <c r="BC137" s="365"/>
      <c r="BD137" s="365"/>
      <c r="BE137" s="365"/>
      <c r="BF137" s="365"/>
      <c r="BG137" s="365"/>
      <c r="BH137" s="365"/>
      <c r="BI137" s="365"/>
      <c r="BJ137" s="365"/>
      <c r="BK137" s="365"/>
      <c r="BL137" s="365"/>
      <c r="BM137" s="366"/>
      <c r="BN137" s="364">
        <f t="shared" si="7"/>
        <v>0</v>
      </c>
      <c r="BO137" s="365"/>
      <c r="BP137" s="365"/>
      <c r="BQ137" s="365"/>
      <c r="BR137" s="365"/>
      <c r="BS137" s="365"/>
      <c r="BT137" s="365"/>
      <c r="BU137" s="365"/>
      <c r="BV137" s="365"/>
      <c r="BW137" s="365"/>
      <c r="BX137" s="365"/>
      <c r="BY137" s="365"/>
      <c r="BZ137" s="365"/>
      <c r="CA137" s="365"/>
      <c r="CB137" s="366"/>
    </row>
    <row r="138" spans="1:80" hidden="1" x14ac:dyDescent="0.2">
      <c r="A138" s="233"/>
      <c r="B138" s="231"/>
      <c r="C138" s="231"/>
      <c r="D138" s="232"/>
      <c r="E138" s="361"/>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c r="AH138" s="362"/>
      <c r="AI138" s="362"/>
      <c r="AJ138" s="362"/>
      <c r="AK138" s="362"/>
      <c r="AL138" s="363"/>
      <c r="AM138" s="364"/>
      <c r="AN138" s="365"/>
      <c r="AO138" s="365"/>
      <c r="AP138" s="365"/>
      <c r="AQ138" s="365"/>
      <c r="AR138" s="365"/>
      <c r="AS138" s="365"/>
      <c r="AT138" s="365"/>
      <c r="AU138" s="365"/>
      <c r="AV138" s="365"/>
      <c r="AW138" s="365"/>
      <c r="AX138" s="365"/>
      <c r="AY138" s="365"/>
      <c r="AZ138" s="364"/>
      <c r="BA138" s="365"/>
      <c r="BB138" s="365"/>
      <c r="BC138" s="365"/>
      <c r="BD138" s="365"/>
      <c r="BE138" s="365"/>
      <c r="BF138" s="365"/>
      <c r="BG138" s="365"/>
      <c r="BH138" s="365"/>
      <c r="BI138" s="365"/>
      <c r="BJ138" s="365"/>
      <c r="BK138" s="365"/>
      <c r="BL138" s="365"/>
      <c r="BM138" s="366"/>
      <c r="BN138" s="364">
        <f t="shared" si="7"/>
        <v>0</v>
      </c>
      <c r="BO138" s="365"/>
      <c r="BP138" s="365"/>
      <c r="BQ138" s="365"/>
      <c r="BR138" s="365"/>
      <c r="BS138" s="365"/>
      <c r="BT138" s="365"/>
      <c r="BU138" s="365"/>
      <c r="BV138" s="365"/>
      <c r="BW138" s="365"/>
      <c r="BX138" s="365"/>
      <c r="BY138" s="365"/>
      <c r="BZ138" s="365"/>
      <c r="CA138" s="365"/>
      <c r="CB138" s="366"/>
    </row>
    <row r="139" spans="1:80" hidden="1" x14ac:dyDescent="0.2">
      <c r="A139" s="233"/>
      <c r="B139" s="231"/>
      <c r="C139" s="231"/>
      <c r="D139" s="232"/>
      <c r="E139" s="361"/>
      <c r="F139" s="362"/>
      <c r="G139" s="362"/>
      <c r="H139" s="362"/>
      <c r="I139" s="362"/>
      <c r="J139" s="362"/>
      <c r="K139" s="362"/>
      <c r="L139" s="362"/>
      <c r="M139" s="362"/>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363"/>
      <c r="AM139" s="364"/>
      <c r="AN139" s="365"/>
      <c r="AO139" s="365"/>
      <c r="AP139" s="365"/>
      <c r="AQ139" s="365"/>
      <c r="AR139" s="365"/>
      <c r="AS139" s="365"/>
      <c r="AT139" s="365"/>
      <c r="AU139" s="365"/>
      <c r="AV139" s="365"/>
      <c r="AW139" s="365"/>
      <c r="AX139" s="365"/>
      <c r="AY139" s="365"/>
      <c r="AZ139" s="364"/>
      <c r="BA139" s="365"/>
      <c r="BB139" s="365"/>
      <c r="BC139" s="365"/>
      <c r="BD139" s="365"/>
      <c r="BE139" s="365"/>
      <c r="BF139" s="365"/>
      <c r="BG139" s="365"/>
      <c r="BH139" s="365"/>
      <c r="BI139" s="365"/>
      <c r="BJ139" s="365"/>
      <c r="BK139" s="365"/>
      <c r="BL139" s="365"/>
      <c r="BM139" s="366"/>
      <c r="BN139" s="364">
        <f t="shared" si="7"/>
        <v>0</v>
      </c>
      <c r="BO139" s="365"/>
      <c r="BP139" s="365"/>
      <c r="BQ139" s="365"/>
      <c r="BR139" s="365"/>
      <c r="BS139" s="365"/>
      <c r="BT139" s="365"/>
      <c r="BU139" s="365"/>
      <c r="BV139" s="365"/>
      <c r="BW139" s="365"/>
      <c r="BX139" s="365"/>
      <c r="BY139" s="365"/>
      <c r="BZ139" s="365"/>
      <c r="CA139" s="365"/>
      <c r="CB139" s="366"/>
    </row>
    <row r="140" spans="1:80" hidden="1" x14ac:dyDescent="0.2">
      <c r="A140" s="233"/>
      <c r="B140" s="231"/>
      <c r="C140" s="231"/>
      <c r="D140" s="232"/>
      <c r="E140" s="361"/>
      <c r="F140" s="362"/>
      <c r="G140" s="362"/>
      <c r="H140" s="362"/>
      <c r="I140" s="362"/>
      <c r="J140" s="362"/>
      <c r="K140" s="362"/>
      <c r="L140" s="362"/>
      <c r="M140" s="362"/>
      <c r="N140" s="362"/>
      <c r="O140" s="362"/>
      <c r="P140" s="362"/>
      <c r="Q140" s="362"/>
      <c r="R140" s="362"/>
      <c r="S140" s="362"/>
      <c r="T140" s="362"/>
      <c r="U140" s="362"/>
      <c r="V140" s="362"/>
      <c r="W140" s="362"/>
      <c r="X140" s="362"/>
      <c r="Y140" s="362"/>
      <c r="Z140" s="362"/>
      <c r="AA140" s="362"/>
      <c r="AB140" s="362"/>
      <c r="AC140" s="362"/>
      <c r="AD140" s="362"/>
      <c r="AE140" s="362"/>
      <c r="AF140" s="362"/>
      <c r="AG140" s="362"/>
      <c r="AH140" s="362"/>
      <c r="AI140" s="362"/>
      <c r="AJ140" s="362"/>
      <c r="AK140" s="362"/>
      <c r="AL140" s="363"/>
      <c r="AM140" s="364"/>
      <c r="AN140" s="365"/>
      <c r="AO140" s="365"/>
      <c r="AP140" s="365"/>
      <c r="AQ140" s="365"/>
      <c r="AR140" s="365"/>
      <c r="AS140" s="365"/>
      <c r="AT140" s="365"/>
      <c r="AU140" s="365"/>
      <c r="AV140" s="365"/>
      <c r="AW140" s="365"/>
      <c r="AX140" s="365"/>
      <c r="AY140" s="365"/>
      <c r="AZ140" s="364"/>
      <c r="BA140" s="365"/>
      <c r="BB140" s="365"/>
      <c r="BC140" s="365"/>
      <c r="BD140" s="365"/>
      <c r="BE140" s="365"/>
      <c r="BF140" s="365"/>
      <c r="BG140" s="365"/>
      <c r="BH140" s="365"/>
      <c r="BI140" s="365"/>
      <c r="BJ140" s="365"/>
      <c r="BK140" s="365"/>
      <c r="BL140" s="365"/>
      <c r="BM140" s="366"/>
      <c r="BN140" s="364">
        <f t="shared" si="7"/>
        <v>0</v>
      </c>
      <c r="BO140" s="365"/>
      <c r="BP140" s="365"/>
      <c r="BQ140" s="365"/>
      <c r="BR140" s="365"/>
      <c r="BS140" s="365"/>
      <c r="BT140" s="365"/>
      <c r="BU140" s="365"/>
      <c r="BV140" s="365"/>
      <c r="BW140" s="365"/>
      <c r="BX140" s="365"/>
      <c r="BY140" s="365"/>
      <c r="BZ140" s="365"/>
      <c r="CA140" s="365"/>
      <c r="CB140" s="366"/>
    </row>
    <row r="141" spans="1:80" hidden="1" x14ac:dyDescent="0.2">
      <c r="A141" s="233"/>
      <c r="B141" s="231"/>
      <c r="C141" s="231"/>
      <c r="D141" s="232"/>
      <c r="E141" s="361"/>
      <c r="F141" s="362"/>
      <c r="G141" s="362"/>
      <c r="H141" s="362"/>
      <c r="I141" s="362"/>
      <c r="J141" s="362"/>
      <c r="K141" s="362"/>
      <c r="L141" s="362"/>
      <c r="M141" s="362"/>
      <c r="N141" s="362"/>
      <c r="O141" s="362"/>
      <c r="P141" s="362"/>
      <c r="Q141" s="362"/>
      <c r="R141" s="362"/>
      <c r="S141" s="362"/>
      <c r="T141" s="362"/>
      <c r="U141" s="362"/>
      <c r="V141" s="362"/>
      <c r="W141" s="362"/>
      <c r="X141" s="362"/>
      <c r="Y141" s="362"/>
      <c r="Z141" s="362"/>
      <c r="AA141" s="362"/>
      <c r="AB141" s="362"/>
      <c r="AC141" s="362"/>
      <c r="AD141" s="362"/>
      <c r="AE141" s="362"/>
      <c r="AF141" s="362"/>
      <c r="AG141" s="362"/>
      <c r="AH141" s="362"/>
      <c r="AI141" s="362"/>
      <c r="AJ141" s="362"/>
      <c r="AK141" s="362"/>
      <c r="AL141" s="363"/>
      <c r="AM141" s="364"/>
      <c r="AN141" s="365"/>
      <c r="AO141" s="365"/>
      <c r="AP141" s="365"/>
      <c r="AQ141" s="365"/>
      <c r="AR141" s="365"/>
      <c r="AS141" s="365"/>
      <c r="AT141" s="365"/>
      <c r="AU141" s="365"/>
      <c r="AV141" s="365"/>
      <c r="AW141" s="365"/>
      <c r="AX141" s="365"/>
      <c r="AY141" s="365"/>
      <c r="AZ141" s="364"/>
      <c r="BA141" s="365"/>
      <c r="BB141" s="365"/>
      <c r="BC141" s="365"/>
      <c r="BD141" s="365"/>
      <c r="BE141" s="365"/>
      <c r="BF141" s="365"/>
      <c r="BG141" s="365"/>
      <c r="BH141" s="365"/>
      <c r="BI141" s="365"/>
      <c r="BJ141" s="365"/>
      <c r="BK141" s="365"/>
      <c r="BL141" s="365"/>
      <c r="BM141" s="366"/>
      <c r="BN141" s="364">
        <f t="shared" si="7"/>
        <v>0</v>
      </c>
      <c r="BO141" s="365"/>
      <c r="BP141" s="365"/>
      <c r="BQ141" s="365"/>
      <c r="BR141" s="365"/>
      <c r="BS141" s="365"/>
      <c r="BT141" s="365"/>
      <c r="BU141" s="365"/>
      <c r="BV141" s="365"/>
      <c r="BW141" s="365"/>
      <c r="BX141" s="365"/>
      <c r="BY141" s="365"/>
      <c r="BZ141" s="365"/>
      <c r="CA141" s="365"/>
      <c r="CB141" s="366"/>
    </row>
    <row r="142" spans="1:80" hidden="1" x14ac:dyDescent="0.2">
      <c r="A142" s="233"/>
      <c r="B142" s="231"/>
      <c r="C142" s="231"/>
      <c r="D142" s="232"/>
      <c r="E142" s="361"/>
      <c r="F142" s="362"/>
      <c r="G142" s="362"/>
      <c r="H142" s="362"/>
      <c r="I142" s="362"/>
      <c r="J142" s="362"/>
      <c r="K142" s="362"/>
      <c r="L142" s="362"/>
      <c r="M142" s="362"/>
      <c r="N142" s="362"/>
      <c r="O142" s="362"/>
      <c r="P142" s="362"/>
      <c r="Q142" s="362"/>
      <c r="R142" s="362"/>
      <c r="S142" s="362"/>
      <c r="T142" s="362"/>
      <c r="U142" s="362"/>
      <c r="V142" s="362"/>
      <c r="W142" s="362"/>
      <c r="X142" s="362"/>
      <c r="Y142" s="362"/>
      <c r="Z142" s="362"/>
      <c r="AA142" s="362"/>
      <c r="AB142" s="362"/>
      <c r="AC142" s="362"/>
      <c r="AD142" s="362"/>
      <c r="AE142" s="362"/>
      <c r="AF142" s="362"/>
      <c r="AG142" s="362"/>
      <c r="AH142" s="362"/>
      <c r="AI142" s="362"/>
      <c r="AJ142" s="362"/>
      <c r="AK142" s="362"/>
      <c r="AL142" s="363"/>
      <c r="AM142" s="364"/>
      <c r="AN142" s="365"/>
      <c r="AO142" s="365"/>
      <c r="AP142" s="365"/>
      <c r="AQ142" s="365"/>
      <c r="AR142" s="365"/>
      <c r="AS142" s="365"/>
      <c r="AT142" s="365"/>
      <c r="AU142" s="365"/>
      <c r="AV142" s="365"/>
      <c r="AW142" s="365"/>
      <c r="AX142" s="365"/>
      <c r="AY142" s="365"/>
      <c r="AZ142" s="364"/>
      <c r="BA142" s="365"/>
      <c r="BB142" s="365"/>
      <c r="BC142" s="365"/>
      <c r="BD142" s="365"/>
      <c r="BE142" s="365"/>
      <c r="BF142" s="365"/>
      <c r="BG142" s="365"/>
      <c r="BH142" s="365"/>
      <c r="BI142" s="365"/>
      <c r="BJ142" s="365"/>
      <c r="BK142" s="365"/>
      <c r="BL142" s="365"/>
      <c r="BM142" s="366"/>
      <c r="BN142" s="364">
        <f t="shared" si="7"/>
        <v>0</v>
      </c>
      <c r="BO142" s="365"/>
      <c r="BP142" s="365"/>
      <c r="BQ142" s="365"/>
      <c r="BR142" s="365"/>
      <c r="BS142" s="365"/>
      <c r="BT142" s="365"/>
      <c r="BU142" s="365"/>
      <c r="BV142" s="365"/>
      <c r="BW142" s="365"/>
      <c r="BX142" s="365"/>
      <c r="BY142" s="365"/>
      <c r="BZ142" s="365"/>
      <c r="CA142" s="365"/>
      <c r="CB142" s="366"/>
    </row>
    <row r="143" spans="1:80" hidden="1" x14ac:dyDescent="0.2">
      <c r="A143" s="233"/>
      <c r="B143" s="231"/>
      <c r="C143" s="231"/>
      <c r="D143" s="232"/>
      <c r="E143" s="361"/>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3"/>
      <c r="AM143" s="364"/>
      <c r="AN143" s="365"/>
      <c r="AO143" s="365"/>
      <c r="AP143" s="365"/>
      <c r="AQ143" s="365"/>
      <c r="AR143" s="365"/>
      <c r="AS143" s="365"/>
      <c r="AT143" s="365"/>
      <c r="AU143" s="365"/>
      <c r="AV143" s="365"/>
      <c r="AW143" s="365"/>
      <c r="AX143" s="365"/>
      <c r="AY143" s="366"/>
      <c r="AZ143" s="364"/>
      <c r="BA143" s="365"/>
      <c r="BB143" s="365"/>
      <c r="BC143" s="365"/>
      <c r="BD143" s="365"/>
      <c r="BE143" s="365"/>
      <c r="BF143" s="365"/>
      <c r="BG143" s="365"/>
      <c r="BH143" s="365"/>
      <c r="BI143" s="365"/>
      <c r="BJ143" s="365"/>
      <c r="BK143" s="365"/>
      <c r="BL143" s="365"/>
      <c r="BM143" s="366"/>
      <c r="BN143" s="364">
        <f t="shared" si="7"/>
        <v>0</v>
      </c>
      <c r="BO143" s="365"/>
      <c r="BP143" s="365"/>
      <c r="BQ143" s="365"/>
      <c r="BR143" s="365"/>
      <c r="BS143" s="365"/>
      <c r="BT143" s="365"/>
      <c r="BU143" s="365"/>
      <c r="BV143" s="365"/>
      <c r="BW143" s="365"/>
      <c r="BX143" s="365"/>
      <c r="BY143" s="365"/>
      <c r="BZ143" s="365"/>
      <c r="CA143" s="365"/>
      <c r="CB143" s="366"/>
    </row>
    <row r="144" spans="1:80" s="74" customFormat="1" x14ac:dyDescent="0.2">
      <c r="A144" s="539"/>
      <c r="B144" s="540"/>
      <c r="C144" s="540"/>
      <c r="D144" s="541"/>
      <c r="E144" s="380" t="s">
        <v>421</v>
      </c>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2"/>
      <c r="AM144" s="386" t="s">
        <v>52</v>
      </c>
      <c r="AN144" s="387"/>
      <c r="AO144" s="387"/>
      <c r="AP144" s="387"/>
      <c r="AQ144" s="387"/>
      <c r="AR144" s="387"/>
      <c r="AS144" s="387"/>
      <c r="AT144" s="387"/>
      <c r="AU144" s="387"/>
      <c r="AV144" s="387"/>
      <c r="AW144" s="387"/>
      <c r="AX144" s="387"/>
      <c r="AY144" s="388"/>
      <c r="AZ144" s="386" t="s">
        <v>52</v>
      </c>
      <c r="BA144" s="387"/>
      <c r="BB144" s="387"/>
      <c r="BC144" s="387"/>
      <c r="BD144" s="387"/>
      <c r="BE144" s="387"/>
      <c r="BF144" s="387"/>
      <c r="BG144" s="387"/>
      <c r="BH144" s="387"/>
      <c r="BI144" s="387"/>
      <c r="BJ144" s="387"/>
      <c r="BK144" s="387"/>
      <c r="BL144" s="387"/>
      <c r="BM144" s="388"/>
      <c r="BN144" s="457">
        <f>ROUND(SUM(BN109:CB143),2)</f>
        <v>0</v>
      </c>
      <c r="BO144" s="458"/>
      <c r="BP144" s="458"/>
      <c r="BQ144" s="458"/>
      <c r="BR144" s="458"/>
      <c r="BS144" s="458"/>
      <c r="BT144" s="458"/>
      <c r="BU144" s="458"/>
      <c r="BV144" s="458"/>
      <c r="BW144" s="458"/>
      <c r="BX144" s="458"/>
      <c r="BY144" s="458"/>
      <c r="BZ144" s="458"/>
      <c r="CA144" s="458"/>
      <c r="CB144" s="459"/>
    </row>
    <row r="145" spans="1:80" ht="12.75" customHeight="1" x14ac:dyDescent="0.2"/>
    <row r="146" spans="1:80" ht="33" customHeight="1" x14ac:dyDescent="0.25">
      <c r="A146" s="485" t="s">
        <v>530</v>
      </c>
      <c r="B146" s="485"/>
      <c r="C146" s="485"/>
      <c r="D146" s="485"/>
      <c r="E146" s="485"/>
      <c r="F146" s="485"/>
      <c r="G146" s="485"/>
      <c r="H146" s="485"/>
      <c r="I146" s="485"/>
      <c r="J146" s="485"/>
      <c r="K146" s="485"/>
      <c r="L146" s="485"/>
      <c r="M146" s="485"/>
      <c r="N146" s="485"/>
      <c r="O146" s="485"/>
      <c r="P146" s="485"/>
      <c r="Q146" s="485"/>
      <c r="R146" s="485"/>
      <c r="S146" s="485"/>
      <c r="T146" s="485"/>
      <c r="U146" s="485"/>
      <c r="V146" s="485"/>
      <c r="W146" s="485"/>
      <c r="X146" s="485"/>
      <c r="Y146" s="485"/>
      <c r="Z146" s="485"/>
      <c r="AA146" s="485"/>
      <c r="AB146" s="485"/>
      <c r="AC146" s="485"/>
      <c r="AD146" s="485"/>
      <c r="AE146" s="485"/>
      <c r="AF146" s="485"/>
      <c r="AG146" s="485"/>
      <c r="AH146" s="485"/>
      <c r="AI146" s="485"/>
      <c r="AJ146" s="485"/>
      <c r="AK146" s="485"/>
      <c r="AL146" s="485"/>
      <c r="AM146" s="485"/>
      <c r="AN146" s="485"/>
      <c r="AO146" s="485"/>
      <c r="AP146" s="485"/>
      <c r="AQ146" s="485"/>
      <c r="AR146" s="485"/>
      <c r="AS146" s="485"/>
      <c r="AT146" s="485"/>
      <c r="AU146" s="485"/>
      <c r="AV146" s="485"/>
      <c r="AW146" s="485"/>
      <c r="AX146" s="485"/>
      <c r="AY146" s="485"/>
      <c r="AZ146" s="485"/>
      <c r="BA146" s="485"/>
      <c r="BB146" s="485"/>
      <c r="BC146" s="485"/>
      <c r="BD146" s="485"/>
      <c r="BE146" s="485"/>
      <c r="BF146" s="485"/>
      <c r="BG146" s="485"/>
      <c r="BH146" s="485"/>
      <c r="BI146" s="485"/>
      <c r="BJ146" s="485"/>
      <c r="BK146" s="485"/>
      <c r="BL146" s="485"/>
      <c r="BM146" s="485"/>
      <c r="BN146" s="485"/>
      <c r="BO146" s="485"/>
      <c r="BP146" s="485"/>
      <c r="BQ146" s="485"/>
      <c r="BR146" s="485"/>
      <c r="BS146" s="485"/>
      <c r="BT146" s="485"/>
      <c r="BU146" s="485"/>
      <c r="BV146" s="485"/>
      <c r="BW146" s="485"/>
      <c r="BX146" s="485"/>
      <c r="BY146" s="485"/>
      <c r="BZ146" s="485"/>
      <c r="CA146" s="485"/>
      <c r="CB146" s="485"/>
    </row>
    <row r="147" spans="1:80" ht="12.75" customHeight="1" x14ac:dyDescent="0.25">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row>
    <row r="148" spans="1:80" s="74" customFormat="1" ht="15.75" customHeight="1" x14ac:dyDescent="0.25">
      <c r="A148" s="7" t="s">
        <v>406</v>
      </c>
      <c r="B148" s="7"/>
      <c r="C148" s="7"/>
      <c r="D148" s="7"/>
      <c r="E148" s="7"/>
      <c r="F148" s="7"/>
      <c r="G148" s="7"/>
      <c r="H148" s="7"/>
      <c r="I148" s="7"/>
      <c r="J148" s="7"/>
      <c r="K148" s="7"/>
      <c r="L148" s="7"/>
      <c r="M148" s="7"/>
      <c r="N148" s="7"/>
      <c r="O148" s="7"/>
      <c r="P148" s="7"/>
      <c r="Q148" s="7"/>
      <c r="R148" s="7"/>
      <c r="S148" s="7"/>
      <c r="T148" s="434" t="s">
        <v>84</v>
      </c>
      <c r="U148" s="434"/>
      <c r="V148" s="434"/>
      <c r="W148" s="434"/>
      <c r="X148" s="434"/>
      <c r="Y148" s="434"/>
      <c r="Z148" s="434"/>
      <c r="AA148" s="434"/>
      <c r="AB148" s="434"/>
      <c r="AC148" s="434"/>
      <c r="AD148" s="434"/>
      <c r="AE148" s="434"/>
      <c r="AF148" s="434"/>
      <c r="AG148" s="434"/>
      <c r="AH148" s="434"/>
      <c r="AI148" s="434"/>
      <c r="AJ148" s="434"/>
      <c r="AK148" s="27"/>
      <c r="AL148" s="27"/>
      <c r="AM148" s="27"/>
      <c r="AN148" s="27"/>
      <c r="AO148" s="27"/>
      <c r="AP148" s="27"/>
      <c r="AQ148" s="27"/>
      <c r="AR148" s="27"/>
      <c r="AS148" s="410" t="s">
        <v>511</v>
      </c>
      <c r="AT148" s="410"/>
      <c r="AU148" s="410"/>
      <c r="AV148" s="410"/>
      <c r="AW148" s="410"/>
      <c r="AX148" s="410"/>
      <c r="AY148" s="410"/>
      <c r="AZ148" s="410"/>
      <c r="BA148" s="410"/>
      <c r="BB148" s="410"/>
      <c r="BC148" s="434" t="s">
        <v>269</v>
      </c>
      <c r="BD148" s="434"/>
      <c r="BE148" s="434"/>
      <c r="BF148" s="434"/>
      <c r="BG148" s="434"/>
      <c r="BH148" s="434"/>
      <c r="BI148" s="434"/>
      <c r="BJ148" s="434"/>
      <c r="BK148" s="434"/>
      <c r="BL148" s="434"/>
      <c r="BM148" s="434"/>
      <c r="BN148" s="434"/>
      <c r="BO148" s="434"/>
      <c r="BP148" s="434"/>
    </row>
    <row r="149" spans="1:80" ht="12.75" customHeight="1" x14ac:dyDescent="0.2"/>
    <row r="150" spans="1:80" ht="12.75" customHeight="1" x14ac:dyDescent="0.2">
      <c r="A150" s="157" t="s">
        <v>142</v>
      </c>
      <c r="B150" s="158"/>
      <c r="C150" s="158"/>
      <c r="D150" s="159"/>
      <c r="E150" s="157" t="s">
        <v>41</v>
      </c>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9"/>
      <c r="AN150" s="157" t="s">
        <v>435</v>
      </c>
      <c r="AO150" s="158"/>
      <c r="AP150" s="158"/>
      <c r="AQ150" s="158"/>
      <c r="AR150" s="158"/>
      <c r="AS150" s="158"/>
      <c r="AT150" s="158"/>
      <c r="AU150" s="158"/>
      <c r="AV150" s="158"/>
      <c r="AW150" s="158"/>
      <c r="AX150" s="158"/>
      <c r="AY150" s="158"/>
      <c r="AZ150" s="158"/>
      <c r="BA150" s="159"/>
      <c r="BB150" s="157" t="s">
        <v>424</v>
      </c>
      <c r="BC150" s="158"/>
      <c r="BD150" s="158"/>
      <c r="BE150" s="158"/>
      <c r="BF150" s="158"/>
      <c r="BG150" s="158"/>
      <c r="BH150" s="158"/>
      <c r="BI150" s="158"/>
      <c r="BJ150" s="158"/>
      <c r="BK150" s="158"/>
      <c r="BL150" s="158"/>
      <c r="BM150" s="159"/>
      <c r="BN150" s="157" t="s">
        <v>436</v>
      </c>
      <c r="BO150" s="158"/>
      <c r="BP150" s="158"/>
      <c r="BQ150" s="158"/>
      <c r="BR150" s="158"/>
      <c r="BS150" s="158"/>
      <c r="BT150" s="158"/>
      <c r="BU150" s="158"/>
      <c r="BV150" s="158"/>
      <c r="BW150" s="158"/>
      <c r="BX150" s="158"/>
      <c r="BY150" s="158"/>
      <c r="BZ150" s="158"/>
      <c r="CA150" s="158"/>
      <c r="CB150" s="159"/>
    </row>
    <row r="151" spans="1:80" ht="12.75" customHeight="1" x14ac:dyDescent="0.2">
      <c r="A151" s="407" t="s">
        <v>143</v>
      </c>
      <c r="B151" s="408"/>
      <c r="C151" s="408"/>
      <c r="D151" s="409"/>
      <c r="E151" s="407"/>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9"/>
      <c r="AN151" s="407" t="s">
        <v>437</v>
      </c>
      <c r="AO151" s="408"/>
      <c r="AP151" s="408"/>
      <c r="AQ151" s="408"/>
      <c r="AR151" s="408"/>
      <c r="AS151" s="408"/>
      <c r="AT151" s="408"/>
      <c r="AU151" s="408"/>
      <c r="AV151" s="408"/>
      <c r="AW151" s="408"/>
      <c r="AX151" s="408"/>
      <c r="AY151" s="408"/>
      <c r="AZ151" s="408"/>
      <c r="BA151" s="409"/>
      <c r="BB151" s="407" t="s">
        <v>434</v>
      </c>
      <c r="BC151" s="408"/>
      <c r="BD151" s="408"/>
      <c r="BE151" s="408"/>
      <c r="BF151" s="408"/>
      <c r="BG151" s="408"/>
      <c r="BH151" s="408"/>
      <c r="BI151" s="408"/>
      <c r="BJ151" s="408"/>
      <c r="BK151" s="408"/>
      <c r="BL151" s="408"/>
      <c r="BM151" s="409"/>
      <c r="BN151" s="407" t="s">
        <v>438</v>
      </c>
      <c r="BO151" s="408"/>
      <c r="BP151" s="408"/>
      <c r="BQ151" s="408"/>
      <c r="BR151" s="408"/>
      <c r="BS151" s="408"/>
      <c r="BT151" s="408"/>
      <c r="BU151" s="408"/>
      <c r="BV151" s="408"/>
      <c r="BW151" s="408"/>
      <c r="BX151" s="408"/>
      <c r="BY151" s="408"/>
      <c r="BZ151" s="408"/>
      <c r="CA151" s="408"/>
      <c r="CB151" s="409"/>
    </row>
    <row r="152" spans="1:80" ht="12.75" customHeight="1" x14ac:dyDescent="0.2">
      <c r="A152" s="407"/>
      <c r="B152" s="408"/>
      <c r="C152" s="408"/>
      <c r="D152" s="409"/>
      <c r="E152" s="407"/>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408"/>
      <c r="AF152" s="408"/>
      <c r="AG152" s="408"/>
      <c r="AH152" s="408"/>
      <c r="AI152" s="408"/>
      <c r="AJ152" s="408"/>
      <c r="AK152" s="408"/>
      <c r="AL152" s="408"/>
      <c r="AM152" s="409"/>
      <c r="AN152" s="407"/>
      <c r="AO152" s="408"/>
      <c r="AP152" s="408"/>
      <c r="AQ152" s="408"/>
      <c r="AR152" s="408"/>
      <c r="AS152" s="408"/>
      <c r="AT152" s="408"/>
      <c r="AU152" s="408"/>
      <c r="AV152" s="408"/>
      <c r="AW152" s="408"/>
      <c r="AX152" s="408"/>
      <c r="AY152" s="408"/>
      <c r="AZ152" s="408"/>
      <c r="BA152" s="409"/>
      <c r="BB152" s="407"/>
      <c r="BC152" s="408"/>
      <c r="BD152" s="408"/>
      <c r="BE152" s="408"/>
      <c r="BF152" s="408"/>
      <c r="BG152" s="408"/>
      <c r="BH152" s="408"/>
      <c r="BI152" s="408"/>
      <c r="BJ152" s="408"/>
      <c r="BK152" s="408"/>
      <c r="BL152" s="408"/>
      <c r="BM152" s="409"/>
      <c r="BN152" s="407" t="s">
        <v>439</v>
      </c>
      <c r="BO152" s="408"/>
      <c r="BP152" s="408"/>
      <c r="BQ152" s="408"/>
      <c r="BR152" s="408"/>
      <c r="BS152" s="408"/>
      <c r="BT152" s="408"/>
      <c r="BU152" s="408"/>
      <c r="BV152" s="408"/>
      <c r="BW152" s="408"/>
      <c r="BX152" s="408"/>
      <c r="BY152" s="408"/>
      <c r="BZ152" s="408"/>
      <c r="CA152" s="408"/>
      <c r="CB152" s="409"/>
    </row>
    <row r="153" spans="1:80" ht="12.75" customHeight="1" x14ac:dyDescent="0.2">
      <c r="A153" s="400">
        <v>1</v>
      </c>
      <c r="B153" s="401"/>
      <c r="C153" s="401"/>
      <c r="D153" s="402"/>
      <c r="E153" s="400">
        <v>2</v>
      </c>
      <c r="F153" s="401"/>
      <c r="G153" s="401"/>
      <c r="H153" s="401"/>
      <c r="I153" s="401"/>
      <c r="J153" s="401"/>
      <c r="K153" s="401"/>
      <c r="L153" s="401"/>
      <c r="M153" s="401"/>
      <c r="N153" s="401"/>
      <c r="O153" s="401"/>
      <c r="P153" s="401"/>
      <c r="Q153" s="401"/>
      <c r="R153" s="401"/>
      <c r="S153" s="401"/>
      <c r="T153" s="401"/>
      <c r="U153" s="401"/>
      <c r="V153" s="401"/>
      <c r="W153" s="401"/>
      <c r="X153" s="401"/>
      <c r="Y153" s="401"/>
      <c r="Z153" s="401"/>
      <c r="AA153" s="401"/>
      <c r="AB153" s="401"/>
      <c r="AC153" s="401"/>
      <c r="AD153" s="401"/>
      <c r="AE153" s="401"/>
      <c r="AF153" s="401"/>
      <c r="AG153" s="401"/>
      <c r="AH153" s="401"/>
      <c r="AI153" s="401"/>
      <c r="AJ153" s="401"/>
      <c r="AK153" s="401"/>
      <c r="AL153" s="401"/>
      <c r="AM153" s="402"/>
      <c r="AN153" s="400">
        <v>3</v>
      </c>
      <c r="AO153" s="401"/>
      <c r="AP153" s="401"/>
      <c r="AQ153" s="401"/>
      <c r="AR153" s="401"/>
      <c r="AS153" s="401"/>
      <c r="AT153" s="401"/>
      <c r="AU153" s="401"/>
      <c r="AV153" s="401"/>
      <c r="AW153" s="401"/>
      <c r="AX153" s="401"/>
      <c r="AY153" s="401"/>
      <c r="AZ153" s="401"/>
      <c r="BA153" s="402"/>
      <c r="BB153" s="400">
        <v>4</v>
      </c>
      <c r="BC153" s="401"/>
      <c r="BD153" s="401"/>
      <c r="BE153" s="401"/>
      <c r="BF153" s="401"/>
      <c r="BG153" s="401"/>
      <c r="BH153" s="401"/>
      <c r="BI153" s="401"/>
      <c r="BJ153" s="401"/>
      <c r="BK153" s="401"/>
      <c r="BL153" s="401"/>
      <c r="BM153" s="402"/>
      <c r="BN153" s="400">
        <v>5</v>
      </c>
      <c r="BO153" s="401"/>
      <c r="BP153" s="401"/>
      <c r="BQ153" s="401"/>
      <c r="BR153" s="401"/>
      <c r="BS153" s="401"/>
      <c r="BT153" s="401"/>
      <c r="BU153" s="401"/>
      <c r="BV153" s="401"/>
      <c r="BW153" s="401"/>
      <c r="BX153" s="401"/>
      <c r="BY153" s="401"/>
      <c r="BZ153" s="401"/>
      <c r="CA153" s="401"/>
      <c r="CB153" s="402"/>
    </row>
    <row r="154" spans="1:80" ht="12.75" customHeight="1" x14ac:dyDescent="0.2">
      <c r="A154" s="413"/>
      <c r="B154" s="414"/>
      <c r="C154" s="414"/>
      <c r="D154" s="415"/>
      <c r="E154" s="227"/>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c r="AG154" s="228"/>
      <c r="AH154" s="228"/>
      <c r="AI154" s="228"/>
      <c r="AJ154" s="228"/>
      <c r="AK154" s="228"/>
      <c r="AL154" s="228"/>
      <c r="AM154" s="435"/>
      <c r="AN154" s="392"/>
      <c r="AO154" s="393"/>
      <c r="AP154" s="393"/>
      <c r="AQ154" s="393"/>
      <c r="AR154" s="393"/>
      <c r="AS154" s="393"/>
      <c r="AT154" s="393"/>
      <c r="AU154" s="393"/>
      <c r="AV154" s="393"/>
      <c r="AW154" s="393"/>
      <c r="AX154" s="393"/>
      <c r="AY154" s="393"/>
      <c r="AZ154" s="393"/>
      <c r="BA154" s="394"/>
      <c r="BB154" s="416"/>
      <c r="BC154" s="417"/>
      <c r="BD154" s="417"/>
      <c r="BE154" s="417"/>
      <c r="BF154" s="417"/>
      <c r="BG154" s="417"/>
      <c r="BH154" s="417"/>
      <c r="BI154" s="417"/>
      <c r="BJ154" s="417"/>
      <c r="BK154" s="417"/>
      <c r="BL154" s="417"/>
      <c r="BM154" s="418"/>
      <c r="BN154" s="392">
        <f>ROUND(AN154*BB154,2)</f>
        <v>0</v>
      </c>
      <c r="BO154" s="393"/>
      <c r="BP154" s="393"/>
      <c r="BQ154" s="393"/>
      <c r="BR154" s="393"/>
      <c r="BS154" s="393"/>
      <c r="BT154" s="393"/>
      <c r="BU154" s="393"/>
      <c r="BV154" s="393"/>
      <c r="BW154" s="393"/>
      <c r="BX154" s="393"/>
      <c r="BY154" s="393"/>
      <c r="BZ154" s="393"/>
      <c r="CA154" s="393"/>
      <c r="CB154" s="394"/>
    </row>
    <row r="155" spans="1:80" ht="12.75" customHeight="1" x14ac:dyDescent="0.2">
      <c r="A155" s="361"/>
      <c r="B155" s="362"/>
      <c r="C155" s="362"/>
      <c r="D155" s="363"/>
      <c r="E155" s="361"/>
      <c r="F155" s="362"/>
      <c r="G155" s="362"/>
      <c r="H155" s="362"/>
      <c r="I155" s="362"/>
      <c r="J155" s="362"/>
      <c r="K155" s="362"/>
      <c r="L155" s="362"/>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2"/>
      <c r="AI155" s="362"/>
      <c r="AJ155" s="362"/>
      <c r="AK155" s="362"/>
      <c r="AL155" s="362"/>
      <c r="AM155" s="363"/>
      <c r="AN155" s="416"/>
      <c r="AO155" s="417"/>
      <c r="AP155" s="417"/>
      <c r="AQ155" s="417"/>
      <c r="AR155" s="417"/>
      <c r="AS155" s="417"/>
      <c r="AT155" s="417"/>
      <c r="AU155" s="417"/>
      <c r="AV155" s="417"/>
      <c r="AW155" s="417"/>
      <c r="AX155" s="417"/>
      <c r="AY155" s="417"/>
      <c r="AZ155" s="417"/>
      <c r="BA155" s="418"/>
      <c r="BB155" s="416"/>
      <c r="BC155" s="417"/>
      <c r="BD155" s="417"/>
      <c r="BE155" s="417"/>
      <c r="BF155" s="417"/>
      <c r="BG155" s="417"/>
      <c r="BH155" s="417"/>
      <c r="BI155" s="417"/>
      <c r="BJ155" s="417"/>
      <c r="BK155" s="417"/>
      <c r="BL155" s="417"/>
      <c r="BM155" s="418"/>
      <c r="BN155" s="392">
        <f t="shared" ref="BN155:BN156" si="8">ROUND(AN155*BB155,2)</f>
        <v>0</v>
      </c>
      <c r="BO155" s="393"/>
      <c r="BP155" s="393"/>
      <c r="BQ155" s="393"/>
      <c r="BR155" s="393"/>
      <c r="BS155" s="393"/>
      <c r="BT155" s="393"/>
      <c r="BU155" s="393"/>
      <c r="BV155" s="393"/>
      <c r="BW155" s="393"/>
      <c r="BX155" s="393"/>
      <c r="BY155" s="393"/>
      <c r="BZ155" s="393"/>
      <c r="CA155" s="393"/>
      <c r="CB155" s="394"/>
    </row>
    <row r="156" spans="1:80" ht="12.75" customHeight="1" x14ac:dyDescent="0.2">
      <c r="A156" s="361"/>
      <c r="B156" s="362"/>
      <c r="C156" s="362"/>
      <c r="D156" s="363"/>
      <c r="E156" s="361"/>
      <c r="F156" s="362"/>
      <c r="G156" s="362"/>
      <c r="H156" s="362"/>
      <c r="I156" s="362"/>
      <c r="J156" s="362"/>
      <c r="K156" s="362"/>
      <c r="L156" s="362"/>
      <c r="M156" s="362"/>
      <c r="N156" s="362"/>
      <c r="O156" s="362"/>
      <c r="P156" s="362"/>
      <c r="Q156" s="362"/>
      <c r="R156" s="362"/>
      <c r="S156" s="362"/>
      <c r="T156" s="362"/>
      <c r="U156" s="362"/>
      <c r="V156" s="362"/>
      <c r="W156" s="362"/>
      <c r="X156" s="362"/>
      <c r="Y156" s="362"/>
      <c r="Z156" s="362"/>
      <c r="AA156" s="362"/>
      <c r="AB156" s="362"/>
      <c r="AC156" s="362"/>
      <c r="AD156" s="362"/>
      <c r="AE156" s="362"/>
      <c r="AF156" s="362"/>
      <c r="AG156" s="362"/>
      <c r="AH156" s="362"/>
      <c r="AI156" s="362"/>
      <c r="AJ156" s="362"/>
      <c r="AK156" s="362"/>
      <c r="AL156" s="362"/>
      <c r="AM156" s="363"/>
      <c r="AN156" s="416"/>
      <c r="AO156" s="417"/>
      <c r="AP156" s="417"/>
      <c r="AQ156" s="417"/>
      <c r="AR156" s="417"/>
      <c r="AS156" s="417"/>
      <c r="AT156" s="417"/>
      <c r="AU156" s="417"/>
      <c r="AV156" s="417"/>
      <c r="AW156" s="417"/>
      <c r="AX156" s="417"/>
      <c r="AY156" s="417"/>
      <c r="AZ156" s="417"/>
      <c r="BA156" s="418"/>
      <c r="BB156" s="416"/>
      <c r="BC156" s="417"/>
      <c r="BD156" s="417"/>
      <c r="BE156" s="417"/>
      <c r="BF156" s="417"/>
      <c r="BG156" s="417"/>
      <c r="BH156" s="417"/>
      <c r="BI156" s="417"/>
      <c r="BJ156" s="417"/>
      <c r="BK156" s="417"/>
      <c r="BL156" s="417"/>
      <c r="BM156" s="418"/>
      <c r="BN156" s="392">
        <f t="shared" si="8"/>
        <v>0</v>
      </c>
      <c r="BO156" s="393"/>
      <c r="BP156" s="393"/>
      <c r="BQ156" s="393"/>
      <c r="BR156" s="393"/>
      <c r="BS156" s="393"/>
      <c r="BT156" s="393"/>
      <c r="BU156" s="393"/>
      <c r="BV156" s="393"/>
      <c r="BW156" s="393"/>
      <c r="BX156" s="393"/>
      <c r="BY156" s="393"/>
      <c r="BZ156" s="393"/>
      <c r="CA156" s="393"/>
      <c r="CB156" s="394"/>
    </row>
    <row r="157" spans="1:80" ht="12.75" customHeight="1" x14ac:dyDescent="0.2">
      <c r="A157" s="377"/>
      <c r="B157" s="378"/>
      <c r="C157" s="378"/>
      <c r="D157" s="379"/>
      <c r="E157" s="380" t="s">
        <v>421</v>
      </c>
      <c r="F157" s="381"/>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c r="AG157" s="381"/>
      <c r="AH157" s="381"/>
      <c r="AI157" s="381"/>
      <c r="AJ157" s="381"/>
      <c r="AK157" s="381"/>
      <c r="AL157" s="381"/>
      <c r="AM157" s="382"/>
      <c r="AN157" s="383" t="s">
        <v>52</v>
      </c>
      <c r="AO157" s="384"/>
      <c r="AP157" s="384"/>
      <c r="AQ157" s="384"/>
      <c r="AR157" s="384"/>
      <c r="AS157" s="384"/>
      <c r="AT157" s="384"/>
      <c r="AU157" s="384"/>
      <c r="AV157" s="384"/>
      <c r="AW157" s="384"/>
      <c r="AX157" s="384"/>
      <c r="AY157" s="384"/>
      <c r="AZ157" s="384"/>
      <c r="BA157" s="385"/>
      <c r="BB157" s="386" t="s">
        <v>52</v>
      </c>
      <c r="BC157" s="387"/>
      <c r="BD157" s="387"/>
      <c r="BE157" s="387"/>
      <c r="BF157" s="387"/>
      <c r="BG157" s="387"/>
      <c r="BH157" s="387"/>
      <c r="BI157" s="387"/>
      <c r="BJ157" s="387"/>
      <c r="BK157" s="387"/>
      <c r="BL157" s="387"/>
      <c r="BM157" s="388"/>
      <c r="BN157" s="389">
        <f>SUM(BN154:CB156)</f>
        <v>0</v>
      </c>
      <c r="BO157" s="390"/>
      <c r="BP157" s="390"/>
      <c r="BQ157" s="390"/>
      <c r="BR157" s="390"/>
      <c r="BS157" s="390"/>
      <c r="BT157" s="390"/>
      <c r="BU157" s="390"/>
      <c r="BV157" s="390"/>
      <c r="BW157" s="390"/>
      <c r="BX157" s="390"/>
      <c r="BY157" s="390"/>
      <c r="BZ157" s="390"/>
      <c r="CA157" s="390"/>
      <c r="CB157" s="391"/>
    </row>
    <row r="158" spans="1:80" ht="12.75" customHeight="1" x14ac:dyDescent="0.2"/>
    <row r="159" spans="1:80" s="7" customFormat="1" ht="33" customHeight="1" x14ac:dyDescent="0.25">
      <c r="A159" s="542" t="s">
        <v>531</v>
      </c>
      <c r="B159" s="542"/>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542"/>
      <c r="BH159" s="542"/>
      <c r="BI159" s="542"/>
      <c r="BJ159" s="542"/>
      <c r="BK159" s="542"/>
      <c r="BL159" s="542"/>
      <c r="BM159" s="542"/>
      <c r="BN159" s="542"/>
      <c r="BO159" s="542"/>
      <c r="BP159" s="542"/>
      <c r="BQ159" s="542"/>
      <c r="BR159" s="542"/>
      <c r="BS159" s="542"/>
      <c r="BT159" s="542"/>
      <c r="BU159" s="542"/>
      <c r="BV159" s="542"/>
      <c r="BW159" s="542"/>
      <c r="BX159" s="542"/>
      <c r="BY159" s="542"/>
      <c r="BZ159" s="542"/>
      <c r="CA159" s="542"/>
      <c r="CB159" s="542"/>
    </row>
    <row r="160" spans="1:80" s="7" customFormat="1" ht="12.75" customHeight="1" x14ac:dyDescent="0.25">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row>
    <row r="161" spans="1:80" s="7" customFormat="1" ht="15.75" x14ac:dyDescent="0.25">
      <c r="A161" s="75" t="s">
        <v>406</v>
      </c>
      <c r="B161" s="76"/>
      <c r="C161" s="76"/>
      <c r="D161" s="76"/>
      <c r="E161" s="76"/>
      <c r="F161" s="76"/>
      <c r="G161" s="76"/>
      <c r="H161" s="76"/>
      <c r="I161" s="76"/>
      <c r="J161" s="76"/>
      <c r="K161" s="76"/>
      <c r="L161" s="76"/>
      <c r="M161" s="76"/>
      <c r="N161" s="76"/>
      <c r="O161" s="76"/>
      <c r="P161" s="76"/>
      <c r="Q161" s="76"/>
      <c r="R161" s="76"/>
      <c r="S161" s="76"/>
      <c r="T161" s="411" t="s">
        <v>84</v>
      </c>
      <c r="U161" s="411"/>
      <c r="V161" s="411"/>
      <c r="W161" s="411"/>
      <c r="X161" s="411"/>
      <c r="Y161" s="411"/>
      <c r="Z161" s="411"/>
      <c r="AA161" s="411"/>
      <c r="AB161" s="411"/>
      <c r="AC161" s="411"/>
      <c r="AD161" s="411"/>
      <c r="AE161" s="411"/>
      <c r="AF161" s="411"/>
      <c r="AG161" s="411"/>
      <c r="AH161" s="411"/>
      <c r="AI161" s="411"/>
      <c r="AJ161" s="411"/>
      <c r="AK161" s="77"/>
      <c r="AL161" s="77"/>
      <c r="AM161" s="77"/>
      <c r="AN161" s="77"/>
      <c r="AO161" s="77"/>
      <c r="AP161" s="77"/>
      <c r="AQ161" s="77"/>
      <c r="AR161" s="77"/>
      <c r="AS161" s="410" t="s">
        <v>511</v>
      </c>
      <c r="AT161" s="410"/>
      <c r="AU161" s="410"/>
      <c r="AV161" s="410"/>
      <c r="AW161" s="410"/>
      <c r="AX161" s="410"/>
      <c r="AY161" s="410"/>
      <c r="AZ161" s="410"/>
      <c r="BA161" s="410"/>
      <c r="BB161" s="410"/>
      <c r="BC161" s="411" t="s">
        <v>276</v>
      </c>
      <c r="BD161" s="411"/>
      <c r="BE161" s="411"/>
      <c r="BF161" s="411"/>
      <c r="BG161" s="411"/>
      <c r="BH161" s="411"/>
      <c r="BI161" s="411"/>
      <c r="BJ161" s="411"/>
      <c r="BK161" s="411"/>
      <c r="BL161" s="411"/>
      <c r="BM161" s="411"/>
      <c r="BN161" s="411"/>
      <c r="BO161" s="411"/>
      <c r="BP161" s="411"/>
      <c r="BQ161" s="42"/>
      <c r="BR161" s="42"/>
      <c r="BS161" s="42"/>
      <c r="BT161" s="42"/>
      <c r="BU161" s="42"/>
      <c r="BV161" s="42"/>
      <c r="BW161" s="42"/>
      <c r="BX161" s="42"/>
      <c r="BY161" s="42"/>
      <c r="BZ161" s="42"/>
      <c r="CA161" s="42"/>
      <c r="CB161" s="42"/>
    </row>
    <row r="162" spans="1:80" s="79" customFormat="1" ht="7.5" customHeight="1" x14ac:dyDescent="0.15">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row>
    <row r="163" spans="1:80" x14ac:dyDescent="0.2">
      <c r="A163" s="157" t="s">
        <v>142</v>
      </c>
      <c r="B163" s="158"/>
      <c r="C163" s="158"/>
      <c r="D163" s="159"/>
      <c r="E163" s="157" t="s">
        <v>422</v>
      </c>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9"/>
      <c r="AJ163" s="157" t="s">
        <v>423</v>
      </c>
      <c r="AK163" s="158"/>
      <c r="AL163" s="158"/>
      <c r="AM163" s="158"/>
      <c r="AN163" s="158"/>
      <c r="AO163" s="158"/>
      <c r="AP163" s="158"/>
      <c r="AQ163" s="158"/>
      <c r="AR163" s="158"/>
      <c r="AS163" s="158"/>
      <c r="AT163" s="158"/>
      <c r="AU163" s="158"/>
      <c r="AV163" s="158"/>
      <c r="AW163" s="159"/>
      <c r="AX163" s="157" t="s">
        <v>424</v>
      </c>
      <c r="AY163" s="158"/>
      <c r="AZ163" s="158"/>
      <c r="BA163" s="158"/>
      <c r="BB163" s="158"/>
      <c r="BC163" s="158"/>
      <c r="BD163" s="158"/>
      <c r="BE163" s="158"/>
      <c r="BF163" s="159"/>
      <c r="BG163" s="157" t="s">
        <v>424</v>
      </c>
      <c r="BH163" s="158"/>
      <c r="BI163" s="158"/>
      <c r="BJ163" s="158"/>
      <c r="BK163" s="158"/>
      <c r="BL163" s="158"/>
      <c r="BM163" s="158"/>
      <c r="BN163" s="158"/>
      <c r="BO163" s="159"/>
      <c r="BP163" s="157" t="s">
        <v>425</v>
      </c>
      <c r="BQ163" s="158"/>
      <c r="BR163" s="158"/>
      <c r="BS163" s="158"/>
      <c r="BT163" s="158"/>
      <c r="BU163" s="158"/>
      <c r="BV163" s="158"/>
      <c r="BW163" s="158"/>
      <c r="BX163" s="158"/>
      <c r="BY163" s="158"/>
      <c r="BZ163" s="158"/>
      <c r="CA163" s="158"/>
      <c r="CB163" s="159"/>
    </row>
    <row r="164" spans="1:80" x14ac:dyDescent="0.2">
      <c r="A164" s="407" t="s">
        <v>143</v>
      </c>
      <c r="B164" s="408"/>
      <c r="C164" s="408"/>
      <c r="D164" s="409"/>
      <c r="E164" s="407"/>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9"/>
      <c r="AJ164" s="407" t="s">
        <v>426</v>
      </c>
      <c r="AK164" s="408"/>
      <c r="AL164" s="408"/>
      <c r="AM164" s="408"/>
      <c r="AN164" s="408"/>
      <c r="AO164" s="408"/>
      <c r="AP164" s="408"/>
      <c r="AQ164" s="408"/>
      <c r="AR164" s="408"/>
      <c r="AS164" s="408"/>
      <c r="AT164" s="408"/>
      <c r="AU164" s="408"/>
      <c r="AV164" s="408"/>
      <c r="AW164" s="409"/>
      <c r="AX164" s="407" t="s">
        <v>427</v>
      </c>
      <c r="AY164" s="408"/>
      <c r="AZ164" s="408"/>
      <c r="BA164" s="408"/>
      <c r="BB164" s="408"/>
      <c r="BC164" s="408"/>
      <c r="BD164" s="408"/>
      <c r="BE164" s="408"/>
      <c r="BF164" s="409"/>
      <c r="BG164" s="407" t="s">
        <v>428</v>
      </c>
      <c r="BH164" s="408"/>
      <c r="BI164" s="408"/>
      <c r="BJ164" s="408"/>
      <c r="BK164" s="408"/>
      <c r="BL164" s="408"/>
      <c r="BM164" s="408"/>
      <c r="BN164" s="408"/>
      <c r="BO164" s="409"/>
      <c r="BP164" s="407" t="s">
        <v>429</v>
      </c>
      <c r="BQ164" s="408"/>
      <c r="BR164" s="408"/>
      <c r="BS164" s="408"/>
      <c r="BT164" s="408"/>
      <c r="BU164" s="408"/>
      <c r="BV164" s="408"/>
      <c r="BW164" s="408"/>
      <c r="BX164" s="408"/>
      <c r="BY164" s="408"/>
      <c r="BZ164" s="408"/>
      <c r="CA164" s="408"/>
      <c r="CB164" s="409"/>
    </row>
    <row r="165" spans="1:80" x14ac:dyDescent="0.2">
      <c r="A165" s="407"/>
      <c r="B165" s="408"/>
      <c r="C165" s="408"/>
      <c r="D165" s="409"/>
      <c r="E165" s="407"/>
      <c r="F165" s="408"/>
      <c r="G165" s="408"/>
      <c r="H165" s="408"/>
      <c r="I165" s="408"/>
      <c r="J165" s="408"/>
      <c r="K165" s="408"/>
      <c r="L165" s="408"/>
      <c r="M165" s="408"/>
      <c r="N165" s="408"/>
      <c r="O165" s="408"/>
      <c r="P165" s="408"/>
      <c r="Q165" s="408"/>
      <c r="R165" s="408"/>
      <c r="S165" s="408"/>
      <c r="T165" s="408"/>
      <c r="U165" s="408"/>
      <c r="V165" s="408"/>
      <c r="W165" s="408"/>
      <c r="X165" s="408"/>
      <c r="Y165" s="408"/>
      <c r="Z165" s="408"/>
      <c r="AA165" s="408"/>
      <c r="AB165" s="408"/>
      <c r="AC165" s="408"/>
      <c r="AD165" s="408"/>
      <c r="AE165" s="408"/>
      <c r="AF165" s="408"/>
      <c r="AG165" s="408"/>
      <c r="AH165" s="408"/>
      <c r="AI165" s="409"/>
      <c r="AJ165" s="407" t="s">
        <v>430</v>
      </c>
      <c r="AK165" s="408"/>
      <c r="AL165" s="408"/>
      <c r="AM165" s="408"/>
      <c r="AN165" s="408"/>
      <c r="AO165" s="408"/>
      <c r="AP165" s="408"/>
      <c r="AQ165" s="408"/>
      <c r="AR165" s="408"/>
      <c r="AS165" s="408"/>
      <c r="AT165" s="408"/>
      <c r="AU165" s="408"/>
      <c r="AV165" s="408"/>
      <c r="AW165" s="409"/>
      <c r="AX165" s="407" t="s">
        <v>431</v>
      </c>
      <c r="AY165" s="408"/>
      <c r="AZ165" s="408"/>
      <c r="BA165" s="408"/>
      <c r="BB165" s="408"/>
      <c r="BC165" s="408"/>
      <c r="BD165" s="408"/>
      <c r="BE165" s="408"/>
      <c r="BF165" s="409"/>
      <c r="BG165" s="407"/>
      <c r="BH165" s="408"/>
      <c r="BI165" s="408"/>
      <c r="BJ165" s="408"/>
      <c r="BK165" s="408"/>
      <c r="BL165" s="408"/>
      <c r="BM165" s="408"/>
      <c r="BN165" s="408"/>
      <c r="BO165" s="409"/>
      <c r="BP165" s="407"/>
      <c r="BQ165" s="408"/>
      <c r="BR165" s="408"/>
      <c r="BS165" s="408"/>
      <c r="BT165" s="408"/>
      <c r="BU165" s="408"/>
      <c r="BV165" s="408"/>
      <c r="BW165" s="408"/>
      <c r="BX165" s="408"/>
      <c r="BY165" s="408"/>
      <c r="BZ165" s="408"/>
      <c r="CA165" s="408"/>
      <c r="CB165" s="409"/>
    </row>
    <row r="166" spans="1:80" x14ac:dyDescent="0.2">
      <c r="A166" s="498"/>
      <c r="B166" s="499"/>
      <c r="C166" s="499"/>
      <c r="D166" s="500"/>
      <c r="E166" s="498"/>
      <c r="F166" s="499"/>
      <c r="G166" s="499"/>
      <c r="H166" s="499"/>
      <c r="I166" s="499"/>
      <c r="J166" s="499"/>
      <c r="K166" s="499"/>
      <c r="L166" s="499"/>
      <c r="M166" s="499"/>
      <c r="N166" s="499"/>
      <c r="O166" s="499"/>
      <c r="P166" s="499"/>
      <c r="Q166" s="499"/>
      <c r="R166" s="499"/>
      <c r="S166" s="499"/>
      <c r="T166" s="499"/>
      <c r="U166" s="499"/>
      <c r="V166" s="499"/>
      <c r="W166" s="499"/>
      <c r="X166" s="499"/>
      <c r="Y166" s="499"/>
      <c r="Z166" s="499"/>
      <c r="AA166" s="499"/>
      <c r="AB166" s="499"/>
      <c r="AC166" s="499"/>
      <c r="AD166" s="499"/>
      <c r="AE166" s="499"/>
      <c r="AF166" s="499"/>
      <c r="AG166" s="499"/>
      <c r="AH166" s="499"/>
      <c r="AI166" s="500"/>
      <c r="AJ166" s="498" t="s">
        <v>432</v>
      </c>
      <c r="AK166" s="499"/>
      <c r="AL166" s="499"/>
      <c r="AM166" s="499"/>
      <c r="AN166" s="499"/>
      <c r="AO166" s="499"/>
      <c r="AP166" s="499"/>
      <c r="AQ166" s="499"/>
      <c r="AR166" s="499"/>
      <c r="AS166" s="499"/>
      <c r="AT166" s="499"/>
      <c r="AU166" s="499"/>
      <c r="AV166" s="499"/>
      <c r="AW166" s="500"/>
      <c r="AX166" s="498"/>
      <c r="AY166" s="499"/>
      <c r="AZ166" s="499"/>
      <c r="BA166" s="499"/>
      <c r="BB166" s="499"/>
      <c r="BC166" s="499"/>
      <c r="BD166" s="499"/>
      <c r="BE166" s="499"/>
      <c r="BF166" s="500"/>
      <c r="BG166" s="498"/>
      <c r="BH166" s="499"/>
      <c r="BI166" s="499"/>
      <c r="BJ166" s="499"/>
      <c r="BK166" s="499"/>
      <c r="BL166" s="499"/>
      <c r="BM166" s="499"/>
      <c r="BN166" s="499"/>
      <c r="BO166" s="500"/>
      <c r="BP166" s="498"/>
      <c r="BQ166" s="499"/>
      <c r="BR166" s="499"/>
      <c r="BS166" s="499"/>
      <c r="BT166" s="499"/>
      <c r="BU166" s="499"/>
      <c r="BV166" s="499"/>
      <c r="BW166" s="499"/>
      <c r="BX166" s="499"/>
      <c r="BY166" s="499"/>
      <c r="BZ166" s="499"/>
      <c r="CA166" s="499"/>
      <c r="CB166" s="500"/>
    </row>
    <row r="167" spans="1:80" x14ac:dyDescent="0.2">
      <c r="A167" s="498">
        <v>1</v>
      </c>
      <c r="B167" s="499"/>
      <c r="C167" s="499"/>
      <c r="D167" s="500"/>
      <c r="E167" s="498">
        <v>2</v>
      </c>
      <c r="F167" s="499"/>
      <c r="G167" s="499"/>
      <c r="H167" s="499"/>
      <c r="I167" s="499"/>
      <c r="J167" s="499"/>
      <c r="K167" s="499"/>
      <c r="L167" s="499"/>
      <c r="M167" s="499"/>
      <c r="N167" s="499"/>
      <c r="O167" s="499"/>
      <c r="P167" s="499"/>
      <c r="Q167" s="499"/>
      <c r="R167" s="499"/>
      <c r="S167" s="499"/>
      <c r="T167" s="499"/>
      <c r="U167" s="499"/>
      <c r="V167" s="499"/>
      <c r="W167" s="499"/>
      <c r="X167" s="499"/>
      <c r="Y167" s="499"/>
      <c r="Z167" s="499"/>
      <c r="AA167" s="499"/>
      <c r="AB167" s="499"/>
      <c r="AC167" s="499"/>
      <c r="AD167" s="499"/>
      <c r="AE167" s="499"/>
      <c r="AF167" s="499"/>
      <c r="AG167" s="499"/>
      <c r="AH167" s="499"/>
      <c r="AI167" s="500"/>
      <c r="AJ167" s="498">
        <v>3</v>
      </c>
      <c r="AK167" s="499"/>
      <c r="AL167" s="499"/>
      <c r="AM167" s="499"/>
      <c r="AN167" s="499"/>
      <c r="AO167" s="499"/>
      <c r="AP167" s="499"/>
      <c r="AQ167" s="499"/>
      <c r="AR167" s="499"/>
      <c r="AS167" s="499"/>
      <c r="AT167" s="499"/>
      <c r="AU167" s="499"/>
      <c r="AV167" s="499"/>
      <c r="AW167" s="500"/>
      <c r="AX167" s="498">
        <v>4</v>
      </c>
      <c r="AY167" s="499"/>
      <c r="AZ167" s="499"/>
      <c r="BA167" s="499"/>
      <c r="BB167" s="499"/>
      <c r="BC167" s="499"/>
      <c r="BD167" s="499"/>
      <c r="BE167" s="499"/>
      <c r="BF167" s="500"/>
      <c r="BG167" s="498">
        <v>5</v>
      </c>
      <c r="BH167" s="499"/>
      <c r="BI167" s="499"/>
      <c r="BJ167" s="499"/>
      <c r="BK167" s="499"/>
      <c r="BL167" s="499"/>
      <c r="BM167" s="499"/>
      <c r="BN167" s="499"/>
      <c r="BO167" s="500"/>
      <c r="BP167" s="498">
        <v>6</v>
      </c>
      <c r="BQ167" s="499"/>
      <c r="BR167" s="499"/>
      <c r="BS167" s="499"/>
      <c r="BT167" s="499"/>
      <c r="BU167" s="499"/>
      <c r="BV167" s="499"/>
      <c r="BW167" s="499"/>
      <c r="BX167" s="499"/>
      <c r="BY167" s="499"/>
      <c r="BZ167" s="499"/>
      <c r="CA167" s="499"/>
      <c r="CB167" s="500"/>
    </row>
    <row r="168" spans="1:80" ht="12.75" customHeight="1" x14ac:dyDescent="0.2">
      <c r="A168" s="206"/>
      <c r="B168" s="149"/>
      <c r="C168" s="149"/>
      <c r="D168" s="204"/>
      <c r="E168" s="280"/>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403"/>
      <c r="AJ168" s="488"/>
      <c r="AK168" s="489"/>
      <c r="AL168" s="489"/>
      <c r="AM168" s="489"/>
      <c r="AN168" s="489"/>
      <c r="AO168" s="489"/>
      <c r="AP168" s="489"/>
      <c r="AQ168" s="489"/>
      <c r="AR168" s="489"/>
      <c r="AS168" s="489"/>
      <c r="AT168" s="489"/>
      <c r="AU168" s="489"/>
      <c r="AV168" s="489"/>
      <c r="AW168" s="490"/>
      <c r="AX168" s="488"/>
      <c r="AY168" s="489"/>
      <c r="AZ168" s="489"/>
      <c r="BA168" s="489"/>
      <c r="BB168" s="489"/>
      <c r="BC168" s="489"/>
      <c r="BD168" s="489"/>
      <c r="BE168" s="489"/>
      <c r="BF168" s="490"/>
      <c r="BG168" s="488"/>
      <c r="BH168" s="489"/>
      <c r="BI168" s="489"/>
      <c r="BJ168" s="489"/>
      <c r="BK168" s="489"/>
      <c r="BL168" s="489"/>
      <c r="BM168" s="489"/>
      <c r="BN168" s="489"/>
      <c r="BO168" s="490"/>
      <c r="BP168" s="488">
        <f>ROUND(AJ168*AX168*BG168,2)</f>
        <v>0</v>
      </c>
      <c r="BQ168" s="489"/>
      <c r="BR168" s="489"/>
      <c r="BS168" s="489"/>
      <c r="BT168" s="489"/>
      <c r="BU168" s="489"/>
      <c r="BV168" s="489"/>
      <c r="BW168" s="489"/>
      <c r="BX168" s="489"/>
      <c r="BY168" s="489"/>
      <c r="BZ168" s="489"/>
      <c r="CA168" s="489"/>
      <c r="CB168" s="490"/>
    </row>
    <row r="169" spans="1:80" ht="12.75" customHeight="1" x14ac:dyDescent="0.2">
      <c r="A169" s="525"/>
      <c r="B169" s="526"/>
      <c r="C169" s="526"/>
      <c r="D169" s="527"/>
      <c r="E169" s="227"/>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c r="AG169" s="228"/>
      <c r="AH169" s="228"/>
      <c r="AI169" s="435"/>
      <c r="AJ169" s="392"/>
      <c r="AK169" s="393"/>
      <c r="AL169" s="393"/>
      <c r="AM169" s="393"/>
      <c r="AN169" s="393"/>
      <c r="AO169" s="393"/>
      <c r="AP169" s="393"/>
      <c r="AQ169" s="393"/>
      <c r="AR169" s="393"/>
      <c r="AS169" s="393"/>
      <c r="AT169" s="393"/>
      <c r="AU169" s="393"/>
      <c r="AV169" s="393"/>
      <c r="AW169" s="394"/>
      <c r="AX169" s="392"/>
      <c r="AY169" s="393"/>
      <c r="AZ169" s="393"/>
      <c r="BA169" s="393"/>
      <c r="BB169" s="393"/>
      <c r="BC169" s="393"/>
      <c r="BD169" s="393"/>
      <c r="BE169" s="393"/>
      <c r="BF169" s="394"/>
      <c r="BG169" s="392"/>
      <c r="BH169" s="393"/>
      <c r="BI169" s="393"/>
      <c r="BJ169" s="393"/>
      <c r="BK169" s="393"/>
      <c r="BL169" s="393"/>
      <c r="BM169" s="393"/>
      <c r="BN169" s="393"/>
      <c r="BO169" s="394"/>
      <c r="BP169" s="488">
        <f t="shared" ref="BP169:BP170" si="9">ROUND(AJ169*AX169*BG169,2)</f>
        <v>0</v>
      </c>
      <c r="BQ169" s="489"/>
      <c r="BR169" s="489"/>
      <c r="BS169" s="489"/>
      <c r="BT169" s="489"/>
      <c r="BU169" s="489"/>
      <c r="BV169" s="489"/>
      <c r="BW169" s="489"/>
      <c r="BX169" s="489"/>
      <c r="BY169" s="489"/>
      <c r="BZ169" s="489"/>
      <c r="CA169" s="489"/>
      <c r="CB169" s="490"/>
    </row>
    <row r="170" spans="1:80" ht="12.75" customHeight="1" x14ac:dyDescent="0.2">
      <c r="A170" s="536"/>
      <c r="B170" s="537"/>
      <c r="C170" s="537"/>
      <c r="D170" s="538"/>
      <c r="E170" s="280"/>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403"/>
      <c r="AJ170" s="392"/>
      <c r="AK170" s="393"/>
      <c r="AL170" s="393"/>
      <c r="AM170" s="393"/>
      <c r="AN170" s="393"/>
      <c r="AO170" s="393"/>
      <c r="AP170" s="393"/>
      <c r="AQ170" s="393"/>
      <c r="AR170" s="393"/>
      <c r="AS170" s="393"/>
      <c r="AT170" s="393"/>
      <c r="AU170" s="393"/>
      <c r="AV170" s="393"/>
      <c r="AW170" s="394"/>
      <c r="AX170" s="442"/>
      <c r="AY170" s="443"/>
      <c r="AZ170" s="443"/>
      <c r="BA170" s="443"/>
      <c r="BB170" s="443"/>
      <c r="BC170" s="443"/>
      <c r="BD170" s="443"/>
      <c r="BE170" s="443"/>
      <c r="BF170" s="444"/>
      <c r="BG170" s="442"/>
      <c r="BH170" s="443"/>
      <c r="BI170" s="443"/>
      <c r="BJ170" s="443"/>
      <c r="BK170" s="443"/>
      <c r="BL170" s="443"/>
      <c r="BM170" s="443"/>
      <c r="BN170" s="443"/>
      <c r="BO170" s="444"/>
      <c r="BP170" s="488">
        <f t="shared" si="9"/>
        <v>0</v>
      </c>
      <c r="BQ170" s="489"/>
      <c r="BR170" s="489"/>
      <c r="BS170" s="489"/>
      <c r="BT170" s="489"/>
      <c r="BU170" s="489"/>
      <c r="BV170" s="489"/>
      <c r="BW170" s="489"/>
      <c r="BX170" s="489"/>
      <c r="BY170" s="489"/>
      <c r="BZ170" s="489"/>
      <c r="CA170" s="489"/>
      <c r="CB170" s="490"/>
    </row>
    <row r="171" spans="1:80" s="74" customFormat="1" x14ac:dyDescent="0.2">
      <c r="A171" s="377"/>
      <c r="B171" s="378"/>
      <c r="C171" s="378"/>
      <c r="D171" s="379"/>
      <c r="E171" s="380" t="s">
        <v>421</v>
      </c>
      <c r="F171" s="381"/>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2"/>
      <c r="AJ171" s="383" t="s">
        <v>52</v>
      </c>
      <c r="AK171" s="384"/>
      <c r="AL171" s="384"/>
      <c r="AM171" s="384"/>
      <c r="AN171" s="384"/>
      <c r="AO171" s="384"/>
      <c r="AP171" s="384"/>
      <c r="AQ171" s="384"/>
      <c r="AR171" s="384"/>
      <c r="AS171" s="384"/>
      <c r="AT171" s="384"/>
      <c r="AU171" s="384"/>
      <c r="AV171" s="384"/>
      <c r="AW171" s="385"/>
      <c r="AX171" s="383" t="s">
        <v>52</v>
      </c>
      <c r="AY171" s="384"/>
      <c r="AZ171" s="384"/>
      <c r="BA171" s="384"/>
      <c r="BB171" s="384"/>
      <c r="BC171" s="384"/>
      <c r="BD171" s="384"/>
      <c r="BE171" s="384"/>
      <c r="BF171" s="385"/>
      <c r="BG171" s="383" t="s">
        <v>52</v>
      </c>
      <c r="BH171" s="384"/>
      <c r="BI171" s="384"/>
      <c r="BJ171" s="384"/>
      <c r="BK171" s="384"/>
      <c r="BL171" s="384"/>
      <c r="BM171" s="384"/>
      <c r="BN171" s="384"/>
      <c r="BO171" s="385"/>
      <c r="BP171" s="389">
        <f>SUM(BP168:CB170)</f>
        <v>0</v>
      </c>
      <c r="BQ171" s="390"/>
      <c r="BR171" s="390"/>
      <c r="BS171" s="390"/>
      <c r="BT171" s="390"/>
      <c r="BU171" s="390"/>
      <c r="BV171" s="390"/>
      <c r="BW171" s="390"/>
      <c r="BX171" s="390"/>
      <c r="BY171" s="390"/>
      <c r="BZ171" s="390"/>
      <c r="CA171" s="390"/>
      <c r="CB171" s="391"/>
    </row>
    <row r="172" spans="1:80" s="72" customFormat="1" ht="12.75" customHeight="1" x14ac:dyDescent="0.25"/>
    <row r="173" spans="1:80" s="7" customFormat="1" ht="15.75" x14ac:dyDescent="0.25">
      <c r="A173" s="7" t="s">
        <v>406</v>
      </c>
      <c r="T173" s="434" t="s">
        <v>84</v>
      </c>
      <c r="U173" s="434"/>
      <c r="V173" s="434"/>
      <c r="W173" s="434"/>
      <c r="X173" s="434"/>
      <c r="Y173" s="434"/>
      <c r="Z173" s="434"/>
      <c r="AA173" s="434"/>
      <c r="AB173" s="434"/>
      <c r="AC173" s="434"/>
      <c r="AD173" s="434"/>
      <c r="AE173" s="434"/>
      <c r="AF173" s="434"/>
      <c r="AG173" s="434"/>
      <c r="AH173" s="434"/>
      <c r="AI173" s="434"/>
      <c r="AJ173" s="434"/>
      <c r="AK173" s="27"/>
      <c r="AL173" s="27"/>
      <c r="AM173" s="27"/>
      <c r="AN173" s="27"/>
      <c r="AO173" s="27"/>
      <c r="AP173" s="27"/>
      <c r="AQ173" s="27"/>
      <c r="AR173" s="27"/>
      <c r="AS173" s="410" t="s">
        <v>511</v>
      </c>
      <c r="AT173" s="410"/>
      <c r="AU173" s="410"/>
      <c r="AV173" s="410"/>
      <c r="AW173" s="410"/>
      <c r="AX173" s="410"/>
      <c r="AY173" s="410"/>
      <c r="AZ173" s="410"/>
      <c r="BA173" s="410"/>
      <c r="BB173" s="410"/>
      <c r="BC173" s="434" t="s">
        <v>269</v>
      </c>
      <c r="BD173" s="434"/>
      <c r="BE173" s="434"/>
      <c r="BF173" s="434"/>
      <c r="BG173" s="434"/>
      <c r="BH173" s="434"/>
      <c r="BI173" s="434"/>
      <c r="BJ173" s="434"/>
      <c r="BK173" s="434"/>
      <c r="BL173" s="434"/>
      <c r="BM173" s="434"/>
      <c r="BN173" s="434"/>
      <c r="BO173" s="434"/>
      <c r="BP173" s="434"/>
      <c r="BQ173" s="74"/>
      <c r="BR173" s="74"/>
      <c r="BS173" s="74"/>
      <c r="BT173" s="74"/>
      <c r="BU173" s="74"/>
      <c r="BV173" s="74"/>
      <c r="BW173" s="74"/>
      <c r="BX173" s="74"/>
      <c r="BY173" s="74"/>
      <c r="BZ173" s="74"/>
      <c r="CA173" s="74"/>
      <c r="CB173" s="74"/>
    </row>
    <row r="174" spans="1:80" s="79" customFormat="1" ht="12.75" customHeight="1" x14ac:dyDescent="0.15"/>
    <row r="175" spans="1:80" x14ac:dyDescent="0.2">
      <c r="A175" s="157" t="s">
        <v>142</v>
      </c>
      <c r="B175" s="158"/>
      <c r="C175" s="158"/>
      <c r="D175" s="159"/>
      <c r="E175" s="157" t="s">
        <v>422</v>
      </c>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9"/>
      <c r="AJ175" s="157" t="s">
        <v>423</v>
      </c>
      <c r="AK175" s="158"/>
      <c r="AL175" s="158"/>
      <c r="AM175" s="158"/>
      <c r="AN175" s="158"/>
      <c r="AO175" s="158"/>
      <c r="AP175" s="158"/>
      <c r="AQ175" s="158"/>
      <c r="AR175" s="158"/>
      <c r="AS175" s="158"/>
      <c r="AT175" s="158"/>
      <c r="AU175" s="158"/>
      <c r="AV175" s="158"/>
      <c r="AW175" s="159"/>
      <c r="AX175" s="157" t="s">
        <v>424</v>
      </c>
      <c r="AY175" s="158"/>
      <c r="AZ175" s="158"/>
      <c r="BA175" s="158"/>
      <c r="BB175" s="158"/>
      <c r="BC175" s="158"/>
      <c r="BD175" s="158"/>
      <c r="BE175" s="158"/>
      <c r="BF175" s="159"/>
      <c r="BG175" s="157" t="s">
        <v>424</v>
      </c>
      <c r="BH175" s="158"/>
      <c r="BI175" s="158"/>
      <c r="BJ175" s="158"/>
      <c r="BK175" s="158"/>
      <c r="BL175" s="158"/>
      <c r="BM175" s="158"/>
      <c r="BN175" s="158"/>
      <c r="BO175" s="159"/>
      <c r="BP175" s="157" t="s">
        <v>425</v>
      </c>
      <c r="BQ175" s="158"/>
      <c r="BR175" s="158"/>
      <c r="BS175" s="158"/>
      <c r="BT175" s="158"/>
      <c r="BU175" s="158"/>
      <c r="BV175" s="158"/>
      <c r="BW175" s="158"/>
      <c r="BX175" s="158"/>
      <c r="BY175" s="158"/>
      <c r="BZ175" s="158"/>
      <c r="CA175" s="158"/>
      <c r="CB175" s="159"/>
    </row>
    <row r="176" spans="1:80" x14ac:dyDescent="0.2">
      <c r="A176" s="407" t="s">
        <v>143</v>
      </c>
      <c r="B176" s="408"/>
      <c r="C176" s="408"/>
      <c r="D176" s="409"/>
      <c r="E176" s="407"/>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408"/>
      <c r="AF176" s="408"/>
      <c r="AG176" s="408"/>
      <c r="AH176" s="408"/>
      <c r="AI176" s="409"/>
      <c r="AJ176" s="407" t="s">
        <v>426</v>
      </c>
      <c r="AK176" s="408"/>
      <c r="AL176" s="408"/>
      <c r="AM176" s="408"/>
      <c r="AN176" s="408"/>
      <c r="AO176" s="408"/>
      <c r="AP176" s="408"/>
      <c r="AQ176" s="408"/>
      <c r="AR176" s="408"/>
      <c r="AS176" s="408"/>
      <c r="AT176" s="408"/>
      <c r="AU176" s="408"/>
      <c r="AV176" s="408"/>
      <c r="AW176" s="409"/>
      <c r="AX176" s="407" t="s">
        <v>427</v>
      </c>
      <c r="AY176" s="408"/>
      <c r="AZ176" s="408"/>
      <c r="BA176" s="408"/>
      <c r="BB176" s="408"/>
      <c r="BC176" s="408"/>
      <c r="BD176" s="408"/>
      <c r="BE176" s="408"/>
      <c r="BF176" s="409"/>
      <c r="BG176" s="407" t="s">
        <v>428</v>
      </c>
      <c r="BH176" s="408"/>
      <c r="BI176" s="408"/>
      <c r="BJ176" s="408"/>
      <c r="BK176" s="408"/>
      <c r="BL176" s="408"/>
      <c r="BM176" s="408"/>
      <c r="BN176" s="408"/>
      <c r="BO176" s="409"/>
      <c r="BP176" s="407" t="s">
        <v>429</v>
      </c>
      <c r="BQ176" s="408"/>
      <c r="BR176" s="408"/>
      <c r="BS176" s="408"/>
      <c r="BT176" s="408"/>
      <c r="BU176" s="408"/>
      <c r="BV176" s="408"/>
      <c r="BW176" s="408"/>
      <c r="BX176" s="408"/>
      <c r="BY176" s="408"/>
      <c r="BZ176" s="408"/>
      <c r="CA176" s="408"/>
      <c r="CB176" s="409"/>
    </row>
    <row r="177" spans="1:80" x14ac:dyDescent="0.2">
      <c r="A177" s="407"/>
      <c r="B177" s="408"/>
      <c r="C177" s="408"/>
      <c r="D177" s="409"/>
      <c r="E177" s="407"/>
      <c r="F177" s="408"/>
      <c r="G177" s="408"/>
      <c r="H177" s="408"/>
      <c r="I177" s="408"/>
      <c r="J177" s="408"/>
      <c r="K177" s="408"/>
      <c r="L177" s="408"/>
      <c r="M177" s="408"/>
      <c r="N177" s="408"/>
      <c r="O177" s="408"/>
      <c r="P177" s="408"/>
      <c r="Q177" s="408"/>
      <c r="R177" s="408"/>
      <c r="S177" s="408"/>
      <c r="T177" s="408"/>
      <c r="U177" s="408"/>
      <c r="V177" s="408"/>
      <c r="W177" s="408"/>
      <c r="X177" s="408"/>
      <c r="Y177" s="408"/>
      <c r="Z177" s="408"/>
      <c r="AA177" s="408"/>
      <c r="AB177" s="408"/>
      <c r="AC177" s="408"/>
      <c r="AD177" s="408"/>
      <c r="AE177" s="408"/>
      <c r="AF177" s="408"/>
      <c r="AG177" s="408"/>
      <c r="AH177" s="408"/>
      <c r="AI177" s="409"/>
      <c r="AJ177" s="407" t="s">
        <v>430</v>
      </c>
      <c r="AK177" s="408"/>
      <c r="AL177" s="408"/>
      <c r="AM177" s="408"/>
      <c r="AN177" s="408"/>
      <c r="AO177" s="408"/>
      <c r="AP177" s="408"/>
      <c r="AQ177" s="408"/>
      <c r="AR177" s="408"/>
      <c r="AS177" s="408"/>
      <c r="AT177" s="408"/>
      <c r="AU177" s="408"/>
      <c r="AV177" s="408"/>
      <c r="AW177" s="409"/>
      <c r="AX177" s="407" t="s">
        <v>431</v>
      </c>
      <c r="AY177" s="408"/>
      <c r="AZ177" s="408"/>
      <c r="BA177" s="408"/>
      <c r="BB177" s="408"/>
      <c r="BC177" s="408"/>
      <c r="BD177" s="408"/>
      <c r="BE177" s="408"/>
      <c r="BF177" s="409"/>
      <c r="BG177" s="407"/>
      <c r="BH177" s="408"/>
      <c r="BI177" s="408"/>
      <c r="BJ177" s="408"/>
      <c r="BK177" s="408"/>
      <c r="BL177" s="408"/>
      <c r="BM177" s="408"/>
      <c r="BN177" s="408"/>
      <c r="BO177" s="409"/>
      <c r="BP177" s="407"/>
      <c r="BQ177" s="408"/>
      <c r="BR177" s="408"/>
      <c r="BS177" s="408"/>
      <c r="BT177" s="408"/>
      <c r="BU177" s="408"/>
      <c r="BV177" s="408"/>
      <c r="BW177" s="408"/>
      <c r="BX177" s="408"/>
      <c r="BY177" s="408"/>
      <c r="BZ177" s="408"/>
      <c r="CA177" s="408"/>
      <c r="CB177" s="409"/>
    </row>
    <row r="178" spans="1:80" x14ac:dyDescent="0.2">
      <c r="A178" s="498"/>
      <c r="B178" s="499"/>
      <c r="C178" s="499"/>
      <c r="D178" s="500"/>
      <c r="E178" s="498"/>
      <c r="F178" s="499"/>
      <c r="G178" s="499"/>
      <c r="H178" s="499"/>
      <c r="I178" s="499"/>
      <c r="J178" s="499"/>
      <c r="K178" s="499"/>
      <c r="L178" s="499"/>
      <c r="M178" s="499"/>
      <c r="N178" s="499"/>
      <c r="O178" s="499"/>
      <c r="P178" s="499"/>
      <c r="Q178" s="499"/>
      <c r="R178" s="499"/>
      <c r="S178" s="499"/>
      <c r="T178" s="499"/>
      <c r="U178" s="499"/>
      <c r="V178" s="499"/>
      <c r="W178" s="499"/>
      <c r="X178" s="499"/>
      <c r="Y178" s="499"/>
      <c r="Z178" s="499"/>
      <c r="AA178" s="499"/>
      <c r="AB178" s="499"/>
      <c r="AC178" s="499"/>
      <c r="AD178" s="499"/>
      <c r="AE178" s="499"/>
      <c r="AF178" s="499"/>
      <c r="AG178" s="499"/>
      <c r="AH178" s="499"/>
      <c r="AI178" s="500"/>
      <c r="AJ178" s="498" t="s">
        <v>432</v>
      </c>
      <c r="AK178" s="499"/>
      <c r="AL178" s="499"/>
      <c r="AM178" s="499"/>
      <c r="AN178" s="499"/>
      <c r="AO178" s="499"/>
      <c r="AP178" s="499"/>
      <c r="AQ178" s="499"/>
      <c r="AR178" s="499"/>
      <c r="AS178" s="499"/>
      <c r="AT178" s="499"/>
      <c r="AU178" s="499"/>
      <c r="AV178" s="499"/>
      <c r="AW178" s="500"/>
      <c r="AX178" s="498"/>
      <c r="AY178" s="499"/>
      <c r="AZ178" s="499"/>
      <c r="BA178" s="499"/>
      <c r="BB178" s="499"/>
      <c r="BC178" s="499"/>
      <c r="BD178" s="499"/>
      <c r="BE178" s="499"/>
      <c r="BF178" s="500"/>
      <c r="BG178" s="498"/>
      <c r="BH178" s="499"/>
      <c r="BI178" s="499"/>
      <c r="BJ178" s="499"/>
      <c r="BK178" s="499"/>
      <c r="BL178" s="499"/>
      <c r="BM178" s="499"/>
      <c r="BN178" s="499"/>
      <c r="BO178" s="500"/>
      <c r="BP178" s="498"/>
      <c r="BQ178" s="499"/>
      <c r="BR178" s="499"/>
      <c r="BS178" s="499"/>
      <c r="BT178" s="499"/>
      <c r="BU178" s="499"/>
      <c r="BV178" s="499"/>
      <c r="BW178" s="499"/>
      <c r="BX178" s="499"/>
      <c r="BY178" s="499"/>
      <c r="BZ178" s="499"/>
      <c r="CA178" s="499"/>
      <c r="CB178" s="500"/>
    </row>
    <row r="179" spans="1:80" x14ac:dyDescent="0.2">
      <c r="A179" s="498">
        <v>1</v>
      </c>
      <c r="B179" s="499"/>
      <c r="C179" s="499"/>
      <c r="D179" s="500"/>
      <c r="E179" s="498">
        <v>2</v>
      </c>
      <c r="F179" s="499"/>
      <c r="G179" s="499"/>
      <c r="H179" s="499"/>
      <c r="I179" s="499"/>
      <c r="J179" s="499"/>
      <c r="K179" s="499"/>
      <c r="L179" s="499"/>
      <c r="M179" s="499"/>
      <c r="N179" s="499"/>
      <c r="O179" s="499"/>
      <c r="P179" s="499"/>
      <c r="Q179" s="499"/>
      <c r="R179" s="499"/>
      <c r="S179" s="499"/>
      <c r="T179" s="499"/>
      <c r="U179" s="499"/>
      <c r="V179" s="499"/>
      <c r="W179" s="499"/>
      <c r="X179" s="499"/>
      <c r="Y179" s="499"/>
      <c r="Z179" s="499"/>
      <c r="AA179" s="499"/>
      <c r="AB179" s="499"/>
      <c r="AC179" s="499"/>
      <c r="AD179" s="499"/>
      <c r="AE179" s="499"/>
      <c r="AF179" s="499"/>
      <c r="AG179" s="499"/>
      <c r="AH179" s="499"/>
      <c r="AI179" s="500"/>
      <c r="AJ179" s="498">
        <v>3</v>
      </c>
      <c r="AK179" s="499"/>
      <c r="AL179" s="499"/>
      <c r="AM179" s="499"/>
      <c r="AN179" s="499"/>
      <c r="AO179" s="499"/>
      <c r="AP179" s="499"/>
      <c r="AQ179" s="499"/>
      <c r="AR179" s="499"/>
      <c r="AS179" s="499"/>
      <c r="AT179" s="499"/>
      <c r="AU179" s="499"/>
      <c r="AV179" s="499"/>
      <c r="AW179" s="500"/>
      <c r="AX179" s="498">
        <v>4</v>
      </c>
      <c r="AY179" s="499"/>
      <c r="AZ179" s="499"/>
      <c r="BA179" s="499"/>
      <c r="BB179" s="499"/>
      <c r="BC179" s="499"/>
      <c r="BD179" s="499"/>
      <c r="BE179" s="499"/>
      <c r="BF179" s="500"/>
      <c r="BG179" s="498">
        <v>5</v>
      </c>
      <c r="BH179" s="499"/>
      <c r="BI179" s="499"/>
      <c r="BJ179" s="499"/>
      <c r="BK179" s="499"/>
      <c r="BL179" s="499"/>
      <c r="BM179" s="499"/>
      <c r="BN179" s="499"/>
      <c r="BO179" s="500"/>
      <c r="BP179" s="498">
        <v>6</v>
      </c>
      <c r="BQ179" s="499"/>
      <c r="BR179" s="499"/>
      <c r="BS179" s="499"/>
      <c r="BT179" s="499"/>
      <c r="BU179" s="499"/>
      <c r="BV179" s="499"/>
      <c r="BW179" s="499"/>
      <c r="BX179" s="499"/>
      <c r="BY179" s="499"/>
      <c r="BZ179" s="499"/>
      <c r="CA179" s="499"/>
      <c r="CB179" s="500"/>
    </row>
    <row r="180" spans="1:80" x14ac:dyDescent="0.2">
      <c r="A180" s="206"/>
      <c r="B180" s="149"/>
      <c r="C180" s="149"/>
      <c r="D180" s="204"/>
      <c r="E180" s="280"/>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403"/>
      <c r="AJ180" s="488"/>
      <c r="AK180" s="489"/>
      <c r="AL180" s="489"/>
      <c r="AM180" s="489"/>
      <c r="AN180" s="489"/>
      <c r="AO180" s="489"/>
      <c r="AP180" s="489"/>
      <c r="AQ180" s="489"/>
      <c r="AR180" s="489"/>
      <c r="AS180" s="489"/>
      <c r="AT180" s="489"/>
      <c r="AU180" s="489"/>
      <c r="AV180" s="489"/>
      <c r="AW180" s="490"/>
      <c r="AX180" s="488"/>
      <c r="AY180" s="489"/>
      <c r="AZ180" s="489"/>
      <c r="BA180" s="489"/>
      <c r="BB180" s="489"/>
      <c r="BC180" s="489"/>
      <c r="BD180" s="489"/>
      <c r="BE180" s="489"/>
      <c r="BF180" s="490"/>
      <c r="BG180" s="488"/>
      <c r="BH180" s="489"/>
      <c r="BI180" s="489"/>
      <c r="BJ180" s="489"/>
      <c r="BK180" s="489"/>
      <c r="BL180" s="489"/>
      <c r="BM180" s="489"/>
      <c r="BN180" s="489"/>
      <c r="BO180" s="490"/>
      <c r="BP180" s="488">
        <f>ROUND(AJ180*AX180*BG180,2)</f>
        <v>0</v>
      </c>
      <c r="BQ180" s="489"/>
      <c r="BR180" s="489"/>
      <c r="BS180" s="489"/>
      <c r="BT180" s="489"/>
      <c r="BU180" s="489"/>
      <c r="BV180" s="489"/>
      <c r="BW180" s="489"/>
      <c r="BX180" s="489"/>
      <c r="BY180" s="489"/>
      <c r="BZ180" s="489"/>
      <c r="CA180" s="489"/>
      <c r="CB180" s="490"/>
    </row>
    <row r="181" spans="1:80" x14ac:dyDescent="0.2">
      <c r="A181" s="525"/>
      <c r="B181" s="526"/>
      <c r="C181" s="526"/>
      <c r="D181" s="527"/>
      <c r="E181" s="227"/>
      <c r="F181" s="228"/>
      <c r="G181" s="228"/>
      <c r="H181" s="228"/>
      <c r="I181" s="228"/>
      <c r="J181" s="228"/>
      <c r="K181" s="228"/>
      <c r="L181" s="228"/>
      <c r="M181" s="228"/>
      <c r="N181" s="228"/>
      <c r="O181" s="228"/>
      <c r="P181" s="228"/>
      <c r="Q181" s="228"/>
      <c r="R181" s="228"/>
      <c r="S181" s="228"/>
      <c r="T181" s="228"/>
      <c r="U181" s="228"/>
      <c r="V181" s="228"/>
      <c r="W181" s="228"/>
      <c r="X181" s="228"/>
      <c r="Y181" s="228"/>
      <c r="Z181" s="228"/>
      <c r="AA181" s="228"/>
      <c r="AB181" s="228"/>
      <c r="AC181" s="228"/>
      <c r="AD181" s="228"/>
      <c r="AE181" s="228"/>
      <c r="AF181" s="228"/>
      <c r="AG181" s="228"/>
      <c r="AH181" s="228"/>
      <c r="AI181" s="435"/>
      <c r="AJ181" s="392"/>
      <c r="AK181" s="393"/>
      <c r="AL181" s="393"/>
      <c r="AM181" s="393"/>
      <c r="AN181" s="393"/>
      <c r="AO181" s="393"/>
      <c r="AP181" s="393"/>
      <c r="AQ181" s="393"/>
      <c r="AR181" s="393"/>
      <c r="AS181" s="393"/>
      <c r="AT181" s="393"/>
      <c r="AU181" s="393"/>
      <c r="AV181" s="393"/>
      <c r="AW181" s="394"/>
      <c r="AX181" s="392"/>
      <c r="AY181" s="393"/>
      <c r="AZ181" s="393"/>
      <c r="BA181" s="393"/>
      <c r="BB181" s="393"/>
      <c r="BC181" s="393"/>
      <c r="BD181" s="393"/>
      <c r="BE181" s="393"/>
      <c r="BF181" s="394"/>
      <c r="BG181" s="392"/>
      <c r="BH181" s="393"/>
      <c r="BI181" s="393"/>
      <c r="BJ181" s="393"/>
      <c r="BK181" s="393"/>
      <c r="BL181" s="393"/>
      <c r="BM181" s="393"/>
      <c r="BN181" s="393"/>
      <c r="BO181" s="394"/>
      <c r="BP181" s="488">
        <f t="shared" ref="BP181:BP182" si="10">ROUND(AJ181*AX181*BG181,2)</f>
        <v>0</v>
      </c>
      <c r="BQ181" s="489"/>
      <c r="BR181" s="489"/>
      <c r="BS181" s="489"/>
      <c r="BT181" s="489"/>
      <c r="BU181" s="489"/>
      <c r="BV181" s="489"/>
      <c r="BW181" s="489"/>
      <c r="BX181" s="489"/>
      <c r="BY181" s="489"/>
      <c r="BZ181" s="489"/>
      <c r="CA181" s="489"/>
      <c r="CB181" s="490"/>
    </row>
    <row r="182" spans="1:80" x14ac:dyDescent="0.2">
      <c r="A182" s="536"/>
      <c r="B182" s="537"/>
      <c r="C182" s="537"/>
      <c r="D182" s="538"/>
      <c r="E182" s="280"/>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403"/>
      <c r="AJ182" s="392"/>
      <c r="AK182" s="393"/>
      <c r="AL182" s="393"/>
      <c r="AM182" s="393"/>
      <c r="AN182" s="393"/>
      <c r="AO182" s="393"/>
      <c r="AP182" s="393"/>
      <c r="AQ182" s="393"/>
      <c r="AR182" s="393"/>
      <c r="AS182" s="393"/>
      <c r="AT182" s="393"/>
      <c r="AU182" s="393"/>
      <c r="AV182" s="393"/>
      <c r="AW182" s="394"/>
      <c r="AX182" s="442"/>
      <c r="AY182" s="443"/>
      <c r="AZ182" s="443"/>
      <c r="BA182" s="443"/>
      <c r="BB182" s="443"/>
      <c r="BC182" s="443"/>
      <c r="BD182" s="443"/>
      <c r="BE182" s="443"/>
      <c r="BF182" s="444"/>
      <c r="BG182" s="442"/>
      <c r="BH182" s="443"/>
      <c r="BI182" s="443"/>
      <c r="BJ182" s="443"/>
      <c r="BK182" s="443"/>
      <c r="BL182" s="443"/>
      <c r="BM182" s="443"/>
      <c r="BN182" s="443"/>
      <c r="BO182" s="444"/>
      <c r="BP182" s="488">
        <f t="shared" si="10"/>
        <v>0</v>
      </c>
      <c r="BQ182" s="489"/>
      <c r="BR182" s="489"/>
      <c r="BS182" s="489"/>
      <c r="BT182" s="489"/>
      <c r="BU182" s="489"/>
      <c r="BV182" s="489"/>
      <c r="BW182" s="489"/>
      <c r="BX182" s="489"/>
      <c r="BY182" s="489"/>
      <c r="BZ182" s="489"/>
      <c r="CA182" s="489"/>
      <c r="CB182" s="490"/>
    </row>
    <row r="183" spans="1:80" s="74" customFormat="1" x14ac:dyDescent="0.2">
      <c r="A183" s="377"/>
      <c r="B183" s="378"/>
      <c r="C183" s="378"/>
      <c r="D183" s="379"/>
      <c r="E183" s="380" t="s">
        <v>421</v>
      </c>
      <c r="F183" s="381"/>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2"/>
      <c r="AJ183" s="383" t="s">
        <v>52</v>
      </c>
      <c r="AK183" s="384"/>
      <c r="AL183" s="384"/>
      <c r="AM183" s="384"/>
      <c r="AN183" s="384"/>
      <c r="AO183" s="384"/>
      <c r="AP183" s="384"/>
      <c r="AQ183" s="384"/>
      <c r="AR183" s="384"/>
      <c r="AS183" s="384"/>
      <c r="AT183" s="384"/>
      <c r="AU183" s="384"/>
      <c r="AV183" s="384"/>
      <c r="AW183" s="385"/>
      <c r="AX183" s="383" t="s">
        <v>52</v>
      </c>
      <c r="AY183" s="384"/>
      <c r="AZ183" s="384"/>
      <c r="BA183" s="384"/>
      <c r="BB183" s="384"/>
      <c r="BC183" s="384"/>
      <c r="BD183" s="384"/>
      <c r="BE183" s="384"/>
      <c r="BF183" s="385"/>
      <c r="BG183" s="383" t="s">
        <v>52</v>
      </c>
      <c r="BH183" s="384"/>
      <c r="BI183" s="384"/>
      <c r="BJ183" s="384"/>
      <c r="BK183" s="384"/>
      <c r="BL183" s="384"/>
      <c r="BM183" s="384"/>
      <c r="BN183" s="384"/>
      <c r="BO183" s="385"/>
      <c r="BP183" s="389">
        <f>SUM(BP180:CB182)</f>
        <v>0</v>
      </c>
      <c r="BQ183" s="390"/>
      <c r="BR183" s="390"/>
      <c r="BS183" s="390"/>
      <c r="BT183" s="390"/>
      <c r="BU183" s="390"/>
      <c r="BV183" s="390"/>
      <c r="BW183" s="390"/>
      <c r="BX183" s="390"/>
      <c r="BY183" s="390"/>
      <c r="BZ183" s="390"/>
      <c r="CA183" s="390"/>
      <c r="CB183" s="391"/>
    </row>
    <row r="184" spans="1:80" s="72" customFormat="1" ht="15.75" x14ac:dyDescent="0.25"/>
    <row r="185" spans="1:80" s="72" customFormat="1" ht="15.75" x14ac:dyDescent="0.25">
      <c r="A185" s="428" t="s">
        <v>532</v>
      </c>
      <c r="B185" s="428"/>
      <c r="C185" s="428"/>
      <c r="D185" s="428"/>
      <c r="E185" s="428"/>
      <c r="F185" s="428"/>
      <c r="G185" s="428"/>
      <c r="H185" s="428"/>
      <c r="I185" s="428"/>
      <c r="J185" s="428"/>
      <c r="K185" s="428"/>
      <c r="L185" s="428"/>
      <c r="M185" s="428"/>
      <c r="N185" s="428"/>
      <c r="O185" s="428"/>
      <c r="P185" s="428"/>
      <c r="Q185" s="428"/>
      <c r="R185" s="428"/>
      <c r="S185" s="428"/>
      <c r="T185" s="428"/>
      <c r="U185" s="428"/>
      <c r="V185" s="428"/>
      <c r="W185" s="428"/>
      <c r="X185" s="428"/>
      <c r="Y185" s="428"/>
      <c r="Z185" s="428"/>
      <c r="AA185" s="428"/>
      <c r="AB185" s="428"/>
      <c r="AC185" s="428"/>
      <c r="AD185" s="428"/>
      <c r="AE185" s="428"/>
      <c r="AF185" s="428"/>
      <c r="AG185" s="428"/>
      <c r="AH185" s="428"/>
      <c r="AI185" s="428"/>
      <c r="AJ185" s="428"/>
      <c r="AK185" s="428"/>
      <c r="AL185" s="428"/>
      <c r="AM185" s="428"/>
      <c r="AN185" s="428"/>
      <c r="AO185" s="428"/>
      <c r="AP185" s="428"/>
      <c r="AQ185" s="428"/>
      <c r="AR185" s="428"/>
      <c r="AS185" s="428"/>
      <c r="AT185" s="428"/>
      <c r="AU185" s="428"/>
      <c r="AV185" s="428"/>
      <c r="AW185" s="428"/>
      <c r="AX185" s="428"/>
      <c r="AY185" s="428"/>
      <c r="AZ185" s="428"/>
      <c r="BA185" s="428"/>
      <c r="BB185" s="428"/>
      <c r="BC185" s="428"/>
      <c r="BD185" s="428"/>
      <c r="BE185" s="428"/>
      <c r="BF185" s="428"/>
      <c r="BG185" s="428"/>
      <c r="BH185" s="428"/>
      <c r="BI185" s="428"/>
      <c r="BJ185" s="428"/>
      <c r="BK185" s="428"/>
      <c r="BL185" s="428"/>
      <c r="BM185" s="428"/>
      <c r="BN185" s="428"/>
      <c r="BO185" s="428"/>
      <c r="BP185" s="428"/>
      <c r="BQ185" s="428"/>
      <c r="BR185" s="428"/>
      <c r="BS185" s="428"/>
      <c r="BT185" s="428"/>
      <c r="BU185" s="428"/>
      <c r="BV185" s="428"/>
      <c r="BW185" s="428"/>
      <c r="BX185" s="428"/>
      <c r="BY185" s="428"/>
      <c r="BZ185" s="428"/>
      <c r="CA185" s="428"/>
      <c r="CB185" s="428"/>
    </row>
    <row r="186" spans="1:80" s="72" customFormat="1" ht="12.75" customHeight="1" x14ac:dyDescent="0.25">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row>
    <row r="187" spans="1:80" s="7" customFormat="1" ht="15.75" x14ac:dyDescent="0.25">
      <c r="A187" s="7" t="s">
        <v>406</v>
      </c>
      <c r="T187" s="434" t="s">
        <v>84</v>
      </c>
      <c r="U187" s="434"/>
      <c r="V187" s="434"/>
      <c r="W187" s="434"/>
      <c r="X187" s="434"/>
      <c r="Y187" s="434"/>
      <c r="Z187" s="434"/>
      <c r="AA187" s="434"/>
      <c r="AB187" s="434"/>
      <c r="AC187" s="434"/>
      <c r="AD187" s="434"/>
      <c r="AE187" s="434"/>
      <c r="AF187" s="434"/>
      <c r="AG187" s="434"/>
      <c r="AH187" s="434"/>
      <c r="AI187" s="434"/>
      <c r="AJ187" s="434"/>
      <c r="AK187" s="27"/>
      <c r="AL187" s="27"/>
      <c r="AM187" s="27"/>
      <c r="AN187" s="27"/>
      <c r="AO187" s="27"/>
      <c r="AP187" s="27"/>
      <c r="AQ187" s="27"/>
      <c r="AR187" s="27"/>
      <c r="AS187" s="410" t="s">
        <v>511</v>
      </c>
      <c r="AT187" s="410"/>
      <c r="AU187" s="410"/>
      <c r="AV187" s="410"/>
      <c r="AW187" s="410"/>
      <c r="AX187" s="410"/>
      <c r="AY187" s="410"/>
      <c r="AZ187" s="410"/>
      <c r="BA187" s="410"/>
      <c r="BB187" s="410"/>
      <c r="BC187" s="434" t="s">
        <v>277</v>
      </c>
      <c r="BD187" s="434"/>
      <c r="BE187" s="434"/>
      <c r="BF187" s="434"/>
      <c r="BG187" s="434"/>
      <c r="BH187" s="434"/>
      <c r="BI187" s="434"/>
      <c r="BJ187" s="434"/>
      <c r="BK187" s="434"/>
      <c r="BL187" s="434"/>
      <c r="BM187" s="434"/>
      <c r="BN187" s="434"/>
      <c r="BO187" s="434"/>
      <c r="BP187" s="434"/>
      <c r="BQ187" s="74"/>
      <c r="BR187" s="74"/>
      <c r="BS187" s="74"/>
      <c r="BT187" s="74"/>
      <c r="BU187" s="74"/>
      <c r="BV187" s="74"/>
      <c r="BW187" s="74"/>
      <c r="BX187" s="74"/>
      <c r="BY187" s="74"/>
      <c r="BZ187" s="74"/>
      <c r="CA187" s="74"/>
      <c r="CB187" s="74"/>
    </row>
    <row r="188" spans="1:80" s="72" customFormat="1" ht="15.75"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row>
    <row r="189" spans="1:80" s="72" customFormat="1" ht="12.75" customHeight="1" x14ac:dyDescent="0.25">
      <c r="A189" s="157" t="s">
        <v>142</v>
      </c>
      <c r="B189" s="158"/>
      <c r="C189" s="158"/>
      <c r="D189" s="159"/>
      <c r="E189" s="157" t="s">
        <v>41</v>
      </c>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9"/>
      <c r="AN189" s="157" t="s">
        <v>435</v>
      </c>
      <c r="AO189" s="158"/>
      <c r="AP189" s="158"/>
      <c r="AQ189" s="158"/>
      <c r="AR189" s="158"/>
      <c r="AS189" s="158"/>
      <c r="AT189" s="158"/>
      <c r="AU189" s="158"/>
      <c r="AV189" s="158"/>
      <c r="AW189" s="158"/>
      <c r="AX189" s="158"/>
      <c r="AY189" s="158"/>
      <c r="AZ189" s="158"/>
      <c r="BA189" s="159"/>
      <c r="BB189" s="157" t="s">
        <v>424</v>
      </c>
      <c r="BC189" s="158"/>
      <c r="BD189" s="158"/>
      <c r="BE189" s="158"/>
      <c r="BF189" s="158"/>
      <c r="BG189" s="158"/>
      <c r="BH189" s="158"/>
      <c r="BI189" s="158"/>
      <c r="BJ189" s="158"/>
      <c r="BK189" s="158"/>
      <c r="BL189" s="158"/>
      <c r="BM189" s="159"/>
      <c r="BN189" s="157" t="s">
        <v>436</v>
      </c>
      <c r="BO189" s="158"/>
      <c r="BP189" s="158"/>
      <c r="BQ189" s="158"/>
      <c r="BR189" s="158"/>
      <c r="BS189" s="158"/>
      <c r="BT189" s="158"/>
      <c r="BU189" s="158"/>
      <c r="BV189" s="158"/>
      <c r="BW189" s="158"/>
      <c r="BX189" s="158"/>
      <c r="BY189" s="158"/>
      <c r="BZ189" s="158"/>
      <c r="CA189" s="158"/>
      <c r="CB189" s="159"/>
    </row>
    <row r="190" spans="1:80" s="72" customFormat="1" ht="12.75" customHeight="1" x14ac:dyDescent="0.25">
      <c r="A190" s="407" t="s">
        <v>143</v>
      </c>
      <c r="B190" s="408"/>
      <c r="C190" s="408"/>
      <c r="D190" s="409"/>
      <c r="E190" s="407"/>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8"/>
      <c r="AJ190" s="408"/>
      <c r="AK190" s="408"/>
      <c r="AL190" s="408"/>
      <c r="AM190" s="409"/>
      <c r="AN190" s="407" t="s">
        <v>437</v>
      </c>
      <c r="AO190" s="408"/>
      <c r="AP190" s="408"/>
      <c r="AQ190" s="408"/>
      <c r="AR190" s="408"/>
      <c r="AS190" s="408"/>
      <c r="AT190" s="408"/>
      <c r="AU190" s="408"/>
      <c r="AV190" s="408"/>
      <c r="AW190" s="408"/>
      <c r="AX190" s="408"/>
      <c r="AY190" s="408"/>
      <c r="AZ190" s="408"/>
      <c r="BA190" s="409"/>
      <c r="BB190" s="407" t="s">
        <v>434</v>
      </c>
      <c r="BC190" s="408"/>
      <c r="BD190" s="408"/>
      <c r="BE190" s="408"/>
      <c r="BF190" s="408"/>
      <c r="BG190" s="408"/>
      <c r="BH190" s="408"/>
      <c r="BI190" s="408"/>
      <c r="BJ190" s="408"/>
      <c r="BK190" s="408"/>
      <c r="BL190" s="408"/>
      <c r="BM190" s="409"/>
      <c r="BN190" s="407" t="s">
        <v>438</v>
      </c>
      <c r="BO190" s="408"/>
      <c r="BP190" s="408"/>
      <c r="BQ190" s="408"/>
      <c r="BR190" s="408"/>
      <c r="BS190" s="408"/>
      <c r="BT190" s="408"/>
      <c r="BU190" s="408"/>
      <c r="BV190" s="408"/>
      <c r="BW190" s="408"/>
      <c r="BX190" s="408"/>
      <c r="BY190" s="408"/>
      <c r="BZ190" s="408"/>
      <c r="CA190" s="408"/>
      <c r="CB190" s="409"/>
    </row>
    <row r="191" spans="1:80" s="72" customFormat="1" ht="12.75" customHeight="1" x14ac:dyDescent="0.25">
      <c r="A191" s="407"/>
      <c r="B191" s="408"/>
      <c r="C191" s="408"/>
      <c r="D191" s="409"/>
      <c r="E191" s="407"/>
      <c r="F191" s="408"/>
      <c r="G191" s="408"/>
      <c r="H191" s="408"/>
      <c r="I191" s="408"/>
      <c r="J191" s="408"/>
      <c r="K191" s="408"/>
      <c r="L191" s="408"/>
      <c r="M191" s="408"/>
      <c r="N191" s="408"/>
      <c r="O191" s="408"/>
      <c r="P191" s="408"/>
      <c r="Q191" s="408"/>
      <c r="R191" s="408"/>
      <c r="S191" s="408"/>
      <c r="T191" s="408"/>
      <c r="U191" s="408"/>
      <c r="V191" s="408"/>
      <c r="W191" s="408"/>
      <c r="X191" s="408"/>
      <c r="Y191" s="408"/>
      <c r="Z191" s="408"/>
      <c r="AA191" s="408"/>
      <c r="AB191" s="408"/>
      <c r="AC191" s="408"/>
      <c r="AD191" s="408"/>
      <c r="AE191" s="408"/>
      <c r="AF191" s="408"/>
      <c r="AG191" s="408"/>
      <c r="AH191" s="408"/>
      <c r="AI191" s="408"/>
      <c r="AJ191" s="408"/>
      <c r="AK191" s="408"/>
      <c r="AL191" s="408"/>
      <c r="AM191" s="409"/>
      <c r="AN191" s="407"/>
      <c r="AO191" s="408"/>
      <c r="AP191" s="408"/>
      <c r="AQ191" s="408"/>
      <c r="AR191" s="408"/>
      <c r="AS191" s="408"/>
      <c r="AT191" s="408"/>
      <c r="AU191" s="408"/>
      <c r="AV191" s="408"/>
      <c r="AW191" s="408"/>
      <c r="AX191" s="408"/>
      <c r="AY191" s="408"/>
      <c r="AZ191" s="408"/>
      <c r="BA191" s="409"/>
      <c r="BB191" s="407"/>
      <c r="BC191" s="408"/>
      <c r="BD191" s="408"/>
      <c r="BE191" s="408"/>
      <c r="BF191" s="408"/>
      <c r="BG191" s="408"/>
      <c r="BH191" s="408"/>
      <c r="BI191" s="408"/>
      <c r="BJ191" s="408"/>
      <c r="BK191" s="408"/>
      <c r="BL191" s="408"/>
      <c r="BM191" s="409"/>
      <c r="BN191" s="407" t="s">
        <v>439</v>
      </c>
      <c r="BO191" s="408"/>
      <c r="BP191" s="408"/>
      <c r="BQ191" s="408"/>
      <c r="BR191" s="408"/>
      <c r="BS191" s="408"/>
      <c r="BT191" s="408"/>
      <c r="BU191" s="408"/>
      <c r="BV191" s="408"/>
      <c r="BW191" s="408"/>
      <c r="BX191" s="408"/>
      <c r="BY191" s="408"/>
      <c r="BZ191" s="408"/>
      <c r="CA191" s="408"/>
      <c r="CB191" s="409"/>
    </row>
    <row r="192" spans="1:80" s="72" customFormat="1" ht="12.75" customHeight="1" x14ac:dyDescent="0.25">
      <c r="A192" s="400">
        <v>1</v>
      </c>
      <c r="B192" s="401"/>
      <c r="C192" s="401"/>
      <c r="D192" s="402"/>
      <c r="E192" s="400">
        <v>2</v>
      </c>
      <c r="F192" s="401"/>
      <c r="G192" s="401"/>
      <c r="H192" s="401"/>
      <c r="I192" s="401"/>
      <c r="J192" s="401"/>
      <c r="K192" s="401"/>
      <c r="L192" s="401"/>
      <c r="M192" s="401"/>
      <c r="N192" s="401"/>
      <c r="O192" s="401"/>
      <c r="P192" s="401"/>
      <c r="Q192" s="401"/>
      <c r="R192" s="401"/>
      <c r="S192" s="401"/>
      <c r="T192" s="401"/>
      <c r="U192" s="401"/>
      <c r="V192" s="401"/>
      <c r="W192" s="401"/>
      <c r="X192" s="401"/>
      <c r="Y192" s="401"/>
      <c r="Z192" s="401"/>
      <c r="AA192" s="401"/>
      <c r="AB192" s="401"/>
      <c r="AC192" s="401"/>
      <c r="AD192" s="401"/>
      <c r="AE192" s="401"/>
      <c r="AF192" s="401"/>
      <c r="AG192" s="401"/>
      <c r="AH192" s="401"/>
      <c r="AI192" s="401"/>
      <c r="AJ192" s="401"/>
      <c r="AK192" s="401"/>
      <c r="AL192" s="401"/>
      <c r="AM192" s="402"/>
      <c r="AN192" s="400">
        <v>3</v>
      </c>
      <c r="AO192" s="401"/>
      <c r="AP192" s="401"/>
      <c r="AQ192" s="401"/>
      <c r="AR192" s="401"/>
      <c r="AS192" s="401"/>
      <c r="AT192" s="401"/>
      <c r="AU192" s="401"/>
      <c r="AV192" s="401"/>
      <c r="AW192" s="401"/>
      <c r="AX192" s="401"/>
      <c r="AY192" s="401"/>
      <c r="AZ192" s="401"/>
      <c r="BA192" s="402"/>
      <c r="BB192" s="400">
        <v>4</v>
      </c>
      <c r="BC192" s="401"/>
      <c r="BD192" s="401"/>
      <c r="BE192" s="401"/>
      <c r="BF192" s="401"/>
      <c r="BG192" s="401"/>
      <c r="BH192" s="401"/>
      <c r="BI192" s="401"/>
      <c r="BJ192" s="401"/>
      <c r="BK192" s="401"/>
      <c r="BL192" s="401"/>
      <c r="BM192" s="402"/>
      <c r="BN192" s="400">
        <v>5</v>
      </c>
      <c r="BO192" s="401"/>
      <c r="BP192" s="401"/>
      <c r="BQ192" s="401"/>
      <c r="BR192" s="401"/>
      <c r="BS192" s="401"/>
      <c r="BT192" s="401"/>
      <c r="BU192" s="401"/>
      <c r="BV192" s="401"/>
      <c r="BW192" s="401"/>
      <c r="BX192" s="401"/>
      <c r="BY192" s="401"/>
      <c r="BZ192" s="401"/>
      <c r="CA192" s="401"/>
      <c r="CB192" s="402"/>
    </row>
    <row r="193" spans="1:80" s="72" customFormat="1" ht="12.75" customHeight="1" x14ac:dyDescent="0.25">
      <c r="A193" s="413"/>
      <c r="B193" s="414"/>
      <c r="C193" s="414"/>
      <c r="D193" s="415"/>
      <c r="E193" s="227"/>
      <c r="F193" s="228"/>
      <c r="G193" s="228"/>
      <c r="H193" s="228"/>
      <c r="I193" s="228"/>
      <c r="J193" s="228"/>
      <c r="K193" s="228"/>
      <c r="L193" s="228"/>
      <c r="M193" s="228"/>
      <c r="N193" s="228"/>
      <c r="O193" s="228"/>
      <c r="P193" s="228"/>
      <c r="Q193" s="228"/>
      <c r="R193" s="228"/>
      <c r="S193" s="228"/>
      <c r="T193" s="228"/>
      <c r="U193" s="228"/>
      <c r="V193" s="228"/>
      <c r="W193" s="228"/>
      <c r="X193" s="228"/>
      <c r="Y193" s="228"/>
      <c r="Z193" s="228"/>
      <c r="AA193" s="228"/>
      <c r="AB193" s="228"/>
      <c r="AC193" s="228"/>
      <c r="AD193" s="228"/>
      <c r="AE193" s="228"/>
      <c r="AF193" s="228"/>
      <c r="AG193" s="228"/>
      <c r="AH193" s="228"/>
      <c r="AI193" s="228"/>
      <c r="AJ193" s="228"/>
      <c r="AK193" s="228"/>
      <c r="AL193" s="228"/>
      <c r="AM193" s="435"/>
      <c r="AN193" s="392"/>
      <c r="AO193" s="393"/>
      <c r="AP193" s="393"/>
      <c r="AQ193" s="393"/>
      <c r="AR193" s="393"/>
      <c r="AS193" s="393"/>
      <c r="AT193" s="393"/>
      <c r="AU193" s="393"/>
      <c r="AV193" s="393"/>
      <c r="AW193" s="393"/>
      <c r="AX193" s="393"/>
      <c r="AY193" s="393"/>
      <c r="AZ193" s="393"/>
      <c r="BA193" s="394"/>
      <c r="BB193" s="416"/>
      <c r="BC193" s="417"/>
      <c r="BD193" s="417"/>
      <c r="BE193" s="417"/>
      <c r="BF193" s="417"/>
      <c r="BG193" s="417"/>
      <c r="BH193" s="417"/>
      <c r="BI193" s="417"/>
      <c r="BJ193" s="417"/>
      <c r="BK193" s="417"/>
      <c r="BL193" s="417"/>
      <c r="BM193" s="418"/>
      <c r="BN193" s="392">
        <f>ROUND(AN193*BB193,2)</f>
        <v>0</v>
      </c>
      <c r="BO193" s="393"/>
      <c r="BP193" s="393"/>
      <c r="BQ193" s="393"/>
      <c r="BR193" s="393"/>
      <c r="BS193" s="393"/>
      <c r="BT193" s="393"/>
      <c r="BU193" s="393"/>
      <c r="BV193" s="393"/>
      <c r="BW193" s="393"/>
      <c r="BX193" s="393"/>
      <c r="BY193" s="393"/>
      <c r="BZ193" s="393"/>
      <c r="CA193" s="393"/>
      <c r="CB193" s="394"/>
    </row>
    <row r="194" spans="1:80" s="72" customFormat="1" ht="12.75" customHeight="1" x14ac:dyDescent="0.25">
      <c r="A194" s="361"/>
      <c r="B194" s="362"/>
      <c r="C194" s="362"/>
      <c r="D194" s="363"/>
      <c r="E194" s="361"/>
      <c r="F194" s="362"/>
      <c r="G194" s="362"/>
      <c r="H194" s="362"/>
      <c r="I194" s="362"/>
      <c r="J194" s="362"/>
      <c r="K194" s="362"/>
      <c r="L194" s="362"/>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3"/>
      <c r="AN194" s="416"/>
      <c r="AO194" s="417"/>
      <c r="AP194" s="417"/>
      <c r="AQ194" s="417"/>
      <c r="AR194" s="417"/>
      <c r="AS194" s="417"/>
      <c r="AT194" s="417"/>
      <c r="AU194" s="417"/>
      <c r="AV194" s="417"/>
      <c r="AW194" s="417"/>
      <c r="AX194" s="417"/>
      <c r="AY194" s="417"/>
      <c r="AZ194" s="417"/>
      <c r="BA194" s="418"/>
      <c r="BB194" s="416"/>
      <c r="BC194" s="417"/>
      <c r="BD194" s="417"/>
      <c r="BE194" s="417"/>
      <c r="BF194" s="417"/>
      <c r="BG194" s="417"/>
      <c r="BH194" s="417"/>
      <c r="BI194" s="417"/>
      <c r="BJ194" s="417"/>
      <c r="BK194" s="417"/>
      <c r="BL194" s="417"/>
      <c r="BM194" s="418"/>
      <c r="BN194" s="392">
        <f t="shared" ref="BN194:BN195" si="11">ROUND(AN194*BB194,2)</f>
        <v>0</v>
      </c>
      <c r="BO194" s="393"/>
      <c r="BP194" s="393"/>
      <c r="BQ194" s="393"/>
      <c r="BR194" s="393"/>
      <c r="BS194" s="393"/>
      <c r="BT194" s="393"/>
      <c r="BU194" s="393"/>
      <c r="BV194" s="393"/>
      <c r="BW194" s="393"/>
      <c r="BX194" s="393"/>
      <c r="BY194" s="393"/>
      <c r="BZ194" s="393"/>
      <c r="CA194" s="393"/>
      <c r="CB194" s="394"/>
    </row>
    <row r="195" spans="1:80" s="72" customFormat="1" ht="12.75" customHeight="1" x14ac:dyDescent="0.25">
      <c r="A195" s="361"/>
      <c r="B195" s="362"/>
      <c r="C195" s="362"/>
      <c r="D195" s="363"/>
      <c r="E195" s="361"/>
      <c r="F195" s="362"/>
      <c r="G195" s="362"/>
      <c r="H195" s="362"/>
      <c r="I195" s="362"/>
      <c r="J195" s="362"/>
      <c r="K195" s="362"/>
      <c r="L195" s="362"/>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3"/>
      <c r="AN195" s="416"/>
      <c r="AO195" s="417"/>
      <c r="AP195" s="417"/>
      <c r="AQ195" s="417"/>
      <c r="AR195" s="417"/>
      <c r="AS195" s="417"/>
      <c r="AT195" s="417"/>
      <c r="AU195" s="417"/>
      <c r="AV195" s="417"/>
      <c r="AW195" s="417"/>
      <c r="AX195" s="417"/>
      <c r="AY195" s="417"/>
      <c r="AZ195" s="417"/>
      <c r="BA195" s="418"/>
      <c r="BB195" s="416"/>
      <c r="BC195" s="417"/>
      <c r="BD195" s="417"/>
      <c r="BE195" s="417"/>
      <c r="BF195" s="417"/>
      <c r="BG195" s="417"/>
      <c r="BH195" s="417"/>
      <c r="BI195" s="417"/>
      <c r="BJ195" s="417"/>
      <c r="BK195" s="417"/>
      <c r="BL195" s="417"/>
      <c r="BM195" s="418"/>
      <c r="BN195" s="392">
        <f t="shared" si="11"/>
        <v>0</v>
      </c>
      <c r="BO195" s="393"/>
      <c r="BP195" s="393"/>
      <c r="BQ195" s="393"/>
      <c r="BR195" s="393"/>
      <c r="BS195" s="393"/>
      <c r="BT195" s="393"/>
      <c r="BU195" s="393"/>
      <c r="BV195" s="393"/>
      <c r="BW195" s="393"/>
      <c r="BX195" s="393"/>
      <c r="BY195" s="393"/>
      <c r="BZ195" s="393"/>
      <c r="CA195" s="393"/>
      <c r="CB195" s="394"/>
    </row>
    <row r="196" spans="1:80" s="72" customFormat="1" ht="12.75" customHeight="1" x14ac:dyDescent="0.25">
      <c r="A196" s="377"/>
      <c r="B196" s="378"/>
      <c r="C196" s="378"/>
      <c r="D196" s="379"/>
      <c r="E196" s="380" t="s">
        <v>421</v>
      </c>
      <c r="F196" s="381"/>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2"/>
      <c r="AN196" s="383" t="s">
        <v>52</v>
      </c>
      <c r="AO196" s="384"/>
      <c r="AP196" s="384"/>
      <c r="AQ196" s="384"/>
      <c r="AR196" s="384"/>
      <c r="AS196" s="384"/>
      <c r="AT196" s="384"/>
      <c r="AU196" s="384"/>
      <c r="AV196" s="384"/>
      <c r="AW196" s="384"/>
      <c r="AX196" s="384"/>
      <c r="AY196" s="384"/>
      <c r="AZ196" s="384"/>
      <c r="BA196" s="385"/>
      <c r="BB196" s="386" t="s">
        <v>52</v>
      </c>
      <c r="BC196" s="387"/>
      <c r="BD196" s="387"/>
      <c r="BE196" s="387"/>
      <c r="BF196" s="387"/>
      <c r="BG196" s="387"/>
      <c r="BH196" s="387"/>
      <c r="BI196" s="387"/>
      <c r="BJ196" s="387"/>
      <c r="BK196" s="387"/>
      <c r="BL196" s="387"/>
      <c r="BM196" s="388"/>
      <c r="BN196" s="389">
        <f>SUM(BN193:CB195)</f>
        <v>0</v>
      </c>
      <c r="BO196" s="390"/>
      <c r="BP196" s="390"/>
      <c r="BQ196" s="390"/>
      <c r="BR196" s="390"/>
      <c r="BS196" s="390"/>
      <c r="BT196" s="390"/>
      <c r="BU196" s="390"/>
      <c r="BV196" s="390"/>
      <c r="BW196" s="390"/>
      <c r="BX196" s="390"/>
      <c r="BY196" s="390"/>
      <c r="BZ196" s="390"/>
      <c r="CA196" s="390"/>
      <c r="CB196" s="391"/>
    </row>
    <row r="197" spans="1:80" s="72" customFormat="1" ht="15.75" x14ac:dyDescent="0.25"/>
    <row r="198" spans="1:80" s="7" customFormat="1" ht="48" customHeight="1" x14ac:dyDescent="0.25">
      <c r="A198" s="535" t="s">
        <v>533</v>
      </c>
      <c r="B198" s="535"/>
      <c r="C198" s="535"/>
      <c r="D198" s="535"/>
      <c r="E198" s="535"/>
      <c r="F198" s="535"/>
      <c r="G198" s="535"/>
      <c r="H198" s="535"/>
      <c r="I198" s="535"/>
      <c r="J198" s="535"/>
      <c r="K198" s="535"/>
      <c r="L198" s="535"/>
      <c r="M198" s="535"/>
      <c r="N198" s="535"/>
      <c r="O198" s="535"/>
      <c r="P198" s="535"/>
      <c r="Q198" s="535"/>
      <c r="R198" s="535"/>
      <c r="S198" s="535"/>
      <c r="T198" s="535"/>
      <c r="U198" s="535"/>
      <c r="V198" s="535"/>
      <c r="W198" s="535"/>
      <c r="X198" s="535"/>
      <c r="Y198" s="535"/>
      <c r="Z198" s="535"/>
      <c r="AA198" s="535"/>
      <c r="AB198" s="535"/>
      <c r="AC198" s="535"/>
      <c r="AD198" s="535"/>
      <c r="AE198" s="535"/>
      <c r="AF198" s="535"/>
      <c r="AG198" s="535"/>
      <c r="AH198" s="535"/>
      <c r="AI198" s="535"/>
      <c r="AJ198" s="535"/>
      <c r="AK198" s="535"/>
      <c r="AL198" s="535"/>
      <c r="AM198" s="535"/>
      <c r="AN198" s="535"/>
      <c r="AO198" s="535"/>
      <c r="AP198" s="535"/>
      <c r="AQ198" s="535"/>
      <c r="AR198" s="535"/>
      <c r="AS198" s="535"/>
      <c r="AT198" s="535"/>
      <c r="AU198" s="535"/>
      <c r="AV198" s="535"/>
      <c r="AW198" s="535"/>
      <c r="AX198" s="535"/>
      <c r="AY198" s="535"/>
      <c r="AZ198" s="535"/>
      <c r="BA198" s="535"/>
      <c r="BB198" s="535"/>
      <c r="BC198" s="535"/>
      <c r="BD198" s="535"/>
      <c r="BE198" s="535"/>
      <c r="BF198" s="535"/>
      <c r="BG198" s="535"/>
      <c r="BH198" s="535"/>
      <c r="BI198" s="535"/>
      <c r="BJ198" s="535"/>
      <c r="BK198" s="535"/>
      <c r="BL198" s="535"/>
      <c r="BM198" s="535"/>
      <c r="BN198" s="535"/>
      <c r="BO198" s="535"/>
      <c r="BP198" s="535"/>
      <c r="BQ198" s="535"/>
      <c r="BR198" s="535"/>
      <c r="BS198" s="535"/>
      <c r="BT198" s="535"/>
      <c r="BU198" s="535"/>
      <c r="BV198" s="535"/>
      <c r="BW198" s="535"/>
      <c r="BX198" s="535"/>
      <c r="BY198" s="535"/>
      <c r="BZ198" s="535"/>
      <c r="CA198" s="535"/>
      <c r="CB198" s="535"/>
    </row>
    <row r="199" spans="1:80" s="7" customFormat="1" ht="12.75" customHeight="1" x14ac:dyDescent="0.25">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row>
    <row r="200" spans="1:80" ht="15.75" x14ac:dyDescent="0.25">
      <c r="A200" s="7" t="s">
        <v>406</v>
      </c>
      <c r="B200" s="72"/>
      <c r="C200" s="72"/>
      <c r="D200" s="72"/>
      <c r="E200" s="72"/>
      <c r="F200" s="72"/>
      <c r="G200" s="72"/>
      <c r="H200" s="72"/>
      <c r="I200" s="72"/>
      <c r="J200" s="72"/>
      <c r="K200" s="72"/>
      <c r="L200" s="72"/>
      <c r="M200" s="72"/>
      <c r="N200" s="72"/>
      <c r="O200" s="72"/>
      <c r="P200" s="72"/>
      <c r="Q200" s="72"/>
      <c r="R200" s="72"/>
      <c r="S200" s="72"/>
      <c r="T200" s="434" t="s">
        <v>86</v>
      </c>
      <c r="U200" s="434"/>
      <c r="V200" s="434"/>
      <c r="W200" s="434"/>
      <c r="X200" s="434"/>
      <c r="Y200" s="434"/>
      <c r="Z200" s="434"/>
      <c r="AA200" s="434"/>
      <c r="AB200" s="434"/>
      <c r="AC200" s="434"/>
      <c r="AD200" s="434"/>
      <c r="AE200" s="434"/>
      <c r="AF200" s="434"/>
      <c r="AG200" s="434"/>
      <c r="AH200" s="434"/>
      <c r="AI200" s="434"/>
      <c r="AJ200" s="434"/>
      <c r="AK200" s="73"/>
      <c r="AL200" s="73"/>
      <c r="AM200" s="73"/>
      <c r="AN200" s="73"/>
      <c r="AO200" s="73"/>
      <c r="AP200" s="73"/>
      <c r="AQ200" s="73"/>
      <c r="AR200" s="73"/>
      <c r="AS200" s="410" t="s">
        <v>511</v>
      </c>
      <c r="AT200" s="410"/>
      <c r="AU200" s="410"/>
      <c r="AV200" s="410"/>
      <c r="AW200" s="410"/>
      <c r="AX200" s="410"/>
      <c r="AY200" s="410"/>
      <c r="AZ200" s="410"/>
      <c r="BA200" s="410"/>
      <c r="BB200" s="410"/>
      <c r="BC200" s="434" t="s">
        <v>293</v>
      </c>
      <c r="BD200" s="434"/>
      <c r="BE200" s="434"/>
      <c r="BF200" s="434"/>
      <c r="BG200" s="434"/>
      <c r="BH200" s="434"/>
      <c r="BI200" s="434"/>
      <c r="BJ200" s="434"/>
      <c r="BK200" s="434"/>
      <c r="BL200" s="434"/>
      <c r="BM200" s="434"/>
      <c r="BN200" s="434"/>
      <c r="BO200" s="434"/>
      <c r="BP200" s="434"/>
    </row>
    <row r="201" spans="1:80" s="79" customFormat="1" ht="8.25" x14ac:dyDescent="0.15"/>
    <row r="202" spans="1:80" x14ac:dyDescent="0.2">
      <c r="A202" s="157" t="s">
        <v>142</v>
      </c>
      <c r="B202" s="158"/>
      <c r="C202" s="158"/>
      <c r="D202" s="159"/>
      <c r="E202" s="157" t="s">
        <v>440</v>
      </c>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9"/>
      <c r="BE202" s="532" t="s">
        <v>441</v>
      </c>
      <c r="BF202" s="533"/>
      <c r="BG202" s="533"/>
      <c r="BH202" s="533"/>
      <c r="BI202" s="533"/>
      <c r="BJ202" s="533"/>
      <c r="BK202" s="533"/>
      <c r="BL202" s="533"/>
      <c r="BM202" s="533"/>
      <c r="BN202" s="533"/>
      <c r="BO202" s="533"/>
      <c r="BP202" s="534"/>
      <c r="BQ202" s="157" t="s">
        <v>442</v>
      </c>
      <c r="BR202" s="158"/>
      <c r="BS202" s="158"/>
      <c r="BT202" s="158"/>
      <c r="BU202" s="158"/>
      <c r="BV202" s="158"/>
      <c r="BW202" s="158"/>
      <c r="BX202" s="158"/>
      <c r="BY202" s="158"/>
      <c r="BZ202" s="158"/>
      <c r="CA202" s="158"/>
      <c r="CB202" s="159"/>
    </row>
    <row r="203" spans="1:80" x14ac:dyDescent="0.2">
      <c r="A203" s="407" t="s">
        <v>143</v>
      </c>
      <c r="B203" s="408"/>
      <c r="C203" s="408"/>
      <c r="D203" s="409"/>
      <c r="E203" s="407"/>
      <c r="F203" s="408"/>
      <c r="G203" s="408"/>
      <c r="H203" s="408"/>
      <c r="I203" s="408"/>
      <c r="J203" s="408"/>
      <c r="K203" s="408"/>
      <c r="L203" s="408"/>
      <c r="M203" s="408"/>
      <c r="N203" s="408"/>
      <c r="O203" s="408"/>
      <c r="P203" s="408"/>
      <c r="Q203" s="408"/>
      <c r="R203" s="408"/>
      <c r="S203" s="408"/>
      <c r="T203" s="408"/>
      <c r="U203" s="408"/>
      <c r="V203" s="408"/>
      <c r="W203" s="408"/>
      <c r="X203" s="408"/>
      <c r="Y203" s="408"/>
      <c r="Z203" s="408"/>
      <c r="AA203" s="408"/>
      <c r="AB203" s="408"/>
      <c r="AC203" s="408"/>
      <c r="AD203" s="408"/>
      <c r="AE203" s="408"/>
      <c r="AF203" s="408"/>
      <c r="AG203" s="408"/>
      <c r="AH203" s="408"/>
      <c r="AI203" s="408"/>
      <c r="AJ203" s="408"/>
      <c r="AK203" s="408"/>
      <c r="AL203" s="408"/>
      <c r="AM203" s="408"/>
      <c r="AN203" s="408"/>
      <c r="AO203" s="408"/>
      <c r="AP203" s="408"/>
      <c r="AQ203" s="408"/>
      <c r="AR203" s="408"/>
      <c r="AS203" s="408"/>
      <c r="AT203" s="408"/>
      <c r="AU203" s="408"/>
      <c r="AV203" s="408"/>
      <c r="AW203" s="408"/>
      <c r="AX203" s="408"/>
      <c r="AY203" s="408"/>
      <c r="AZ203" s="408"/>
      <c r="BA203" s="408"/>
      <c r="BB203" s="408"/>
      <c r="BC203" s="408"/>
      <c r="BD203" s="409"/>
      <c r="BE203" s="412" t="s">
        <v>443</v>
      </c>
      <c r="BF203" s="346"/>
      <c r="BG203" s="346"/>
      <c r="BH203" s="346"/>
      <c r="BI203" s="346"/>
      <c r="BJ203" s="346"/>
      <c r="BK203" s="346"/>
      <c r="BL203" s="346"/>
      <c r="BM203" s="346"/>
      <c r="BN203" s="346"/>
      <c r="BO203" s="346"/>
      <c r="BP203" s="531"/>
      <c r="BQ203" s="407" t="s">
        <v>432</v>
      </c>
      <c r="BR203" s="408"/>
      <c r="BS203" s="408"/>
      <c r="BT203" s="408"/>
      <c r="BU203" s="408"/>
      <c r="BV203" s="408"/>
      <c r="BW203" s="408"/>
      <c r="BX203" s="408"/>
      <c r="BY203" s="408"/>
      <c r="BZ203" s="408"/>
      <c r="CA203" s="408"/>
      <c r="CB203" s="409"/>
    </row>
    <row r="204" spans="1:80" x14ac:dyDescent="0.2">
      <c r="A204" s="407"/>
      <c r="B204" s="408"/>
      <c r="C204" s="408"/>
      <c r="D204" s="409"/>
      <c r="E204" s="407"/>
      <c r="F204" s="408"/>
      <c r="G204" s="408"/>
      <c r="H204" s="408"/>
      <c r="I204" s="408"/>
      <c r="J204" s="408"/>
      <c r="K204" s="408"/>
      <c r="L204" s="408"/>
      <c r="M204" s="408"/>
      <c r="N204" s="408"/>
      <c r="O204" s="408"/>
      <c r="P204" s="408"/>
      <c r="Q204" s="408"/>
      <c r="R204" s="408"/>
      <c r="S204" s="408"/>
      <c r="T204" s="408"/>
      <c r="U204" s="408"/>
      <c r="V204" s="408"/>
      <c r="W204" s="408"/>
      <c r="X204" s="408"/>
      <c r="Y204" s="408"/>
      <c r="Z204" s="408"/>
      <c r="AA204" s="408"/>
      <c r="AB204" s="408"/>
      <c r="AC204" s="408"/>
      <c r="AD204" s="408"/>
      <c r="AE204" s="408"/>
      <c r="AF204" s="408"/>
      <c r="AG204" s="408"/>
      <c r="AH204" s="408"/>
      <c r="AI204" s="408"/>
      <c r="AJ204" s="408"/>
      <c r="AK204" s="408"/>
      <c r="AL204" s="408"/>
      <c r="AM204" s="408"/>
      <c r="AN204" s="408"/>
      <c r="AO204" s="408"/>
      <c r="AP204" s="408"/>
      <c r="AQ204" s="408"/>
      <c r="AR204" s="408"/>
      <c r="AS204" s="408"/>
      <c r="AT204" s="408"/>
      <c r="AU204" s="408"/>
      <c r="AV204" s="408"/>
      <c r="AW204" s="408"/>
      <c r="AX204" s="408"/>
      <c r="AY204" s="408"/>
      <c r="AZ204" s="408"/>
      <c r="BA204" s="408"/>
      <c r="BB204" s="408"/>
      <c r="BC204" s="408"/>
      <c r="BD204" s="409"/>
      <c r="BE204" s="412" t="s">
        <v>444</v>
      </c>
      <c r="BF204" s="346"/>
      <c r="BG204" s="346"/>
      <c r="BH204" s="346"/>
      <c r="BI204" s="346"/>
      <c r="BJ204" s="346"/>
      <c r="BK204" s="346"/>
      <c r="BL204" s="346"/>
      <c r="BM204" s="346"/>
      <c r="BN204" s="346"/>
      <c r="BO204" s="346"/>
      <c r="BP204" s="531"/>
      <c r="BQ204" s="407"/>
      <c r="BR204" s="408"/>
      <c r="BS204" s="408"/>
      <c r="BT204" s="408"/>
      <c r="BU204" s="408"/>
      <c r="BV204" s="408"/>
      <c r="BW204" s="408"/>
      <c r="BX204" s="408"/>
      <c r="BY204" s="408"/>
      <c r="BZ204" s="408"/>
      <c r="CA204" s="408"/>
      <c r="CB204" s="409"/>
    </row>
    <row r="205" spans="1:80" x14ac:dyDescent="0.2">
      <c r="A205" s="498"/>
      <c r="B205" s="499"/>
      <c r="C205" s="499"/>
      <c r="D205" s="500"/>
      <c r="E205" s="498"/>
      <c r="F205" s="499"/>
      <c r="G205" s="499"/>
      <c r="H205" s="499"/>
      <c r="I205" s="499"/>
      <c r="J205" s="499"/>
      <c r="K205" s="499"/>
      <c r="L205" s="499"/>
      <c r="M205" s="499"/>
      <c r="N205" s="499"/>
      <c r="O205" s="499"/>
      <c r="P205" s="499"/>
      <c r="Q205" s="499"/>
      <c r="R205" s="499"/>
      <c r="S205" s="499"/>
      <c r="T205" s="499"/>
      <c r="U205" s="499"/>
      <c r="V205" s="499"/>
      <c r="W205" s="499"/>
      <c r="X205" s="499"/>
      <c r="Y205" s="499"/>
      <c r="Z205" s="499"/>
      <c r="AA205" s="499"/>
      <c r="AB205" s="499"/>
      <c r="AC205" s="499"/>
      <c r="AD205" s="499"/>
      <c r="AE205" s="499"/>
      <c r="AF205" s="499"/>
      <c r="AG205" s="499"/>
      <c r="AH205" s="499"/>
      <c r="AI205" s="499"/>
      <c r="AJ205" s="499"/>
      <c r="AK205" s="499"/>
      <c r="AL205" s="499"/>
      <c r="AM205" s="499"/>
      <c r="AN205" s="499"/>
      <c r="AO205" s="499"/>
      <c r="AP205" s="499"/>
      <c r="AQ205" s="499"/>
      <c r="AR205" s="499"/>
      <c r="AS205" s="499"/>
      <c r="AT205" s="499"/>
      <c r="AU205" s="499"/>
      <c r="AV205" s="499"/>
      <c r="AW205" s="499"/>
      <c r="AX205" s="499"/>
      <c r="AY205" s="499"/>
      <c r="AZ205" s="499"/>
      <c r="BA205" s="499"/>
      <c r="BB205" s="499"/>
      <c r="BC205" s="499"/>
      <c r="BD205" s="500"/>
      <c r="BE205" s="486" t="s">
        <v>445</v>
      </c>
      <c r="BF205" s="147"/>
      <c r="BG205" s="147"/>
      <c r="BH205" s="147"/>
      <c r="BI205" s="147"/>
      <c r="BJ205" s="147"/>
      <c r="BK205" s="147"/>
      <c r="BL205" s="147"/>
      <c r="BM205" s="147"/>
      <c r="BN205" s="147"/>
      <c r="BO205" s="147"/>
      <c r="BP205" s="487"/>
      <c r="BQ205" s="498"/>
      <c r="BR205" s="499"/>
      <c r="BS205" s="499"/>
      <c r="BT205" s="499"/>
      <c r="BU205" s="499"/>
      <c r="BV205" s="499"/>
      <c r="BW205" s="499"/>
      <c r="BX205" s="499"/>
      <c r="BY205" s="499"/>
      <c r="BZ205" s="499"/>
      <c r="CA205" s="499"/>
      <c r="CB205" s="500"/>
    </row>
    <row r="206" spans="1:80" x14ac:dyDescent="0.2">
      <c r="A206" s="400">
        <v>1</v>
      </c>
      <c r="B206" s="401"/>
      <c r="C206" s="401"/>
      <c r="D206" s="402"/>
      <c r="E206" s="400">
        <v>2</v>
      </c>
      <c r="F206" s="401"/>
      <c r="G206" s="401"/>
      <c r="H206" s="401"/>
      <c r="I206" s="401"/>
      <c r="J206" s="401"/>
      <c r="K206" s="401"/>
      <c r="L206" s="401"/>
      <c r="M206" s="401"/>
      <c r="N206" s="401"/>
      <c r="O206" s="401"/>
      <c r="P206" s="401"/>
      <c r="Q206" s="401"/>
      <c r="R206" s="401"/>
      <c r="S206" s="401"/>
      <c r="T206" s="401"/>
      <c r="U206" s="401"/>
      <c r="V206" s="401"/>
      <c r="W206" s="401"/>
      <c r="X206" s="401"/>
      <c r="Y206" s="401"/>
      <c r="Z206" s="401"/>
      <c r="AA206" s="401"/>
      <c r="AB206" s="401"/>
      <c r="AC206" s="401"/>
      <c r="AD206" s="401"/>
      <c r="AE206" s="401"/>
      <c r="AF206" s="401"/>
      <c r="AG206" s="401"/>
      <c r="AH206" s="401"/>
      <c r="AI206" s="401"/>
      <c r="AJ206" s="401"/>
      <c r="AK206" s="401"/>
      <c r="AL206" s="401"/>
      <c r="AM206" s="401"/>
      <c r="AN206" s="401"/>
      <c r="AO206" s="401"/>
      <c r="AP206" s="401"/>
      <c r="AQ206" s="401"/>
      <c r="AR206" s="401"/>
      <c r="AS206" s="401"/>
      <c r="AT206" s="401"/>
      <c r="AU206" s="401"/>
      <c r="AV206" s="401"/>
      <c r="AW206" s="401"/>
      <c r="AX206" s="401"/>
      <c r="AY206" s="401"/>
      <c r="AZ206" s="401"/>
      <c r="BA206" s="401"/>
      <c r="BB206" s="401"/>
      <c r="BC206" s="401"/>
      <c r="BD206" s="402"/>
      <c r="BE206" s="525">
        <v>3</v>
      </c>
      <c r="BF206" s="526"/>
      <c r="BG206" s="526"/>
      <c r="BH206" s="526"/>
      <c r="BI206" s="526"/>
      <c r="BJ206" s="526"/>
      <c r="BK206" s="526"/>
      <c r="BL206" s="526"/>
      <c r="BM206" s="526"/>
      <c r="BN206" s="526"/>
      <c r="BO206" s="526"/>
      <c r="BP206" s="527"/>
      <c r="BQ206" s="400">
        <v>4</v>
      </c>
      <c r="BR206" s="401"/>
      <c r="BS206" s="401"/>
      <c r="BT206" s="401"/>
      <c r="BU206" s="401"/>
      <c r="BV206" s="401"/>
      <c r="BW206" s="401"/>
      <c r="BX206" s="401"/>
      <c r="BY206" s="401"/>
      <c r="BZ206" s="401"/>
      <c r="CA206" s="401"/>
      <c r="CB206" s="402"/>
    </row>
    <row r="207" spans="1:80" x14ac:dyDescent="0.2">
      <c r="A207" s="525">
        <v>1</v>
      </c>
      <c r="B207" s="526"/>
      <c r="C207" s="526"/>
      <c r="D207" s="527"/>
      <c r="E207" s="361" t="s">
        <v>446</v>
      </c>
      <c r="F207" s="362"/>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2"/>
      <c r="AT207" s="362"/>
      <c r="AU207" s="362"/>
      <c r="AV207" s="362"/>
      <c r="AW207" s="362"/>
      <c r="AX207" s="362"/>
      <c r="AY207" s="362"/>
      <c r="AZ207" s="362"/>
      <c r="BA207" s="362"/>
      <c r="BB207" s="362"/>
      <c r="BC207" s="362"/>
      <c r="BD207" s="363"/>
      <c r="BE207" s="525" t="s">
        <v>52</v>
      </c>
      <c r="BF207" s="526"/>
      <c r="BG207" s="526"/>
      <c r="BH207" s="526"/>
      <c r="BI207" s="526"/>
      <c r="BJ207" s="526"/>
      <c r="BK207" s="526"/>
      <c r="BL207" s="526"/>
      <c r="BM207" s="526"/>
      <c r="BN207" s="526"/>
      <c r="BO207" s="526"/>
      <c r="BP207" s="527"/>
      <c r="BQ207" s="416">
        <f>SUM(BQ208:CB212)</f>
        <v>0</v>
      </c>
      <c r="BR207" s="417"/>
      <c r="BS207" s="417"/>
      <c r="BT207" s="417"/>
      <c r="BU207" s="417"/>
      <c r="BV207" s="417"/>
      <c r="BW207" s="417"/>
      <c r="BX207" s="417"/>
      <c r="BY207" s="417"/>
      <c r="BZ207" s="417"/>
      <c r="CA207" s="417"/>
      <c r="CB207" s="418"/>
    </row>
    <row r="208" spans="1:80" x14ac:dyDescent="0.2">
      <c r="A208" s="157" t="s">
        <v>157</v>
      </c>
      <c r="B208" s="158"/>
      <c r="C208" s="158"/>
      <c r="D208" s="159"/>
      <c r="E208" s="501" t="s">
        <v>45</v>
      </c>
      <c r="F208" s="502"/>
      <c r="G208" s="502"/>
      <c r="H208" s="502"/>
      <c r="I208" s="502"/>
      <c r="J208" s="502"/>
      <c r="K208" s="502"/>
      <c r="L208" s="502"/>
      <c r="M208" s="502"/>
      <c r="N208" s="502"/>
      <c r="O208" s="502"/>
      <c r="P208" s="502"/>
      <c r="Q208" s="502"/>
      <c r="R208" s="502"/>
      <c r="S208" s="502"/>
      <c r="T208" s="502"/>
      <c r="U208" s="502"/>
      <c r="V208" s="502"/>
      <c r="W208" s="502"/>
      <c r="X208" s="502"/>
      <c r="Y208" s="502"/>
      <c r="Z208" s="502"/>
      <c r="AA208" s="502"/>
      <c r="AB208" s="502"/>
      <c r="AC208" s="502"/>
      <c r="AD208" s="502"/>
      <c r="AE208" s="502"/>
      <c r="AF208" s="502"/>
      <c r="AG208" s="502"/>
      <c r="AH208" s="502"/>
      <c r="AI208" s="502"/>
      <c r="AJ208" s="502"/>
      <c r="AK208" s="502"/>
      <c r="AL208" s="502"/>
      <c r="AM208" s="502"/>
      <c r="AN208" s="502"/>
      <c r="AO208" s="502"/>
      <c r="AP208" s="502"/>
      <c r="AQ208" s="502"/>
      <c r="AR208" s="502"/>
      <c r="AS208" s="502"/>
      <c r="AT208" s="502"/>
      <c r="AU208" s="502"/>
      <c r="AV208" s="502"/>
      <c r="AW208" s="502"/>
      <c r="AX208" s="502"/>
      <c r="AY208" s="502"/>
      <c r="AZ208" s="502"/>
      <c r="BA208" s="502"/>
      <c r="BB208" s="502"/>
      <c r="BC208" s="502"/>
      <c r="BD208" s="503"/>
      <c r="BE208" s="504"/>
      <c r="BF208" s="505"/>
      <c r="BG208" s="505"/>
      <c r="BH208" s="505"/>
      <c r="BI208" s="505"/>
      <c r="BJ208" s="505"/>
      <c r="BK208" s="505"/>
      <c r="BL208" s="505"/>
      <c r="BM208" s="505"/>
      <c r="BN208" s="505"/>
      <c r="BO208" s="505"/>
      <c r="BP208" s="506"/>
      <c r="BQ208" s="504">
        <f>ROUND(BE208*0.22,2)</f>
        <v>0</v>
      </c>
      <c r="BR208" s="505"/>
      <c r="BS208" s="505"/>
      <c r="BT208" s="505"/>
      <c r="BU208" s="505"/>
      <c r="BV208" s="505"/>
      <c r="BW208" s="505"/>
      <c r="BX208" s="505"/>
      <c r="BY208" s="505"/>
      <c r="BZ208" s="505"/>
      <c r="CA208" s="505"/>
      <c r="CB208" s="506"/>
    </row>
    <row r="209" spans="1:89" x14ac:dyDescent="0.2">
      <c r="A209" s="498"/>
      <c r="B209" s="499"/>
      <c r="C209" s="499"/>
      <c r="D209" s="500"/>
      <c r="E209" s="507" t="s">
        <v>447</v>
      </c>
      <c r="F209" s="508"/>
      <c r="G209" s="508"/>
      <c r="H209" s="508"/>
      <c r="I209" s="508"/>
      <c r="J209" s="508"/>
      <c r="K209" s="508"/>
      <c r="L209" s="508"/>
      <c r="M209" s="508"/>
      <c r="N209" s="508"/>
      <c r="O209" s="508"/>
      <c r="P209" s="508"/>
      <c r="Q209" s="508"/>
      <c r="R209" s="508"/>
      <c r="S209" s="508"/>
      <c r="T209" s="508"/>
      <c r="U209" s="508"/>
      <c r="V209" s="508"/>
      <c r="W209" s="508"/>
      <c r="X209" s="508"/>
      <c r="Y209" s="508"/>
      <c r="Z209" s="508"/>
      <c r="AA209" s="508"/>
      <c r="AB209" s="508"/>
      <c r="AC209" s="508"/>
      <c r="AD209" s="508"/>
      <c r="AE209" s="508"/>
      <c r="AF209" s="508"/>
      <c r="AG209" s="508"/>
      <c r="AH209" s="508"/>
      <c r="AI209" s="508"/>
      <c r="AJ209" s="508"/>
      <c r="AK209" s="508"/>
      <c r="AL209" s="508"/>
      <c r="AM209" s="508"/>
      <c r="AN209" s="508"/>
      <c r="AO209" s="508"/>
      <c r="AP209" s="508"/>
      <c r="AQ209" s="508"/>
      <c r="AR209" s="508"/>
      <c r="AS209" s="508"/>
      <c r="AT209" s="508"/>
      <c r="AU209" s="508"/>
      <c r="AV209" s="508"/>
      <c r="AW209" s="508"/>
      <c r="AX209" s="508"/>
      <c r="AY209" s="508"/>
      <c r="AZ209" s="508"/>
      <c r="BA209" s="508"/>
      <c r="BB209" s="508"/>
      <c r="BC209" s="508"/>
      <c r="BD209" s="509"/>
      <c r="BE209" s="392"/>
      <c r="BF209" s="393"/>
      <c r="BG209" s="393"/>
      <c r="BH209" s="393"/>
      <c r="BI209" s="393"/>
      <c r="BJ209" s="393"/>
      <c r="BK209" s="393"/>
      <c r="BL209" s="393"/>
      <c r="BM209" s="393"/>
      <c r="BN209" s="393"/>
      <c r="BO209" s="393"/>
      <c r="BP209" s="394"/>
      <c r="BQ209" s="392"/>
      <c r="BR209" s="393"/>
      <c r="BS209" s="393"/>
      <c r="BT209" s="393"/>
      <c r="BU209" s="393"/>
      <c r="BV209" s="393"/>
      <c r="BW209" s="393"/>
      <c r="BX209" s="393"/>
      <c r="BY209" s="393"/>
      <c r="BZ209" s="393"/>
      <c r="CA209" s="393"/>
      <c r="CB209" s="394"/>
      <c r="CK209" s="80"/>
    </row>
    <row r="210" spans="1:89" x14ac:dyDescent="0.2">
      <c r="A210" s="525" t="s">
        <v>156</v>
      </c>
      <c r="B210" s="526"/>
      <c r="C210" s="526"/>
      <c r="D210" s="527"/>
      <c r="E210" s="528" t="s">
        <v>448</v>
      </c>
      <c r="F210" s="529"/>
      <c r="G210" s="529"/>
      <c r="H210" s="529"/>
      <c r="I210" s="529"/>
      <c r="J210" s="529"/>
      <c r="K210" s="529"/>
      <c r="L210" s="529"/>
      <c r="M210" s="529"/>
      <c r="N210" s="529"/>
      <c r="O210" s="529"/>
      <c r="P210" s="529"/>
      <c r="Q210" s="529"/>
      <c r="R210" s="529"/>
      <c r="S210" s="529"/>
      <c r="T210" s="529"/>
      <c r="U210" s="529"/>
      <c r="V210" s="529"/>
      <c r="W210" s="529"/>
      <c r="X210" s="529"/>
      <c r="Y210" s="529"/>
      <c r="Z210" s="529"/>
      <c r="AA210" s="529"/>
      <c r="AB210" s="529"/>
      <c r="AC210" s="529"/>
      <c r="AD210" s="529"/>
      <c r="AE210" s="529"/>
      <c r="AF210" s="529"/>
      <c r="AG210" s="529"/>
      <c r="AH210" s="529"/>
      <c r="AI210" s="529"/>
      <c r="AJ210" s="529"/>
      <c r="AK210" s="529"/>
      <c r="AL210" s="529"/>
      <c r="AM210" s="529"/>
      <c r="AN210" s="529"/>
      <c r="AO210" s="529"/>
      <c r="AP210" s="529"/>
      <c r="AQ210" s="529"/>
      <c r="AR210" s="529"/>
      <c r="AS210" s="529"/>
      <c r="AT210" s="529"/>
      <c r="AU210" s="529"/>
      <c r="AV210" s="529"/>
      <c r="AW210" s="529"/>
      <c r="AX210" s="529"/>
      <c r="AY210" s="529"/>
      <c r="AZ210" s="529"/>
      <c r="BA210" s="529"/>
      <c r="BB210" s="529"/>
      <c r="BC210" s="529"/>
      <c r="BD210" s="530"/>
      <c r="BE210" s="416"/>
      <c r="BF210" s="417"/>
      <c r="BG210" s="417"/>
      <c r="BH210" s="417"/>
      <c r="BI210" s="417"/>
      <c r="BJ210" s="417"/>
      <c r="BK210" s="417"/>
      <c r="BL210" s="417"/>
      <c r="BM210" s="417"/>
      <c r="BN210" s="417"/>
      <c r="BO210" s="417"/>
      <c r="BP210" s="418"/>
      <c r="BQ210" s="416">
        <f>ROUND(BE210*0.1,2)</f>
        <v>0</v>
      </c>
      <c r="BR210" s="417"/>
      <c r="BS210" s="417"/>
      <c r="BT210" s="417"/>
      <c r="BU210" s="417"/>
      <c r="BV210" s="417"/>
      <c r="BW210" s="417"/>
      <c r="BX210" s="417"/>
      <c r="BY210" s="417"/>
      <c r="BZ210" s="417"/>
      <c r="CA210" s="417"/>
      <c r="CB210" s="418"/>
    </row>
    <row r="211" spans="1:89" x14ac:dyDescent="0.2">
      <c r="A211" s="157" t="s">
        <v>159</v>
      </c>
      <c r="B211" s="158"/>
      <c r="C211" s="158"/>
      <c r="D211" s="159"/>
      <c r="E211" s="501" t="s">
        <v>449</v>
      </c>
      <c r="F211" s="502"/>
      <c r="G211" s="502"/>
      <c r="H211" s="502"/>
      <c r="I211" s="502"/>
      <c r="J211" s="502"/>
      <c r="K211" s="502"/>
      <c r="L211" s="502"/>
      <c r="M211" s="502"/>
      <c r="N211" s="502"/>
      <c r="O211" s="502"/>
      <c r="P211" s="502"/>
      <c r="Q211" s="502"/>
      <c r="R211" s="502"/>
      <c r="S211" s="502"/>
      <c r="T211" s="502"/>
      <c r="U211" s="502"/>
      <c r="V211" s="502"/>
      <c r="W211" s="502"/>
      <c r="X211" s="502"/>
      <c r="Y211" s="502"/>
      <c r="Z211" s="502"/>
      <c r="AA211" s="502"/>
      <c r="AB211" s="502"/>
      <c r="AC211" s="502"/>
      <c r="AD211" s="502"/>
      <c r="AE211" s="502"/>
      <c r="AF211" s="502"/>
      <c r="AG211" s="502"/>
      <c r="AH211" s="502"/>
      <c r="AI211" s="502"/>
      <c r="AJ211" s="502"/>
      <c r="AK211" s="502"/>
      <c r="AL211" s="502"/>
      <c r="AM211" s="502"/>
      <c r="AN211" s="502"/>
      <c r="AO211" s="502"/>
      <c r="AP211" s="502"/>
      <c r="AQ211" s="502"/>
      <c r="AR211" s="502"/>
      <c r="AS211" s="502"/>
      <c r="AT211" s="502"/>
      <c r="AU211" s="502"/>
      <c r="AV211" s="502"/>
      <c r="AW211" s="502"/>
      <c r="AX211" s="502"/>
      <c r="AY211" s="502"/>
      <c r="AZ211" s="502"/>
      <c r="BA211" s="502"/>
      <c r="BB211" s="502"/>
      <c r="BC211" s="502"/>
      <c r="BD211" s="503"/>
      <c r="BE211" s="504"/>
      <c r="BF211" s="505"/>
      <c r="BG211" s="505"/>
      <c r="BH211" s="505"/>
      <c r="BI211" s="505"/>
      <c r="BJ211" s="505"/>
      <c r="BK211" s="505"/>
      <c r="BL211" s="505"/>
      <c r="BM211" s="505"/>
      <c r="BN211" s="505"/>
      <c r="BO211" s="505"/>
      <c r="BP211" s="506"/>
      <c r="BQ211" s="504"/>
      <c r="BR211" s="505"/>
      <c r="BS211" s="505"/>
      <c r="BT211" s="505"/>
      <c r="BU211" s="505"/>
      <c r="BV211" s="505"/>
      <c r="BW211" s="505"/>
      <c r="BX211" s="505"/>
      <c r="BY211" s="505"/>
      <c r="BZ211" s="505"/>
      <c r="CA211" s="505"/>
      <c r="CB211" s="506"/>
      <c r="CK211" s="80"/>
    </row>
    <row r="212" spans="1:89" x14ac:dyDescent="0.2">
      <c r="A212" s="498"/>
      <c r="B212" s="499"/>
      <c r="C212" s="499"/>
      <c r="D212" s="500"/>
      <c r="E212" s="507" t="s">
        <v>450</v>
      </c>
      <c r="F212" s="508"/>
      <c r="G212" s="508"/>
      <c r="H212" s="508"/>
      <c r="I212" s="508"/>
      <c r="J212" s="508"/>
      <c r="K212" s="508"/>
      <c r="L212" s="508"/>
      <c r="M212" s="508"/>
      <c r="N212" s="508"/>
      <c r="O212" s="508"/>
      <c r="P212" s="508"/>
      <c r="Q212" s="508"/>
      <c r="R212" s="508"/>
      <c r="S212" s="508"/>
      <c r="T212" s="508"/>
      <c r="U212" s="508"/>
      <c r="V212" s="508"/>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9"/>
      <c r="BE212" s="392"/>
      <c r="BF212" s="393"/>
      <c r="BG212" s="393"/>
      <c r="BH212" s="393"/>
      <c r="BI212" s="393"/>
      <c r="BJ212" s="393"/>
      <c r="BK212" s="393"/>
      <c r="BL212" s="393"/>
      <c r="BM212" s="393"/>
      <c r="BN212" s="393"/>
      <c r="BO212" s="393"/>
      <c r="BP212" s="394"/>
      <c r="BQ212" s="392"/>
      <c r="BR212" s="393"/>
      <c r="BS212" s="393"/>
      <c r="BT212" s="393"/>
      <c r="BU212" s="393"/>
      <c r="BV212" s="393"/>
      <c r="BW212" s="393"/>
      <c r="BX212" s="393"/>
      <c r="BY212" s="393"/>
      <c r="BZ212" s="393"/>
      <c r="CA212" s="393"/>
      <c r="CB212" s="394"/>
    </row>
    <row r="213" spans="1:89" x14ac:dyDescent="0.2">
      <c r="A213" s="157">
        <v>2</v>
      </c>
      <c r="B213" s="158"/>
      <c r="C213" s="158"/>
      <c r="D213" s="159"/>
      <c r="E213" s="510" t="s">
        <v>451</v>
      </c>
      <c r="F213" s="511"/>
      <c r="G213" s="511"/>
      <c r="H213" s="511"/>
      <c r="I213" s="511"/>
      <c r="J213" s="511"/>
      <c r="K213" s="511"/>
      <c r="L213" s="511"/>
      <c r="M213" s="511"/>
      <c r="N213" s="511"/>
      <c r="O213" s="511"/>
      <c r="P213" s="511"/>
      <c r="Q213" s="511"/>
      <c r="R213" s="511"/>
      <c r="S213" s="511"/>
      <c r="T213" s="511"/>
      <c r="U213" s="511"/>
      <c r="V213" s="511"/>
      <c r="W213" s="511"/>
      <c r="X213" s="511"/>
      <c r="Y213" s="511"/>
      <c r="Z213" s="511"/>
      <c r="AA213" s="511"/>
      <c r="AB213" s="511"/>
      <c r="AC213" s="511"/>
      <c r="AD213" s="511"/>
      <c r="AE213" s="511"/>
      <c r="AF213" s="511"/>
      <c r="AG213" s="511"/>
      <c r="AH213" s="511"/>
      <c r="AI213" s="511"/>
      <c r="AJ213" s="511"/>
      <c r="AK213" s="511"/>
      <c r="AL213" s="511"/>
      <c r="AM213" s="511"/>
      <c r="AN213" s="511"/>
      <c r="AO213" s="511"/>
      <c r="AP213" s="511"/>
      <c r="AQ213" s="511"/>
      <c r="AR213" s="511"/>
      <c r="AS213" s="511"/>
      <c r="AT213" s="511"/>
      <c r="AU213" s="511"/>
      <c r="AV213" s="511"/>
      <c r="AW213" s="511"/>
      <c r="AX213" s="511"/>
      <c r="AY213" s="511"/>
      <c r="AZ213" s="511"/>
      <c r="BA213" s="511"/>
      <c r="BB213" s="511"/>
      <c r="BC213" s="511"/>
      <c r="BD213" s="512"/>
      <c r="BE213" s="513"/>
      <c r="BF213" s="514"/>
      <c r="BG213" s="514"/>
      <c r="BH213" s="514"/>
      <c r="BI213" s="514"/>
      <c r="BJ213" s="514"/>
      <c r="BK213" s="514"/>
      <c r="BL213" s="514"/>
      <c r="BM213" s="514"/>
      <c r="BN213" s="514"/>
      <c r="BO213" s="514"/>
      <c r="BP213" s="515"/>
      <c r="BQ213" s="504">
        <f>ROUND(SUM(BQ215:CB225),2)</f>
        <v>0</v>
      </c>
      <c r="BR213" s="505"/>
      <c r="BS213" s="505"/>
      <c r="BT213" s="505"/>
      <c r="BU213" s="505"/>
      <c r="BV213" s="505"/>
      <c r="BW213" s="505"/>
      <c r="BX213" s="505"/>
      <c r="BY213" s="505"/>
      <c r="BZ213" s="505"/>
      <c r="CA213" s="505"/>
      <c r="CB213" s="506"/>
    </row>
    <row r="214" spans="1:89" x14ac:dyDescent="0.2">
      <c r="A214" s="498"/>
      <c r="B214" s="499"/>
      <c r="C214" s="499"/>
      <c r="D214" s="500"/>
      <c r="E214" s="413" t="s">
        <v>452</v>
      </c>
      <c r="F214" s="414"/>
      <c r="G214" s="414"/>
      <c r="H214" s="414"/>
      <c r="I214" s="414"/>
      <c r="J214" s="414"/>
      <c r="K214" s="414"/>
      <c r="L214" s="414"/>
      <c r="M214" s="414"/>
      <c r="N214" s="414"/>
      <c r="O214" s="414"/>
      <c r="P214" s="414"/>
      <c r="Q214" s="414"/>
      <c r="R214" s="414"/>
      <c r="S214" s="414"/>
      <c r="T214" s="414"/>
      <c r="U214" s="414"/>
      <c r="V214" s="414"/>
      <c r="W214" s="414"/>
      <c r="X214" s="414"/>
      <c r="Y214" s="414"/>
      <c r="Z214" s="414"/>
      <c r="AA214" s="414"/>
      <c r="AB214" s="414"/>
      <c r="AC214" s="414"/>
      <c r="AD214" s="414"/>
      <c r="AE214" s="414"/>
      <c r="AF214" s="414"/>
      <c r="AG214" s="414"/>
      <c r="AH214" s="414"/>
      <c r="AI214" s="414"/>
      <c r="AJ214" s="414"/>
      <c r="AK214" s="414"/>
      <c r="AL214" s="414"/>
      <c r="AM214" s="414"/>
      <c r="AN214" s="414"/>
      <c r="AO214" s="414"/>
      <c r="AP214" s="414"/>
      <c r="AQ214" s="414"/>
      <c r="AR214" s="414"/>
      <c r="AS214" s="414"/>
      <c r="AT214" s="414"/>
      <c r="AU214" s="414"/>
      <c r="AV214" s="414"/>
      <c r="AW214" s="414"/>
      <c r="AX214" s="414"/>
      <c r="AY214" s="414"/>
      <c r="AZ214" s="414"/>
      <c r="BA214" s="414"/>
      <c r="BB214" s="414"/>
      <c r="BC214" s="414"/>
      <c r="BD214" s="415"/>
      <c r="BE214" s="516"/>
      <c r="BF214" s="517"/>
      <c r="BG214" s="517"/>
      <c r="BH214" s="517"/>
      <c r="BI214" s="517"/>
      <c r="BJ214" s="517"/>
      <c r="BK214" s="517"/>
      <c r="BL214" s="517"/>
      <c r="BM214" s="517"/>
      <c r="BN214" s="517"/>
      <c r="BO214" s="517"/>
      <c r="BP214" s="518"/>
      <c r="BQ214" s="392"/>
      <c r="BR214" s="393"/>
      <c r="BS214" s="393"/>
      <c r="BT214" s="393"/>
      <c r="BU214" s="393"/>
      <c r="BV214" s="393"/>
      <c r="BW214" s="393"/>
      <c r="BX214" s="393"/>
      <c r="BY214" s="393"/>
      <c r="BZ214" s="393"/>
      <c r="CA214" s="393"/>
      <c r="CB214" s="394"/>
    </row>
    <row r="215" spans="1:89" x14ac:dyDescent="0.2">
      <c r="A215" s="157" t="s">
        <v>453</v>
      </c>
      <c r="B215" s="158"/>
      <c r="C215" s="158"/>
      <c r="D215" s="159"/>
      <c r="E215" s="501" t="s">
        <v>45</v>
      </c>
      <c r="F215" s="502"/>
      <c r="G215" s="502"/>
      <c r="H215" s="502"/>
      <c r="I215" s="502"/>
      <c r="J215" s="502"/>
      <c r="K215" s="502"/>
      <c r="L215" s="502"/>
      <c r="M215" s="502"/>
      <c r="N215" s="502"/>
      <c r="O215" s="502"/>
      <c r="P215" s="502"/>
      <c r="Q215" s="502"/>
      <c r="R215" s="502"/>
      <c r="S215" s="502"/>
      <c r="T215" s="502"/>
      <c r="U215" s="502"/>
      <c r="V215" s="502"/>
      <c r="W215" s="502"/>
      <c r="X215" s="502"/>
      <c r="Y215" s="502"/>
      <c r="Z215" s="502"/>
      <c r="AA215" s="502"/>
      <c r="AB215" s="502"/>
      <c r="AC215" s="502"/>
      <c r="AD215" s="502"/>
      <c r="AE215" s="502"/>
      <c r="AF215" s="502"/>
      <c r="AG215" s="502"/>
      <c r="AH215" s="502"/>
      <c r="AI215" s="502"/>
      <c r="AJ215" s="502"/>
      <c r="AK215" s="502"/>
      <c r="AL215" s="502"/>
      <c r="AM215" s="502"/>
      <c r="AN215" s="502"/>
      <c r="AO215" s="502"/>
      <c r="AP215" s="502"/>
      <c r="AQ215" s="502"/>
      <c r="AR215" s="502"/>
      <c r="AS215" s="502"/>
      <c r="AT215" s="502"/>
      <c r="AU215" s="502"/>
      <c r="AV215" s="502"/>
      <c r="AW215" s="502"/>
      <c r="AX215" s="502"/>
      <c r="AY215" s="502"/>
      <c r="AZ215" s="502"/>
      <c r="BA215" s="502"/>
      <c r="BB215" s="502"/>
      <c r="BC215" s="502"/>
      <c r="BD215" s="503"/>
      <c r="BE215" s="504"/>
      <c r="BF215" s="505"/>
      <c r="BG215" s="505"/>
      <c r="BH215" s="505"/>
      <c r="BI215" s="505"/>
      <c r="BJ215" s="505"/>
      <c r="BK215" s="505"/>
      <c r="BL215" s="505"/>
      <c r="BM215" s="505"/>
      <c r="BN215" s="505"/>
      <c r="BO215" s="505"/>
      <c r="BP215" s="506"/>
      <c r="BQ215" s="504">
        <f>ROUND(BE215*0.029,2)</f>
        <v>0</v>
      </c>
      <c r="BR215" s="505"/>
      <c r="BS215" s="505"/>
      <c r="BT215" s="505"/>
      <c r="BU215" s="505"/>
      <c r="BV215" s="505"/>
      <c r="BW215" s="505"/>
      <c r="BX215" s="505"/>
      <c r="BY215" s="505"/>
      <c r="BZ215" s="505"/>
      <c r="CA215" s="505"/>
      <c r="CB215" s="506"/>
    </row>
    <row r="216" spans="1:89" x14ac:dyDescent="0.2">
      <c r="A216" s="407"/>
      <c r="B216" s="408"/>
      <c r="C216" s="408"/>
      <c r="D216" s="409"/>
      <c r="E216" s="522" t="s">
        <v>454</v>
      </c>
      <c r="F216" s="523"/>
      <c r="G216" s="523"/>
      <c r="H216" s="523"/>
      <c r="I216" s="523"/>
      <c r="J216" s="523"/>
      <c r="K216" s="523"/>
      <c r="L216" s="523"/>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c r="AM216" s="523"/>
      <c r="AN216" s="523"/>
      <c r="AO216" s="523"/>
      <c r="AP216" s="523"/>
      <c r="AQ216" s="523"/>
      <c r="AR216" s="523"/>
      <c r="AS216" s="523"/>
      <c r="AT216" s="523"/>
      <c r="AU216" s="523"/>
      <c r="AV216" s="523"/>
      <c r="AW216" s="523"/>
      <c r="AX216" s="523"/>
      <c r="AY216" s="523"/>
      <c r="AZ216" s="523"/>
      <c r="BA216" s="523"/>
      <c r="BB216" s="523"/>
      <c r="BC216" s="523"/>
      <c r="BD216" s="524"/>
      <c r="BE216" s="519"/>
      <c r="BF216" s="520"/>
      <c r="BG216" s="520"/>
      <c r="BH216" s="520"/>
      <c r="BI216" s="520"/>
      <c r="BJ216" s="520"/>
      <c r="BK216" s="520"/>
      <c r="BL216" s="520"/>
      <c r="BM216" s="520"/>
      <c r="BN216" s="520"/>
      <c r="BO216" s="520"/>
      <c r="BP216" s="521"/>
      <c r="BQ216" s="519"/>
      <c r="BR216" s="520"/>
      <c r="BS216" s="520"/>
      <c r="BT216" s="520"/>
      <c r="BU216" s="520"/>
      <c r="BV216" s="520"/>
      <c r="BW216" s="520"/>
      <c r="BX216" s="520"/>
      <c r="BY216" s="520"/>
      <c r="BZ216" s="520"/>
      <c r="CA216" s="520"/>
      <c r="CB216" s="521"/>
    </row>
    <row r="217" spans="1:89" x14ac:dyDescent="0.2">
      <c r="A217" s="498"/>
      <c r="B217" s="499"/>
      <c r="C217" s="499"/>
      <c r="D217" s="500"/>
      <c r="E217" s="507" t="s">
        <v>455</v>
      </c>
      <c r="F217" s="508"/>
      <c r="G217" s="508"/>
      <c r="H217" s="508"/>
      <c r="I217" s="508"/>
      <c r="J217" s="508"/>
      <c r="K217" s="508"/>
      <c r="L217" s="508"/>
      <c r="M217" s="508"/>
      <c r="N217" s="508"/>
      <c r="O217" s="508"/>
      <c r="P217" s="508"/>
      <c r="Q217" s="508"/>
      <c r="R217" s="508"/>
      <c r="S217" s="508"/>
      <c r="T217" s="508"/>
      <c r="U217" s="508"/>
      <c r="V217" s="508"/>
      <c r="W217" s="508"/>
      <c r="X217" s="508"/>
      <c r="Y217" s="508"/>
      <c r="Z217" s="508"/>
      <c r="AA217" s="508"/>
      <c r="AB217" s="508"/>
      <c r="AC217" s="508"/>
      <c r="AD217" s="508"/>
      <c r="AE217" s="508"/>
      <c r="AF217" s="508"/>
      <c r="AG217" s="508"/>
      <c r="AH217" s="508"/>
      <c r="AI217" s="508"/>
      <c r="AJ217" s="508"/>
      <c r="AK217" s="508"/>
      <c r="AL217" s="508"/>
      <c r="AM217" s="508"/>
      <c r="AN217" s="508"/>
      <c r="AO217" s="508"/>
      <c r="AP217" s="508"/>
      <c r="AQ217" s="508"/>
      <c r="AR217" s="508"/>
      <c r="AS217" s="508"/>
      <c r="AT217" s="508"/>
      <c r="AU217" s="508"/>
      <c r="AV217" s="508"/>
      <c r="AW217" s="508"/>
      <c r="AX217" s="508"/>
      <c r="AY217" s="508"/>
      <c r="AZ217" s="508"/>
      <c r="BA217" s="508"/>
      <c r="BB217" s="508"/>
      <c r="BC217" s="508"/>
      <c r="BD217" s="509"/>
      <c r="BE217" s="392"/>
      <c r="BF217" s="393"/>
      <c r="BG217" s="393"/>
      <c r="BH217" s="393"/>
      <c r="BI217" s="393"/>
      <c r="BJ217" s="393"/>
      <c r="BK217" s="393"/>
      <c r="BL217" s="393"/>
      <c r="BM217" s="393"/>
      <c r="BN217" s="393"/>
      <c r="BO217" s="393"/>
      <c r="BP217" s="394"/>
      <c r="BQ217" s="392"/>
      <c r="BR217" s="393"/>
      <c r="BS217" s="393"/>
      <c r="BT217" s="393"/>
      <c r="BU217" s="393"/>
      <c r="BV217" s="393"/>
      <c r="BW217" s="393"/>
      <c r="BX217" s="393"/>
      <c r="BY217" s="393"/>
      <c r="BZ217" s="393"/>
      <c r="CA217" s="393"/>
      <c r="CB217" s="394"/>
    </row>
    <row r="218" spans="1:89" x14ac:dyDescent="0.2">
      <c r="A218" s="157" t="s">
        <v>456</v>
      </c>
      <c r="B218" s="158"/>
      <c r="C218" s="158"/>
      <c r="D218" s="159"/>
      <c r="E218" s="501" t="s">
        <v>457</v>
      </c>
      <c r="F218" s="502"/>
      <c r="G218" s="502"/>
      <c r="H218" s="502"/>
      <c r="I218" s="502"/>
      <c r="J218" s="502"/>
      <c r="K218" s="502"/>
      <c r="L218" s="502"/>
      <c r="M218" s="502"/>
      <c r="N218" s="502"/>
      <c r="O218" s="502"/>
      <c r="P218" s="502"/>
      <c r="Q218" s="502"/>
      <c r="R218" s="502"/>
      <c r="S218" s="502"/>
      <c r="T218" s="502"/>
      <c r="U218" s="502"/>
      <c r="V218" s="502"/>
      <c r="W218" s="502"/>
      <c r="X218" s="502"/>
      <c r="Y218" s="502"/>
      <c r="Z218" s="502"/>
      <c r="AA218" s="502"/>
      <c r="AB218" s="502"/>
      <c r="AC218" s="502"/>
      <c r="AD218" s="502"/>
      <c r="AE218" s="502"/>
      <c r="AF218" s="502"/>
      <c r="AG218" s="502"/>
      <c r="AH218" s="502"/>
      <c r="AI218" s="502"/>
      <c r="AJ218" s="502"/>
      <c r="AK218" s="502"/>
      <c r="AL218" s="502"/>
      <c r="AM218" s="502"/>
      <c r="AN218" s="502"/>
      <c r="AO218" s="502"/>
      <c r="AP218" s="502"/>
      <c r="AQ218" s="502"/>
      <c r="AR218" s="502"/>
      <c r="AS218" s="502"/>
      <c r="AT218" s="502"/>
      <c r="AU218" s="502"/>
      <c r="AV218" s="502"/>
      <c r="AW218" s="502"/>
      <c r="AX218" s="502"/>
      <c r="AY218" s="502"/>
      <c r="AZ218" s="502"/>
      <c r="BA218" s="502"/>
      <c r="BB218" s="502"/>
      <c r="BC218" s="502"/>
      <c r="BD218" s="503"/>
      <c r="BE218" s="504"/>
      <c r="BF218" s="505"/>
      <c r="BG218" s="505"/>
      <c r="BH218" s="505"/>
      <c r="BI218" s="505"/>
      <c r="BJ218" s="505"/>
      <c r="BK218" s="505"/>
      <c r="BL218" s="505"/>
      <c r="BM218" s="505"/>
      <c r="BN218" s="505"/>
      <c r="BO218" s="505"/>
      <c r="BP218" s="506"/>
      <c r="BQ218" s="504"/>
      <c r="BR218" s="505"/>
      <c r="BS218" s="505"/>
      <c r="BT218" s="505"/>
      <c r="BU218" s="505"/>
      <c r="BV218" s="505"/>
      <c r="BW218" s="505"/>
      <c r="BX218" s="505"/>
      <c r="BY218" s="505"/>
      <c r="BZ218" s="505"/>
      <c r="CA218" s="505"/>
      <c r="CB218" s="506"/>
    </row>
    <row r="219" spans="1:89" x14ac:dyDescent="0.2">
      <c r="A219" s="498"/>
      <c r="B219" s="499"/>
      <c r="C219" s="499"/>
      <c r="D219" s="500"/>
      <c r="E219" s="507" t="s">
        <v>458</v>
      </c>
      <c r="F219" s="508"/>
      <c r="G219" s="508"/>
      <c r="H219" s="508"/>
      <c r="I219" s="508"/>
      <c r="J219" s="508"/>
      <c r="K219" s="508"/>
      <c r="L219" s="508"/>
      <c r="M219" s="508"/>
      <c r="N219" s="508"/>
      <c r="O219" s="508"/>
      <c r="P219" s="508"/>
      <c r="Q219" s="508"/>
      <c r="R219" s="508"/>
      <c r="S219" s="508"/>
      <c r="T219" s="508"/>
      <c r="U219" s="508"/>
      <c r="V219" s="508"/>
      <c r="W219" s="508"/>
      <c r="X219" s="508"/>
      <c r="Y219" s="508"/>
      <c r="Z219" s="508"/>
      <c r="AA219" s="508"/>
      <c r="AB219" s="508"/>
      <c r="AC219" s="508"/>
      <c r="AD219" s="508"/>
      <c r="AE219" s="508"/>
      <c r="AF219" s="508"/>
      <c r="AG219" s="508"/>
      <c r="AH219" s="508"/>
      <c r="AI219" s="508"/>
      <c r="AJ219" s="508"/>
      <c r="AK219" s="508"/>
      <c r="AL219" s="508"/>
      <c r="AM219" s="508"/>
      <c r="AN219" s="508"/>
      <c r="AO219" s="508"/>
      <c r="AP219" s="508"/>
      <c r="AQ219" s="508"/>
      <c r="AR219" s="508"/>
      <c r="AS219" s="508"/>
      <c r="AT219" s="508"/>
      <c r="AU219" s="508"/>
      <c r="AV219" s="508"/>
      <c r="AW219" s="508"/>
      <c r="AX219" s="508"/>
      <c r="AY219" s="508"/>
      <c r="AZ219" s="508"/>
      <c r="BA219" s="508"/>
      <c r="BB219" s="508"/>
      <c r="BC219" s="508"/>
      <c r="BD219" s="509"/>
      <c r="BE219" s="392"/>
      <c r="BF219" s="393"/>
      <c r="BG219" s="393"/>
      <c r="BH219" s="393"/>
      <c r="BI219" s="393"/>
      <c r="BJ219" s="393"/>
      <c r="BK219" s="393"/>
      <c r="BL219" s="393"/>
      <c r="BM219" s="393"/>
      <c r="BN219" s="393"/>
      <c r="BO219" s="393"/>
      <c r="BP219" s="394"/>
      <c r="BQ219" s="392"/>
      <c r="BR219" s="393"/>
      <c r="BS219" s="393"/>
      <c r="BT219" s="393"/>
      <c r="BU219" s="393"/>
      <c r="BV219" s="393"/>
      <c r="BW219" s="393"/>
      <c r="BX219" s="393"/>
      <c r="BY219" s="393"/>
      <c r="BZ219" s="393"/>
      <c r="CA219" s="393"/>
      <c r="CB219" s="394"/>
    </row>
    <row r="220" spans="1:89" x14ac:dyDescent="0.2">
      <c r="A220" s="157" t="s">
        <v>459</v>
      </c>
      <c r="B220" s="158"/>
      <c r="C220" s="158"/>
      <c r="D220" s="159"/>
      <c r="E220" s="501" t="s">
        <v>460</v>
      </c>
      <c r="F220" s="502"/>
      <c r="G220" s="502"/>
      <c r="H220" s="502"/>
      <c r="I220" s="502"/>
      <c r="J220" s="502"/>
      <c r="K220" s="502"/>
      <c r="L220" s="502"/>
      <c r="M220" s="502"/>
      <c r="N220" s="502"/>
      <c r="O220" s="502"/>
      <c r="P220" s="502"/>
      <c r="Q220" s="502"/>
      <c r="R220" s="502"/>
      <c r="S220" s="502"/>
      <c r="T220" s="502"/>
      <c r="U220" s="502"/>
      <c r="V220" s="502"/>
      <c r="W220" s="502"/>
      <c r="X220" s="502"/>
      <c r="Y220" s="502"/>
      <c r="Z220" s="502"/>
      <c r="AA220" s="502"/>
      <c r="AB220" s="502"/>
      <c r="AC220" s="502"/>
      <c r="AD220" s="502"/>
      <c r="AE220" s="502"/>
      <c r="AF220" s="502"/>
      <c r="AG220" s="502"/>
      <c r="AH220" s="502"/>
      <c r="AI220" s="502"/>
      <c r="AJ220" s="502"/>
      <c r="AK220" s="502"/>
      <c r="AL220" s="502"/>
      <c r="AM220" s="502"/>
      <c r="AN220" s="502"/>
      <c r="AO220" s="502"/>
      <c r="AP220" s="502"/>
      <c r="AQ220" s="502"/>
      <c r="AR220" s="502"/>
      <c r="AS220" s="502"/>
      <c r="AT220" s="502"/>
      <c r="AU220" s="502"/>
      <c r="AV220" s="502"/>
      <c r="AW220" s="502"/>
      <c r="AX220" s="502"/>
      <c r="AY220" s="502"/>
      <c r="AZ220" s="502"/>
      <c r="BA220" s="502"/>
      <c r="BB220" s="502"/>
      <c r="BC220" s="502"/>
      <c r="BD220" s="503"/>
      <c r="BE220" s="504"/>
      <c r="BF220" s="505"/>
      <c r="BG220" s="505"/>
      <c r="BH220" s="505"/>
      <c r="BI220" s="505"/>
      <c r="BJ220" s="505"/>
      <c r="BK220" s="505"/>
      <c r="BL220" s="505"/>
      <c r="BM220" s="505"/>
      <c r="BN220" s="505"/>
      <c r="BO220" s="505"/>
      <c r="BP220" s="506"/>
      <c r="BQ220" s="504">
        <f>ROUND(BE220*0.02,2)</f>
        <v>0</v>
      </c>
      <c r="BR220" s="505"/>
      <c r="BS220" s="505"/>
      <c r="BT220" s="505"/>
      <c r="BU220" s="505"/>
      <c r="BV220" s="505"/>
      <c r="BW220" s="505"/>
      <c r="BX220" s="505"/>
      <c r="BY220" s="505"/>
      <c r="BZ220" s="505"/>
      <c r="CA220" s="505"/>
      <c r="CB220" s="506"/>
    </row>
    <row r="221" spans="1:89" x14ac:dyDescent="0.2">
      <c r="A221" s="498"/>
      <c r="B221" s="499"/>
      <c r="C221" s="499"/>
      <c r="D221" s="500"/>
      <c r="E221" s="507" t="s">
        <v>461</v>
      </c>
      <c r="F221" s="508"/>
      <c r="G221" s="508"/>
      <c r="H221" s="508"/>
      <c r="I221" s="508"/>
      <c r="J221" s="508"/>
      <c r="K221" s="508"/>
      <c r="L221" s="508"/>
      <c r="M221" s="508"/>
      <c r="N221" s="508"/>
      <c r="O221" s="508"/>
      <c r="P221" s="508"/>
      <c r="Q221" s="508"/>
      <c r="R221" s="508"/>
      <c r="S221" s="508"/>
      <c r="T221" s="508"/>
      <c r="U221" s="508"/>
      <c r="V221" s="508"/>
      <c r="W221" s="508"/>
      <c r="X221" s="508"/>
      <c r="Y221" s="508"/>
      <c r="Z221" s="508"/>
      <c r="AA221" s="508"/>
      <c r="AB221" s="508"/>
      <c r="AC221" s="508"/>
      <c r="AD221" s="508"/>
      <c r="AE221" s="508"/>
      <c r="AF221" s="508"/>
      <c r="AG221" s="508"/>
      <c r="AH221" s="508"/>
      <c r="AI221" s="508"/>
      <c r="AJ221" s="508"/>
      <c r="AK221" s="508"/>
      <c r="AL221" s="508"/>
      <c r="AM221" s="508"/>
      <c r="AN221" s="508"/>
      <c r="AO221" s="508"/>
      <c r="AP221" s="508"/>
      <c r="AQ221" s="508"/>
      <c r="AR221" s="508"/>
      <c r="AS221" s="508"/>
      <c r="AT221" s="508"/>
      <c r="AU221" s="508"/>
      <c r="AV221" s="508"/>
      <c r="AW221" s="508"/>
      <c r="AX221" s="508"/>
      <c r="AY221" s="508"/>
      <c r="AZ221" s="508"/>
      <c r="BA221" s="508"/>
      <c r="BB221" s="508"/>
      <c r="BC221" s="508"/>
      <c r="BD221" s="509"/>
      <c r="BE221" s="392"/>
      <c r="BF221" s="393"/>
      <c r="BG221" s="393"/>
      <c r="BH221" s="393"/>
      <c r="BI221" s="393"/>
      <c r="BJ221" s="393"/>
      <c r="BK221" s="393"/>
      <c r="BL221" s="393"/>
      <c r="BM221" s="393"/>
      <c r="BN221" s="393"/>
      <c r="BO221" s="393"/>
      <c r="BP221" s="394"/>
      <c r="BQ221" s="392"/>
      <c r="BR221" s="393"/>
      <c r="BS221" s="393"/>
      <c r="BT221" s="393"/>
      <c r="BU221" s="393"/>
      <c r="BV221" s="393"/>
      <c r="BW221" s="393"/>
      <c r="BX221" s="393"/>
      <c r="BY221" s="393"/>
      <c r="BZ221" s="393"/>
      <c r="CA221" s="393"/>
      <c r="CB221" s="394"/>
    </row>
    <row r="222" spans="1:89" x14ac:dyDescent="0.2">
      <c r="A222" s="157" t="s">
        <v>462</v>
      </c>
      <c r="B222" s="158"/>
      <c r="C222" s="158"/>
      <c r="D222" s="159"/>
      <c r="E222" s="501" t="s">
        <v>460</v>
      </c>
      <c r="F222" s="502"/>
      <c r="G222" s="502"/>
      <c r="H222" s="502"/>
      <c r="I222" s="502"/>
      <c r="J222" s="502"/>
      <c r="K222" s="502"/>
      <c r="L222" s="502"/>
      <c r="M222" s="502"/>
      <c r="N222" s="502"/>
      <c r="O222" s="502"/>
      <c r="P222" s="502"/>
      <c r="Q222" s="502"/>
      <c r="R222" s="502"/>
      <c r="S222" s="502"/>
      <c r="T222" s="502"/>
      <c r="U222" s="502"/>
      <c r="V222" s="502"/>
      <c r="W222" s="502"/>
      <c r="X222" s="502"/>
      <c r="Y222" s="502"/>
      <c r="Z222" s="502"/>
      <c r="AA222" s="502"/>
      <c r="AB222" s="502"/>
      <c r="AC222" s="502"/>
      <c r="AD222" s="502"/>
      <c r="AE222" s="502"/>
      <c r="AF222" s="502"/>
      <c r="AG222" s="502"/>
      <c r="AH222" s="502"/>
      <c r="AI222" s="502"/>
      <c r="AJ222" s="502"/>
      <c r="AK222" s="502"/>
      <c r="AL222" s="502"/>
      <c r="AM222" s="502"/>
      <c r="AN222" s="502"/>
      <c r="AO222" s="502"/>
      <c r="AP222" s="502"/>
      <c r="AQ222" s="502"/>
      <c r="AR222" s="502"/>
      <c r="AS222" s="502"/>
      <c r="AT222" s="502"/>
      <c r="AU222" s="502"/>
      <c r="AV222" s="502"/>
      <c r="AW222" s="502"/>
      <c r="AX222" s="502"/>
      <c r="AY222" s="502"/>
      <c r="AZ222" s="502"/>
      <c r="BA222" s="502"/>
      <c r="BB222" s="502"/>
      <c r="BC222" s="502"/>
      <c r="BD222" s="503"/>
      <c r="BE222" s="504"/>
      <c r="BF222" s="505"/>
      <c r="BG222" s="505"/>
      <c r="BH222" s="505"/>
      <c r="BI222" s="505"/>
      <c r="BJ222" s="505"/>
      <c r="BK222" s="505"/>
      <c r="BL222" s="505"/>
      <c r="BM222" s="505"/>
      <c r="BN222" s="505"/>
      <c r="BO222" s="505"/>
      <c r="BP222" s="506"/>
      <c r="BQ222" s="504"/>
      <c r="BR222" s="505"/>
      <c r="BS222" s="505"/>
      <c r="BT222" s="505"/>
      <c r="BU222" s="505"/>
      <c r="BV222" s="505"/>
      <c r="BW222" s="505"/>
      <c r="BX222" s="505"/>
      <c r="BY222" s="505"/>
      <c r="BZ222" s="505"/>
      <c r="CA222" s="505"/>
      <c r="CB222" s="506"/>
    </row>
    <row r="223" spans="1:89" ht="12.75" customHeight="1" x14ac:dyDescent="0.2">
      <c r="A223" s="498"/>
      <c r="B223" s="499"/>
      <c r="C223" s="499"/>
      <c r="D223" s="500"/>
      <c r="E223" s="507" t="s">
        <v>463</v>
      </c>
      <c r="F223" s="508"/>
      <c r="G223" s="508"/>
      <c r="H223" s="508"/>
      <c r="I223" s="508"/>
      <c r="J223" s="508"/>
      <c r="K223" s="508"/>
      <c r="L223" s="508"/>
      <c r="M223" s="508"/>
      <c r="N223" s="508"/>
      <c r="O223" s="508"/>
      <c r="P223" s="508"/>
      <c r="Q223" s="508"/>
      <c r="R223" s="508"/>
      <c r="S223" s="508"/>
      <c r="T223" s="508"/>
      <c r="U223" s="508"/>
      <c r="V223" s="508"/>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9"/>
      <c r="BE223" s="392"/>
      <c r="BF223" s="393"/>
      <c r="BG223" s="393"/>
      <c r="BH223" s="393"/>
      <c r="BI223" s="393"/>
      <c r="BJ223" s="393"/>
      <c r="BK223" s="393"/>
      <c r="BL223" s="393"/>
      <c r="BM223" s="393"/>
      <c r="BN223" s="393"/>
      <c r="BO223" s="393"/>
      <c r="BP223" s="394"/>
      <c r="BQ223" s="392"/>
      <c r="BR223" s="393"/>
      <c r="BS223" s="393"/>
      <c r="BT223" s="393"/>
      <c r="BU223" s="393"/>
      <c r="BV223" s="393"/>
      <c r="BW223" s="393"/>
      <c r="BX223" s="393"/>
      <c r="BY223" s="393"/>
      <c r="BZ223" s="393"/>
      <c r="CA223" s="393"/>
      <c r="CB223" s="394"/>
    </row>
    <row r="224" spans="1:89" x14ac:dyDescent="0.2">
      <c r="A224" s="157" t="s">
        <v>464</v>
      </c>
      <c r="B224" s="158"/>
      <c r="C224" s="158"/>
      <c r="D224" s="159"/>
      <c r="E224" s="501" t="s">
        <v>460</v>
      </c>
      <c r="F224" s="502"/>
      <c r="G224" s="502"/>
      <c r="H224" s="502"/>
      <c r="I224" s="502"/>
      <c r="J224" s="502"/>
      <c r="K224" s="502"/>
      <c r="L224" s="502"/>
      <c r="M224" s="502"/>
      <c r="N224" s="502"/>
      <c r="O224" s="502"/>
      <c r="P224" s="502"/>
      <c r="Q224" s="502"/>
      <c r="R224" s="502"/>
      <c r="S224" s="502"/>
      <c r="T224" s="502"/>
      <c r="U224" s="502"/>
      <c r="V224" s="502"/>
      <c r="W224" s="502"/>
      <c r="X224" s="502"/>
      <c r="Y224" s="502"/>
      <c r="Z224" s="502"/>
      <c r="AA224" s="502"/>
      <c r="AB224" s="502"/>
      <c r="AC224" s="502"/>
      <c r="AD224" s="502"/>
      <c r="AE224" s="502"/>
      <c r="AF224" s="502"/>
      <c r="AG224" s="502"/>
      <c r="AH224" s="502"/>
      <c r="AI224" s="502"/>
      <c r="AJ224" s="502"/>
      <c r="AK224" s="502"/>
      <c r="AL224" s="502"/>
      <c r="AM224" s="502"/>
      <c r="AN224" s="502"/>
      <c r="AO224" s="502"/>
      <c r="AP224" s="502"/>
      <c r="AQ224" s="502"/>
      <c r="AR224" s="502"/>
      <c r="AS224" s="502"/>
      <c r="AT224" s="502"/>
      <c r="AU224" s="502"/>
      <c r="AV224" s="502"/>
      <c r="AW224" s="502"/>
      <c r="AX224" s="502"/>
      <c r="AY224" s="502"/>
      <c r="AZ224" s="502"/>
      <c r="BA224" s="502"/>
      <c r="BB224" s="502"/>
      <c r="BC224" s="502"/>
      <c r="BD224" s="503"/>
      <c r="BE224" s="504"/>
      <c r="BF224" s="505"/>
      <c r="BG224" s="505"/>
      <c r="BH224" s="505"/>
      <c r="BI224" s="505"/>
      <c r="BJ224" s="505"/>
      <c r="BK224" s="505"/>
      <c r="BL224" s="505"/>
      <c r="BM224" s="505"/>
      <c r="BN224" s="505"/>
      <c r="BO224" s="505"/>
      <c r="BP224" s="506"/>
      <c r="BQ224" s="504"/>
      <c r="BR224" s="505"/>
      <c r="BS224" s="505"/>
      <c r="BT224" s="505"/>
      <c r="BU224" s="505"/>
      <c r="BV224" s="505"/>
      <c r="BW224" s="505"/>
      <c r="BX224" s="505"/>
      <c r="BY224" s="505"/>
      <c r="BZ224" s="505"/>
      <c r="CA224" s="505"/>
      <c r="CB224" s="506"/>
    </row>
    <row r="225" spans="1:89" ht="12.75" customHeight="1" x14ac:dyDescent="0.2">
      <c r="A225" s="498"/>
      <c r="B225" s="499"/>
      <c r="C225" s="499"/>
      <c r="D225" s="500"/>
      <c r="E225" s="507" t="s">
        <v>463</v>
      </c>
      <c r="F225" s="508"/>
      <c r="G225" s="508"/>
      <c r="H225" s="508"/>
      <c r="I225" s="508"/>
      <c r="J225" s="508"/>
      <c r="K225" s="508"/>
      <c r="L225" s="508"/>
      <c r="M225" s="508"/>
      <c r="N225" s="508"/>
      <c r="O225" s="508"/>
      <c r="P225" s="508"/>
      <c r="Q225" s="508"/>
      <c r="R225" s="508"/>
      <c r="S225" s="508"/>
      <c r="T225" s="508"/>
      <c r="U225" s="508"/>
      <c r="V225" s="508"/>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9"/>
      <c r="BE225" s="392"/>
      <c r="BF225" s="393"/>
      <c r="BG225" s="393"/>
      <c r="BH225" s="393"/>
      <c r="BI225" s="393"/>
      <c r="BJ225" s="393"/>
      <c r="BK225" s="393"/>
      <c r="BL225" s="393"/>
      <c r="BM225" s="393"/>
      <c r="BN225" s="393"/>
      <c r="BO225" s="393"/>
      <c r="BP225" s="394"/>
      <c r="BQ225" s="392"/>
      <c r="BR225" s="393"/>
      <c r="BS225" s="393"/>
      <c r="BT225" s="393"/>
      <c r="BU225" s="393"/>
      <c r="BV225" s="393"/>
      <c r="BW225" s="393"/>
      <c r="BX225" s="393"/>
      <c r="BY225" s="393"/>
      <c r="BZ225" s="393"/>
      <c r="CA225" s="393"/>
      <c r="CB225" s="394"/>
    </row>
    <row r="226" spans="1:89" x14ac:dyDescent="0.2">
      <c r="A226" s="157">
        <v>3</v>
      </c>
      <c r="B226" s="158"/>
      <c r="C226" s="158"/>
      <c r="D226" s="159"/>
      <c r="E226" s="510" t="s">
        <v>465</v>
      </c>
      <c r="F226" s="511"/>
      <c r="G226" s="511"/>
      <c r="H226" s="511"/>
      <c r="I226" s="511"/>
      <c r="J226" s="511"/>
      <c r="K226" s="511"/>
      <c r="L226" s="511"/>
      <c r="M226" s="511"/>
      <c r="N226" s="511"/>
      <c r="O226" s="511"/>
      <c r="P226" s="511"/>
      <c r="Q226" s="511"/>
      <c r="R226" s="511"/>
      <c r="S226" s="511"/>
      <c r="T226" s="511"/>
      <c r="U226" s="511"/>
      <c r="V226" s="511"/>
      <c r="W226" s="511"/>
      <c r="X226" s="511"/>
      <c r="Y226" s="511"/>
      <c r="Z226" s="511"/>
      <c r="AA226" s="511"/>
      <c r="AB226" s="511"/>
      <c r="AC226" s="511"/>
      <c r="AD226" s="511"/>
      <c r="AE226" s="511"/>
      <c r="AF226" s="511"/>
      <c r="AG226" s="511"/>
      <c r="AH226" s="511"/>
      <c r="AI226" s="511"/>
      <c r="AJ226" s="511"/>
      <c r="AK226" s="511"/>
      <c r="AL226" s="511"/>
      <c r="AM226" s="511"/>
      <c r="AN226" s="511"/>
      <c r="AO226" s="511"/>
      <c r="AP226" s="511"/>
      <c r="AQ226" s="511"/>
      <c r="AR226" s="511"/>
      <c r="AS226" s="511"/>
      <c r="AT226" s="511"/>
      <c r="AU226" s="511"/>
      <c r="AV226" s="511"/>
      <c r="AW226" s="511"/>
      <c r="AX226" s="511"/>
      <c r="AY226" s="511"/>
      <c r="AZ226" s="511"/>
      <c r="BA226" s="511"/>
      <c r="BB226" s="511"/>
      <c r="BC226" s="511"/>
      <c r="BD226" s="512"/>
      <c r="BE226" s="504"/>
      <c r="BF226" s="505"/>
      <c r="BG226" s="505"/>
      <c r="BH226" s="505"/>
      <c r="BI226" s="505"/>
      <c r="BJ226" s="505"/>
      <c r="BK226" s="505"/>
      <c r="BL226" s="505"/>
      <c r="BM226" s="505"/>
      <c r="BN226" s="505"/>
      <c r="BO226" s="505"/>
      <c r="BP226" s="506"/>
      <c r="BQ226" s="504">
        <f>ROUND(BE226*0.051,2)</f>
        <v>0</v>
      </c>
      <c r="BR226" s="505"/>
      <c r="BS226" s="505"/>
      <c r="BT226" s="505"/>
      <c r="BU226" s="505"/>
      <c r="BV226" s="505"/>
      <c r="BW226" s="505"/>
      <c r="BX226" s="505"/>
      <c r="BY226" s="505"/>
      <c r="BZ226" s="505"/>
      <c r="CA226" s="505"/>
      <c r="CB226" s="506"/>
    </row>
    <row r="227" spans="1:89" x14ac:dyDescent="0.2">
      <c r="A227" s="498"/>
      <c r="B227" s="499"/>
      <c r="C227" s="499"/>
      <c r="D227" s="500"/>
      <c r="E227" s="413" t="s">
        <v>466</v>
      </c>
      <c r="F227" s="414"/>
      <c r="G227" s="414"/>
      <c r="H227" s="414"/>
      <c r="I227" s="414"/>
      <c r="J227" s="414"/>
      <c r="K227" s="414"/>
      <c r="L227" s="414"/>
      <c r="M227" s="414"/>
      <c r="N227" s="414"/>
      <c r="O227" s="414"/>
      <c r="P227" s="414"/>
      <c r="Q227" s="414"/>
      <c r="R227" s="414"/>
      <c r="S227" s="414"/>
      <c r="T227" s="414"/>
      <c r="U227" s="414"/>
      <c r="V227" s="414"/>
      <c r="W227" s="414"/>
      <c r="X227" s="414"/>
      <c r="Y227" s="414"/>
      <c r="Z227" s="414"/>
      <c r="AA227" s="414"/>
      <c r="AB227" s="414"/>
      <c r="AC227" s="414"/>
      <c r="AD227" s="414"/>
      <c r="AE227" s="414"/>
      <c r="AF227" s="414"/>
      <c r="AG227" s="414"/>
      <c r="AH227" s="414"/>
      <c r="AI227" s="414"/>
      <c r="AJ227" s="414"/>
      <c r="AK227" s="414"/>
      <c r="AL227" s="414"/>
      <c r="AM227" s="414"/>
      <c r="AN227" s="414"/>
      <c r="AO227" s="414"/>
      <c r="AP227" s="414"/>
      <c r="AQ227" s="414"/>
      <c r="AR227" s="414"/>
      <c r="AS227" s="414"/>
      <c r="AT227" s="414"/>
      <c r="AU227" s="414"/>
      <c r="AV227" s="414"/>
      <c r="AW227" s="414"/>
      <c r="AX227" s="414"/>
      <c r="AY227" s="414"/>
      <c r="AZ227" s="414"/>
      <c r="BA227" s="414"/>
      <c r="BB227" s="414"/>
      <c r="BC227" s="414"/>
      <c r="BD227" s="415"/>
      <c r="BE227" s="392"/>
      <c r="BF227" s="393"/>
      <c r="BG227" s="393"/>
      <c r="BH227" s="393"/>
      <c r="BI227" s="393"/>
      <c r="BJ227" s="393"/>
      <c r="BK227" s="393"/>
      <c r="BL227" s="393"/>
      <c r="BM227" s="393"/>
      <c r="BN227" s="393"/>
      <c r="BO227" s="393"/>
      <c r="BP227" s="394"/>
      <c r="BQ227" s="392"/>
      <c r="BR227" s="393"/>
      <c r="BS227" s="393"/>
      <c r="BT227" s="393"/>
      <c r="BU227" s="393"/>
      <c r="BV227" s="393"/>
      <c r="BW227" s="393"/>
      <c r="BX227" s="393"/>
      <c r="BY227" s="393"/>
      <c r="BZ227" s="393"/>
      <c r="CA227" s="393"/>
      <c r="CB227" s="394"/>
    </row>
    <row r="228" spans="1:89" s="74" customFormat="1" x14ac:dyDescent="0.2">
      <c r="A228" s="386"/>
      <c r="B228" s="387"/>
      <c r="C228" s="387"/>
      <c r="D228" s="388"/>
      <c r="E228" s="380" t="s">
        <v>421</v>
      </c>
      <c r="F228" s="381"/>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2"/>
      <c r="BE228" s="386" t="s">
        <v>52</v>
      </c>
      <c r="BF228" s="387"/>
      <c r="BG228" s="387"/>
      <c r="BH228" s="387"/>
      <c r="BI228" s="387"/>
      <c r="BJ228" s="387"/>
      <c r="BK228" s="387"/>
      <c r="BL228" s="387"/>
      <c r="BM228" s="387"/>
      <c r="BN228" s="387"/>
      <c r="BO228" s="387"/>
      <c r="BP228" s="388"/>
      <c r="BQ228" s="494">
        <f>ROUND(BQ207+BQ213+BQ226,2)</f>
        <v>0</v>
      </c>
      <c r="BR228" s="495"/>
      <c r="BS228" s="495"/>
      <c r="BT228" s="495"/>
      <c r="BU228" s="495"/>
      <c r="BV228" s="495"/>
      <c r="BW228" s="495"/>
      <c r="BX228" s="495"/>
      <c r="BY228" s="495"/>
      <c r="BZ228" s="495"/>
      <c r="CA228" s="495"/>
      <c r="CB228" s="496"/>
      <c r="CE228" s="169"/>
      <c r="CF228" s="169"/>
      <c r="CG228" s="169"/>
      <c r="CH228" s="169"/>
      <c r="CI228" s="169"/>
      <c r="CJ228" s="169"/>
      <c r="CK228" s="169"/>
    </row>
    <row r="229" spans="1:89" x14ac:dyDescent="0.2">
      <c r="A229" s="81"/>
      <c r="B229" s="81"/>
      <c r="C229" s="81"/>
      <c r="D229" s="81"/>
      <c r="E229" s="81"/>
      <c r="F229" s="81"/>
      <c r="G229" s="81"/>
      <c r="H229" s="81"/>
      <c r="I229" s="81"/>
      <c r="J229" s="81"/>
      <c r="K229" s="81"/>
      <c r="L229" s="81"/>
      <c r="M229" s="81"/>
      <c r="N229" s="81"/>
      <c r="O229" s="81"/>
      <c r="P229" s="81"/>
      <c r="Q229" s="81"/>
      <c r="R229" s="81"/>
    </row>
    <row r="230" spans="1:89" s="1" customFormat="1" ht="11.25" x14ac:dyDescent="0.2">
      <c r="A230" s="497" t="s">
        <v>467</v>
      </c>
      <c r="B230" s="497"/>
      <c r="C230" s="497"/>
      <c r="D230" s="497"/>
      <c r="E230" s="497"/>
      <c r="F230" s="497"/>
      <c r="G230" s="497"/>
      <c r="H230" s="497"/>
      <c r="I230" s="497"/>
      <c r="J230" s="497"/>
      <c r="K230" s="497"/>
      <c r="L230" s="497"/>
      <c r="M230" s="497"/>
      <c r="N230" s="497"/>
      <c r="O230" s="497"/>
      <c r="P230" s="497"/>
      <c r="Q230" s="497"/>
      <c r="R230" s="497"/>
      <c r="S230" s="497"/>
      <c r="T230" s="497"/>
      <c r="U230" s="497"/>
      <c r="V230" s="497"/>
      <c r="W230" s="497"/>
      <c r="X230" s="497"/>
      <c r="Y230" s="497"/>
      <c r="Z230" s="497"/>
      <c r="AA230" s="497"/>
      <c r="AB230" s="497"/>
      <c r="AC230" s="497"/>
      <c r="AD230" s="497"/>
      <c r="AE230" s="497"/>
      <c r="AF230" s="497"/>
      <c r="AG230" s="497"/>
      <c r="AH230" s="497"/>
      <c r="AI230" s="497"/>
      <c r="AJ230" s="497"/>
      <c r="AK230" s="497"/>
      <c r="AL230" s="497"/>
      <c r="AM230" s="497"/>
      <c r="AN230" s="497"/>
      <c r="AO230" s="497"/>
      <c r="AP230" s="497"/>
      <c r="AQ230" s="497"/>
      <c r="AR230" s="497"/>
      <c r="AS230" s="497"/>
      <c r="AT230" s="497"/>
      <c r="AU230" s="497"/>
      <c r="AV230" s="497"/>
      <c r="AW230" s="497"/>
      <c r="AX230" s="497"/>
      <c r="AY230" s="497"/>
      <c r="AZ230" s="497"/>
      <c r="BA230" s="497"/>
      <c r="BB230" s="497"/>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c r="BW230" s="497"/>
      <c r="BX230" s="497"/>
      <c r="BY230" s="497"/>
      <c r="BZ230" s="497"/>
      <c r="CA230" s="497"/>
      <c r="CB230" s="497"/>
    </row>
    <row r="231" spans="1:89" s="1" customFormat="1" ht="11.25" x14ac:dyDescent="0.2">
      <c r="A231" s="497"/>
      <c r="B231" s="497"/>
      <c r="C231" s="497"/>
      <c r="D231" s="497"/>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c r="AA231" s="497"/>
      <c r="AB231" s="497"/>
      <c r="AC231" s="497"/>
      <c r="AD231" s="497"/>
      <c r="AE231" s="497"/>
      <c r="AF231" s="497"/>
      <c r="AG231" s="497"/>
      <c r="AH231" s="497"/>
      <c r="AI231" s="497"/>
      <c r="AJ231" s="497"/>
      <c r="AK231" s="497"/>
      <c r="AL231" s="497"/>
      <c r="AM231" s="497"/>
      <c r="AN231" s="497"/>
      <c r="AO231" s="497"/>
      <c r="AP231" s="497"/>
      <c r="AQ231" s="497"/>
      <c r="AR231" s="497"/>
      <c r="AS231" s="497"/>
      <c r="AT231" s="497"/>
      <c r="AU231" s="497"/>
      <c r="AV231" s="497"/>
      <c r="AW231" s="497"/>
      <c r="AX231" s="497"/>
      <c r="AY231" s="497"/>
      <c r="AZ231" s="497"/>
      <c r="BA231" s="497"/>
      <c r="BB231" s="497"/>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c r="BW231" s="497"/>
      <c r="BX231" s="497"/>
      <c r="BY231" s="497"/>
      <c r="BZ231" s="497"/>
      <c r="CA231" s="497"/>
      <c r="CB231" s="497"/>
    </row>
    <row r="232" spans="1:89" s="1" customFormat="1" ht="12.95" customHeight="1" x14ac:dyDescent="0.2">
      <c r="A232" s="497"/>
      <c r="B232" s="497"/>
      <c r="C232" s="497"/>
      <c r="D232" s="497"/>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c r="AA232" s="497"/>
      <c r="AB232" s="497"/>
      <c r="AC232" s="497"/>
      <c r="AD232" s="497"/>
      <c r="AE232" s="497"/>
      <c r="AF232" s="497"/>
      <c r="AG232" s="497"/>
      <c r="AH232" s="497"/>
      <c r="AI232" s="497"/>
      <c r="AJ232" s="497"/>
      <c r="AK232" s="497"/>
      <c r="AL232" s="497"/>
      <c r="AM232" s="497"/>
      <c r="AN232" s="497"/>
      <c r="AO232" s="497"/>
      <c r="AP232" s="497"/>
      <c r="AQ232" s="497"/>
      <c r="AR232" s="497"/>
      <c r="AS232" s="497"/>
      <c r="AT232" s="497"/>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497"/>
      <c r="BZ232" s="497"/>
      <c r="CA232" s="497"/>
      <c r="CB232" s="497"/>
    </row>
    <row r="233" spans="1:89" ht="12" customHeight="1" x14ac:dyDescent="0.2"/>
    <row r="234" spans="1:89" ht="15.75" x14ac:dyDescent="0.25">
      <c r="A234" s="428" t="s">
        <v>535</v>
      </c>
      <c r="B234" s="428"/>
      <c r="C234" s="428"/>
      <c r="D234" s="428"/>
      <c r="E234" s="428"/>
      <c r="F234" s="428"/>
      <c r="G234" s="428"/>
      <c r="H234" s="428"/>
      <c r="I234" s="428"/>
      <c r="J234" s="428"/>
      <c r="K234" s="428"/>
      <c r="L234" s="428"/>
      <c r="M234" s="428"/>
      <c r="N234" s="428"/>
      <c r="O234" s="428"/>
      <c r="P234" s="428"/>
      <c r="Q234" s="428"/>
      <c r="R234" s="428"/>
      <c r="S234" s="428"/>
      <c r="T234" s="428"/>
      <c r="U234" s="428"/>
      <c r="V234" s="428"/>
      <c r="W234" s="428"/>
      <c r="X234" s="428"/>
      <c r="Y234" s="428"/>
      <c r="Z234" s="428"/>
      <c r="AA234" s="428"/>
      <c r="AB234" s="428"/>
      <c r="AC234" s="428"/>
      <c r="AD234" s="428"/>
      <c r="AE234" s="428"/>
      <c r="AF234" s="428"/>
      <c r="AG234" s="428"/>
      <c r="AH234" s="428"/>
      <c r="AI234" s="428"/>
      <c r="AJ234" s="428"/>
      <c r="AK234" s="428"/>
      <c r="AL234" s="428"/>
      <c r="AM234" s="428"/>
      <c r="AN234" s="428"/>
      <c r="AO234" s="428"/>
      <c r="AP234" s="428"/>
      <c r="AQ234" s="428"/>
      <c r="AR234" s="428"/>
      <c r="AS234" s="428"/>
      <c r="AT234" s="428"/>
      <c r="AU234" s="428"/>
      <c r="AV234" s="428"/>
      <c r="AW234" s="428"/>
      <c r="AX234" s="428"/>
      <c r="AY234" s="428"/>
      <c r="AZ234" s="428"/>
      <c r="BA234" s="428"/>
      <c r="BB234" s="428"/>
      <c r="BC234" s="428"/>
      <c r="BD234" s="428"/>
      <c r="BE234" s="428"/>
      <c r="BF234" s="428"/>
      <c r="BG234" s="428"/>
      <c r="BH234" s="428"/>
      <c r="BI234" s="428"/>
      <c r="BJ234" s="428"/>
      <c r="BK234" s="428"/>
      <c r="BL234" s="428"/>
      <c r="BM234" s="428"/>
      <c r="BN234" s="428"/>
      <c r="BO234" s="428"/>
      <c r="BP234" s="428"/>
      <c r="BQ234" s="428"/>
      <c r="BR234" s="428"/>
      <c r="BS234" s="428"/>
      <c r="BT234" s="428"/>
      <c r="BU234" s="428"/>
      <c r="BV234" s="428"/>
      <c r="BW234" s="428"/>
      <c r="BX234" s="428"/>
      <c r="BY234" s="428"/>
      <c r="BZ234" s="428"/>
      <c r="CA234" s="428"/>
      <c r="CB234" s="428"/>
    </row>
    <row r="235" spans="1:89" x14ac:dyDescent="0.2">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row>
    <row r="236" spans="1:89" s="74" customFormat="1" ht="15.75" x14ac:dyDescent="0.25">
      <c r="A236" s="7" t="s">
        <v>406</v>
      </c>
      <c r="B236" s="7"/>
      <c r="C236" s="7"/>
      <c r="D236" s="7"/>
      <c r="E236" s="7"/>
      <c r="F236" s="7"/>
      <c r="G236" s="7"/>
      <c r="H236" s="7"/>
      <c r="I236" s="7"/>
      <c r="J236" s="7"/>
      <c r="K236" s="7"/>
      <c r="L236" s="7"/>
      <c r="M236" s="7"/>
      <c r="N236" s="7"/>
      <c r="O236" s="7"/>
      <c r="P236" s="7"/>
      <c r="Q236" s="7"/>
      <c r="R236" s="7"/>
      <c r="S236" s="7"/>
      <c r="T236" s="434" t="s">
        <v>98</v>
      </c>
      <c r="U236" s="434"/>
      <c r="V236" s="434"/>
      <c r="W236" s="434"/>
      <c r="X236" s="434"/>
      <c r="Y236" s="434"/>
      <c r="Z236" s="434"/>
      <c r="AA236" s="434"/>
      <c r="AB236" s="434"/>
      <c r="AC236" s="434"/>
      <c r="AD236" s="434"/>
      <c r="AE236" s="434"/>
      <c r="AF236" s="434"/>
      <c r="AG236" s="434"/>
      <c r="AH236" s="434"/>
      <c r="AI236" s="434"/>
      <c r="AJ236" s="434"/>
      <c r="AK236" s="27"/>
      <c r="AL236" s="27"/>
      <c r="AM236" s="27"/>
      <c r="AN236" s="27"/>
      <c r="AO236" s="27"/>
      <c r="AP236" s="27"/>
      <c r="AQ236" s="27"/>
      <c r="AR236" s="27"/>
      <c r="AS236" s="410" t="s">
        <v>511</v>
      </c>
      <c r="AT236" s="410"/>
      <c r="AU236" s="410"/>
      <c r="AV236" s="410"/>
      <c r="AW236" s="410"/>
      <c r="AX236" s="410"/>
      <c r="AY236" s="410"/>
      <c r="AZ236" s="410"/>
      <c r="BA236" s="410"/>
      <c r="BB236" s="410"/>
      <c r="BC236" s="411" t="s">
        <v>301</v>
      </c>
      <c r="BD236" s="411"/>
      <c r="BE236" s="411"/>
      <c r="BF236" s="411"/>
      <c r="BG236" s="411"/>
      <c r="BH236" s="411"/>
      <c r="BI236" s="411"/>
      <c r="BJ236" s="411"/>
      <c r="BK236" s="411"/>
      <c r="BL236" s="411"/>
      <c r="BM236" s="411"/>
      <c r="BN236" s="411"/>
      <c r="BO236" s="411"/>
      <c r="BP236" s="411"/>
    </row>
    <row r="238" spans="1:89" x14ac:dyDescent="0.2">
      <c r="A238" s="157" t="s">
        <v>142</v>
      </c>
      <c r="B238" s="158"/>
      <c r="C238" s="158"/>
      <c r="D238" s="159"/>
      <c r="E238" s="157" t="s">
        <v>41</v>
      </c>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9"/>
      <c r="AN238" s="157" t="s">
        <v>435</v>
      </c>
      <c r="AO238" s="158"/>
      <c r="AP238" s="158"/>
      <c r="AQ238" s="158"/>
      <c r="AR238" s="158"/>
      <c r="AS238" s="158"/>
      <c r="AT238" s="158"/>
      <c r="AU238" s="158"/>
      <c r="AV238" s="158"/>
      <c r="AW238" s="158"/>
      <c r="AX238" s="158"/>
      <c r="AY238" s="158"/>
      <c r="AZ238" s="158"/>
      <c r="BA238" s="159"/>
      <c r="BB238" s="157" t="s">
        <v>424</v>
      </c>
      <c r="BC238" s="158"/>
      <c r="BD238" s="158"/>
      <c r="BE238" s="158"/>
      <c r="BF238" s="158"/>
      <c r="BG238" s="158"/>
      <c r="BH238" s="158"/>
      <c r="BI238" s="158"/>
      <c r="BJ238" s="158"/>
      <c r="BK238" s="158"/>
      <c r="BL238" s="158"/>
      <c r="BM238" s="159"/>
      <c r="BN238" s="157" t="s">
        <v>436</v>
      </c>
      <c r="BO238" s="158"/>
      <c r="BP238" s="158"/>
      <c r="BQ238" s="158"/>
      <c r="BR238" s="158"/>
      <c r="BS238" s="158"/>
      <c r="BT238" s="158"/>
      <c r="BU238" s="158"/>
      <c r="BV238" s="158"/>
      <c r="BW238" s="158"/>
      <c r="BX238" s="158"/>
      <c r="BY238" s="158"/>
      <c r="BZ238" s="158"/>
      <c r="CA238" s="158"/>
      <c r="CB238" s="159"/>
    </row>
    <row r="239" spans="1:89" x14ac:dyDescent="0.2">
      <c r="A239" s="407" t="s">
        <v>143</v>
      </c>
      <c r="B239" s="408"/>
      <c r="C239" s="408"/>
      <c r="D239" s="409"/>
      <c r="E239" s="407"/>
      <c r="F239" s="408"/>
      <c r="G239" s="408"/>
      <c r="H239" s="408"/>
      <c r="I239" s="408"/>
      <c r="J239" s="408"/>
      <c r="K239" s="408"/>
      <c r="L239" s="408"/>
      <c r="M239" s="408"/>
      <c r="N239" s="408"/>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9"/>
      <c r="AN239" s="407" t="s">
        <v>437</v>
      </c>
      <c r="AO239" s="408"/>
      <c r="AP239" s="408"/>
      <c r="AQ239" s="408"/>
      <c r="AR239" s="408"/>
      <c r="AS239" s="408"/>
      <c r="AT239" s="408"/>
      <c r="AU239" s="408"/>
      <c r="AV239" s="408"/>
      <c r="AW239" s="408"/>
      <c r="AX239" s="408"/>
      <c r="AY239" s="408"/>
      <c r="AZ239" s="408"/>
      <c r="BA239" s="409"/>
      <c r="BB239" s="407" t="s">
        <v>434</v>
      </c>
      <c r="BC239" s="408"/>
      <c r="BD239" s="408"/>
      <c r="BE239" s="408"/>
      <c r="BF239" s="408"/>
      <c r="BG239" s="408"/>
      <c r="BH239" s="408"/>
      <c r="BI239" s="408"/>
      <c r="BJ239" s="408"/>
      <c r="BK239" s="408"/>
      <c r="BL239" s="408"/>
      <c r="BM239" s="409"/>
      <c r="BN239" s="407" t="s">
        <v>438</v>
      </c>
      <c r="BO239" s="408"/>
      <c r="BP239" s="408"/>
      <c r="BQ239" s="408"/>
      <c r="BR239" s="408"/>
      <c r="BS239" s="408"/>
      <c r="BT239" s="408"/>
      <c r="BU239" s="408"/>
      <c r="BV239" s="408"/>
      <c r="BW239" s="408"/>
      <c r="BX239" s="408"/>
      <c r="BY239" s="408"/>
      <c r="BZ239" s="408"/>
      <c r="CA239" s="408"/>
      <c r="CB239" s="409"/>
    </row>
    <row r="240" spans="1:89" x14ac:dyDescent="0.2">
      <c r="A240" s="407"/>
      <c r="B240" s="408"/>
      <c r="C240" s="408"/>
      <c r="D240" s="409"/>
      <c r="E240" s="407"/>
      <c r="F240" s="408"/>
      <c r="G240" s="408"/>
      <c r="H240" s="408"/>
      <c r="I240" s="408"/>
      <c r="J240" s="408"/>
      <c r="K240" s="408"/>
      <c r="L240" s="408"/>
      <c r="M240" s="408"/>
      <c r="N240" s="408"/>
      <c r="O240" s="408"/>
      <c r="P240" s="408"/>
      <c r="Q240" s="408"/>
      <c r="R240" s="408"/>
      <c r="S240" s="408"/>
      <c r="T240" s="408"/>
      <c r="U240" s="408"/>
      <c r="V240" s="408"/>
      <c r="W240" s="408"/>
      <c r="X240" s="408"/>
      <c r="Y240" s="408"/>
      <c r="Z240" s="408"/>
      <c r="AA240" s="408"/>
      <c r="AB240" s="408"/>
      <c r="AC240" s="408"/>
      <c r="AD240" s="408"/>
      <c r="AE240" s="408"/>
      <c r="AF240" s="408"/>
      <c r="AG240" s="408"/>
      <c r="AH240" s="408"/>
      <c r="AI240" s="408"/>
      <c r="AJ240" s="408"/>
      <c r="AK240" s="408"/>
      <c r="AL240" s="408"/>
      <c r="AM240" s="409"/>
      <c r="AN240" s="407"/>
      <c r="AO240" s="408"/>
      <c r="AP240" s="408"/>
      <c r="AQ240" s="408"/>
      <c r="AR240" s="408"/>
      <c r="AS240" s="408"/>
      <c r="AT240" s="408"/>
      <c r="AU240" s="408"/>
      <c r="AV240" s="408"/>
      <c r="AW240" s="408"/>
      <c r="AX240" s="408"/>
      <c r="AY240" s="408"/>
      <c r="AZ240" s="408"/>
      <c r="BA240" s="409"/>
      <c r="BB240" s="407"/>
      <c r="BC240" s="408"/>
      <c r="BD240" s="408"/>
      <c r="BE240" s="408"/>
      <c r="BF240" s="408"/>
      <c r="BG240" s="408"/>
      <c r="BH240" s="408"/>
      <c r="BI240" s="408"/>
      <c r="BJ240" s="408"/>
      <c r="BK240" s="408"/>
      <c r="BL240" s="408"/>
      <c r="BM240" s="409"/>
      <c r="BN240" s="407" t="s">
        <v>439</v>
      </c>
      <c r="BO240" s="408"/>
      <c r="BP240" s="408"/>
      <c r="BQ240" s="408"/>
      <c r="BR240" s="408"/>
      <c r="BS240" s="408"/>
      <c r="BT240" s="408"/>
      <c r="BU240" s="408"/>
      <c r="BV240" s="408"/>
      <c r="BW240" s="408"/>
      <c r="BX240" s="408"/>
      <c r="BY240" s="408"/>
      <c r="BZ240" s="408"/>
      <c r="CA240" s="408"/>
      <c r="CB240" s="409"/>
    </row>
    <row r="241" spans="1:80" x14ac:dyDescent="0.2">
      <c r="A241" s="400">
        <v>1</v>
      </c>
      <c r="B241" s="401"/>
      <c r="C241" s="401"/>
      <c r="D241" s="402"/>
      <c r="E241" s="400">
        <v>2</v>
      </c>
      <c r="F241" s="401"/>
      <c r="G241" s="401"/>
      <c r="H241" s="401"/>
      <c r="I241" s="401"/>
      <c r="J241" s="401"/>
      <c r="K241" s="401"/>
      <c r="L241" s="401"/>
      <c r="M241" s="401"/>
      <c r="N241" s="401"/>
      <c r="O241" s="401"/>
      <c r="P241" s="401"/>
      <c r="Q241" s="401"/>
      <c r="R241" s="401"/>
      <c r="S241" s="401"/>
      <c r="T241" s="401"/>
      <c r="U241" s="401"/>
      <c r="V241" s="401"/>
      <c r="W241" s="401"/>
      <c r="X241" s="401"/>
      <c r="Y241" s="401"/>
      <c r="Z241" s="401"/>
      <c r="AA241" s="401"/>
      <c r="AB241" s="401"/>
      <c r="AC241" s="401"/>
      <c r="AD241" s="401"/>
      <c r="AE241" s="401"/>
      <c r="AF241" s="401"/>
      <c r="AG241" s="401"/>
      <c r="AH241" s="401"/>
      <c r="AI241" s="401"/>
      <c r="AJ241" s="401"/>
      <c r="AK241" s="401"/>
      <c r="AL241" s="401"/>
      <c r="AM241" s="402"/>
      <c r="AN241" s="400">
        <v>3</v>
      </c>
      <c r="AO241" s="401"/>
      <c r="AP241" s="401"/>
      <c r="AQ241" s="401"/>
      <c r="AR241" s="401"/>
      <c r="AS241" s="401"/>
      <c r="AT241" s="401"/>
      <c r="AU241" s="401"/>
      <c r="AV241" s="401"/>
      <c r="AW241" s="401"/>
      <c r="AX241" s="401"/>
      <c r="AY241" s="401"/>
      <c r="AZ241" s="401"/>
      <c r="BA241" s="402"/>
      <c r="BB241" s="400">
        <v>4</v>
      </c>
      <c r="BC241" s="401"/>
      <c r="BD241" s="401"/>
      <c r="BE241" s="401"/>
      <c r="BF241" s="401"/>
      <c r="BG241" s="401"/>
      <c r="BH241" s="401"/>
      <c r="BI241" s="401"/>
      <c r="BJ241" s="401"/>
      <c r="BK241" s="401"/>
      <c r="BL241" s="401"/>
      <c r="BM241" s="402"/>
      <c r="BN241" s="400">
        <v>5</v>
      </c>
      <c r="BO241" s="401"/>
      <c r="BP241" s="401"/>
      <c r="BQ241" s="401"/>
      <c r="BR241" s="401"/>
      <c r="BS241" s="401"/>
      <c r="BT241" s="401"/>
      <c r="BU241" s="401"/>
      <c r="BV241" s="401"/>
      <c r="BW241" s="401"/>
      <c r="BX241" s="401"/>
      <c r="BY241" s="401"/>
      <c r="BZ241" s="401"/>
      <c r="CA241" s="401"/>
      <c r="CB241" s="402"/>
    </row>
    <row r="242" spans="1:80" ht="12.75" customHeight="1" x14ac:dyDescent="0.2">
      <c r="A242" s="413"/>
      <c r="B242" s="414"/>
      <c r="C242" s="414"/>
      <c r="D242" s="415"/>
      <c r="E242" s="227"/>
      <c r="F242" s="228"/>
      <c r="G242" s="228"/>
      <c r="H242" s="228"/>
      <c r="I242" s="228"/>
      <c r="J242" s="228"/>
      <c r="K242" s="228"/>
      <c r="L242" s="228"/>
      <c r="M242" s="228"/>
      <c r="N242" s="228"/>
      <c r="O242" s="228"/>
      <c r="P242" s="228"/>
      <c r="Q242" s="228"/>
      <c r="R242" s="228"/>
      <c r="S242" s="228"/>
      <c r="T242" s="228"/>
      <c r="U242" s="228"/>
      <c r="V242" s="228"/>
      <c r="W242" s="228"/>
      <c r="X242" s="228"/>
      <c r="Y242" s="228"/>
      <c r="Z242" s="228"/>
      <c r="AA242" s="228"/>
      <c r="AB242" s="228"/>
      <c r="AC242" s="228"/>
      <c r="AD242" s="228"/>
      <c r="AE242" s="228"/>
      <c r="AF242" s="228"/>
      <c r="AG242" s="228"/>
      <c r="AH242" s="228"/>
      <c r="AI242" s="228"/>
      <c r="AJ242" s="228"/>
      <c r="AK242" s="228"/>
      <c r="AL242" s="228"/>
      <c r="AM242" s="435"/>
      <c r="AN242" s="392"/>
      <c r="AO242" s="393"/>
      <c r="AP242" s="393"/>
      <c r="AQ242" s="393"/>
      <c r="AR242" s="393"/>
      <c r="AS242" s="393"/>
      <c r="AT242" s="393"/>
      <c r="AU242" s="393"/>
      <c r="AV242" s="393"/>
      <c r="AW242" s="393"/>
      <c r="AX242" s="393"/>
      <c r="AY242" s="393"/>
      <c r="AZ242" s="393"/>
      <c r="BA242" s="394"/>
      <c r="BB242" s="416"/>
      <c r="BC242" s="417"/>
      <c r="BD242" s="417"/>
      <c r="BE242" s="417"/>
      <c r="BF242" s="417"/>
      <c r="BG242" s="417"/>
      <c r="BH242" s="417"/>
      <c r="BI242" s="417"/>
      <c r="BJ242" s="417"/>
      <c r="BK242" s="417"/>
      <c r="BL242" s="417"/>
      <c r="BM242" s="418"/>
      <c r="BN242" s="392">
        <f>ROUND(AN242*BB242,2)</f>
        <v>0</v>
      </c>
      <c r="BO242" s="393"/>
      <c r="BP242" s="393"/>
      <c r="BQ242" s="393"/>
      <c r="BR242" s="393"/>
      <c r="BS242" s="393"/>
      <c r="BT242" s="393"/>
      <c r="BU242" s="393"/>
      <c r="BV242" s="393"/>
      <c r="BW242" s="393"/>
      <c r="BX242" s="393"/>
      <c r="BY242" s="393"/>
      <c r="BZ242" s="393"/>
      <c r="CA242" s="393"/>
      <c r="CB242" s="394"/>
    </row>
    <row r="243" spans="1:80" ht="12.75" customHeight="1" x14ac:dyDescent="0.2">
      <c r="A243" s="413"/>
      <c r="B243" s="414"/>
      <c r="C243" s="414"/>
      <c r="D243" s="415"/>
      <c r="E243" s="227"/>
      <c r="F243" s="228"/>
      <c r="G243" s="228"/>
      <c r="H243" s="228"/>
      <c r="I243" s="228"/>
      <c r="J243" s="228"/>
      <c r="K243" s="228"/>
      <c r="L243" s="228"/>
      <c r="M243" s="228"/>
      <c r="N243" s="228"/>
      <c r="O243" s="228"/>
      <c r="P243" s="228"/>
      <c r="Q243" s="228"/>
      <c r="R243" s="228"/>
      <c r="S243" s="228"/>
      <c r="T243" s="228"/>
      <c r="U243" s="228"/>
      <c r="V243" s="228"/>
      <c r="W243" s="228"/>
      <c r="X243" s="228"/>
      <c r="Y243" s="228"/>
      <c r="Z243" s="228"/>
      <c r="AA243" s="228"/>
      <c r="AB243" s="228"/>
      <c r="AC243" s="228"/>
      <c r="AD243" s="228"/>
      <c r="AE243" s="228"/>
      <c r="AF243" s="228"/>
      <c r="AG243" s="228"/>
      <c r="AH243" s="228"/>
      <c r="AI243" s="228"/>
      <c r="AJ243" s="228"/>
      <c r="AK243" s="228"/>
      <c r="AL243" s="228"/>
      <c r="AM243" s="435"/>
      <c r="AN243" s="392"/>
      <c r="AO243" s="393"/>
      <c r="AP243" s="393"/>
      <c r="AQ243" s="393"/>
      <c r="AR243" s="393"/>
      <c r="AS243" s="393"/>
      <c r="AT243" s="393"/>
      <c r="AU243" s="393"/>
      <c r="AV243" s="393"/>
      <c r="AW243" s="393"/>
      <c r="AX243" s="393"/>
      <c r="AY243" s="393"/>
      <c r="AZ243" s="393"/>
      <c r="BA243" s="394"/>
      <c r="BB243" s="416"/>
      <c r="BC243" s="417"/>
      <c r="BD243" s="417"/>
      <c r="BE243" s="417"/>
      <c r="BF243" s="417"/>
      <c r="BG243" s="417"/>
      <c r="BH243" s="417"/>
      <c r="BI243" s="417"/>
      <c r="BJ243" s="417"/>
      <c r="BK243" s="417"/>
      <c r="BL243" s="417"/>
      <c r="BM243" s="418"/>
      <c r="BN243" s="392">
        <f t="shared" ref="BN243:BN244" si="12">ROUND(AN243*BB243,2)</f>
        <v>0</v>
      </c>
      <c r="BO243" s="393"/>
      <c r="BP243" s="393"/>
      <c r="BQ243" s="393"/>
      <c r="BR243" s="393"/>
      <c r="BS243" s="393"/>
      <c r="BT243" s="393"/>
      <c r="BU243" s="393"/>
      <c r="BV243" s="393"/>
      <c r="BW243" s="393"/>
      <c r="BX243" s="393"/>
      <c r="BY243" s="393"/>
      <c r="BZ243" s="393"/>
      <c r="CA243" s="393"/>
      <c r="CB243" s="394"/>
    </row>
    <row r="244" spans="1:80" x14ac:dyDescent="0.2">
      <c r="A244" s="361"/>
      <c r="B244" s="362"/>
      <c r="C244" s="362"/>
      <c r="D244" s="363"/>
      <c r="E244" s="361"/>
      <c r="F244" s="362"/>
      <c r="G244" s="362"/>
      <c r="H244" s="362"/>
      <c r="I244" s="362"/>
      <c r="J244" s="362"/>
      <c r="K244" s="362"/>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3"/>
      <c r="AN244" s="416"/>
      <c r="AO244" s="417"/>
      <c r="AP244" s="417"/>
      <c r="AQ244" s="417"/>
      <c r="AR244" s="417"/>
      <c r="AS244" s="417"/>
      <c r="AT244" s="417"/>
      <c r="AU244" s="417"/>
      <c r="AV244" s="417"/>
      <c r="AW244" s="417"/>
      <c r="AX244" s="417"/>
      <c r="AY244" s="417"/>
      <c r="AZ244" s="417"/>
      <c r="BA244" s="418"/>
      <c r="BB244" s="416"/>
      <c r="BC244" s="417"/>
      <c r="BD244" s="417"/>
      <c r="BE244" s="417"/>
      <c r="BF244" s="417"/>
      <c r="BG244" s="417"/>
      <c r="BH244" s="417"/>
      <c r="BI244" s="417"/>
      <c r="BJ244" s="417"/>
      <c r="BK244" s="417"/>
      <c r="BL244" s="417"/>
      <c r="BM244" s="418"/>
      <c r="BN244" s="392">
        <f t="shared" si="12"/>
        <v>0</v>
      </c>
      <c r="BO244" s="393"/>
      <c r="BP244" s="393"/>
      <c r="BQ244" s="393"/>
      <c r="BR244" s="393"/>
      <c r="BS244" s="393"/>
      <c r="BT244" s="393"/>
      <c r="BU244" s="393"/>
      <c r="BV244" s="393"/>
      <c r="BW244" s="393"/>
      <c r="BX244" s="393"/>
      <c r="BY244" s="393"/>
      <c r="BZ244" s="393"/>
      <c r="CA244" s="393"/>
      <c r="CB244" s="394"/>
    </row>
    <row r="245" spans="1:80" x14ac:dyDescent="0.2">
      <c r="A245" s="377"/>
      <c r="B245" s="378"/>
      <c r="C245" s="378"/>
      <c r="D245" s="379"/>
      <c r="E245" s="380" t="s">
        <v>421</v>
      </c>
      <c r="F245" s="381"/>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c r="AG245" s="381"/>
      <c r="AH245" s="381"/>
      <c r="AI245" s="381"/>
      <c r="AJ245" s="381"/>
      <c r="AK245" s="381"/>
      <c r="AL245" s="381"/>
      <c r="AM245" s="382"/>
      <c r="AN245" s="383" t="s">
        <v>52</v>
      </c>
      <c r="AO245" s="384"/>
      <c r="AP245" s="384"/>
      <c r="AQ245" s="384"/>
      <c r="AR245" s="384"/>
      <c r="AS245" s="384"/>
      <c r="AT245" s="384"/>
      <c r="AU245" s="384"/>
      <c r="AV245" s="384"/>
      <c r="AW245" s="384"/>
      <c r="AX245" s="384"/>
      <c r="AY245" s="384"/>
      <c r="AZ245" s="384"/>
      <c r="BA245" s="385"/>
      <c r="BB245" s="386" t="s">
        <v>52</v>
      </c>
      <c r="BC245" s="387"/>
      <c r="BD245" s="387"/>
      <c r="BE245" s="387"/>
      <c r="BF245" s="387"/>
      <c r="BG245" s="387"/>
      <c r="BH245" s="387"/>
      <c r="BI245" s="387"/>
      <c r="BJ245" s="387"/>
      <c r="BK245" s="387"/>
      <c r="BL245" s="387"/>
      <c r="BM245" s="388"/>
      <c r="BN245" s="445">
        <f>SUM(BN242:CB244)</f>
        <v>0</v>
      </c>
      <c r="BO245" s="446"/>
      <c r="BP245" s="446"/>
      <c r="BQ245" s="446"/>
      <c r="BR245" s="446"/>
      <c r="BS245" s="446"/>
      <c r="BT245" s="446"/>
      <c r="BU245" s="446"/>
      <c r="BV245" s="446"/>
      <c r="BW245" s="446"/>
      <c r="BX245" s="446"/>
      <c r="BY245" s="446"/>
      <c r="BZ245" s="446"/>
      <c r="CA245" s="446"/>
      <c r="CB245" s="447"/>
    </row>
    <row r="247" spans="1:80" s="74" customFormat="1" ht="15.75" x14ac:dyDescent="0.25">
      <c r="A247" s="7" t="s">
        <v>406</v>
      </c>
      <c r="B247" s="7"/>
      <c r="C247" s="7"/>
      <c r="D247" s="7"/>
      <c r="E247" s="7"/>
      <c r="F247" s="7"/>
      <c r="G247" s="7"/>
      <c r="H247" s="7"/>
      <c r="I247" s="7"/>
      <c r="J247" s="7"/>
      <c r="K247" s="7"/>
      <c r="L247" s="7"/>
      <c r="M247" s="7"/>
      <c r="N247" s="7"/>
      <c r="O247" s="7"/>
      <c r="P247" s="7"/>
      <c r="Q247" s="7"/>
      <c r="R247" s="7"/>
      <c r="S247" s="7"/>
      <c r="T247" s="434" t="s">
        <v>98</v>
      </c>
      <c r="U247" s="434"/>
      <c r="V247" s="434"/>
      <c r="W247" s="434"/>
      <c r="X247" s="434"/>
      <c r="Y247" s="434"/>
      <c r="Z247" s="434"/>
      <c r="AA247" s="434"/>
      <c r="AB247" s="434"/>
      <c r="AC247" s="434"/>
      <c r="AD247" s="434"/>
      <c r="AE247" s="434"/>
      <c r="AF247" s="434"/>
      <c r="AG247" s="434"/>
      <c r="AH247" s="434"/>
      <c r="AI247" s="434"/>
      <c r="AJ247" s="434"/>
      <c r="AK247" s="27"/>
      <c r="AL247" s="27"/>
      <c r="AM247" s="27"/>
      <c r="AN247" s="27"/>
      <c r="AO247" s="27"/>
      <c r="AP247" s="27"/>
      <c r="AQ247" s="27"/>
      <c r="AR247" s="27"/>
      <c r="AS247" s="410" t="s">
        <v>511</v>
      </c>
      <c r="AT247" s="410"/>
      <c r="AU247" s="410"/>
      <c r="AV247" s="410"/>
      <c r="AW247" s="410"/>
      <c r="AX247" s="410"/>
      <c r="AY247" s="410"/>
      <c r="AZ247" s="410"/>
      <c r="BA247" s="410"/>
      <c r="BB247" s="410"/>
      <c r="BC247" s="411" t="s">
        <v>290</v>
      </c>
      <c r="BD247" s="411"/>
      <c r="BE247" s="411"/>
      <c r="BF247" s="411"/>
      <c r="BG247" s="411"/>
      <c r="BH247" s="411"/>
      <c r="BI247" s="411"/>
      <c r="BJ247" s="411"/>
      <c r="BK247" s="411"/>
      <c r="BL247" s="411"/>
      <c r="BM247" s="411"/>
      <c r="BN247" s="411"/>
      <c r="BO247" s="411"/>
      <c r="BP247" s="411"/>
    </row>
    <row r="249" spans="1:80" x14ac:dyDescent="0.2">
      <c r="A249" s="157" t="s">
        <v>142</v>
      </c>
      <c r="B249" s="158"/>
      <c r="C249" s="158"/>
      <c r="D249" s="159"/>
      <c r="E249" s="157" t="s">
        <v>41</v>
      </c>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9"/>
      <c r="AN249" s="157" t="s">
        <v>435</v>
      </c>
      <c r="AO249" s="158"/>
      <c r="AP249" s="158"/>
      <c r="AQ249" s="158"/>
      <c r="AR249" s="158"/>
      <c r="AS249" s="158"/>
      <c r="AT249" s="158"/>
      <c r="AU249" s="158"/>
      <c r="AV249" s="158"/>
      <c r="AW249" s="158"/>
      <c r="AX249" s="158"/>
      <c r="AY249" s="158"/>
      <c r="AZ249" s="158"/>
      <c r="BA249" s="159"/>
      <c r="BB249" s="157" t="s">
        <v>424</v>
      </c>
      <c r="BC249" s="158"/>
      <c r="BD249" s="158"/>
      <c r="BE249" s="158"/>
      <c r="BF249" s="158"/>
      <c r="BG249" s="158"/>
      <c r="BH249" s="158"/>
      <c r="BI249" s="158"/>
      <c r="BJ249" s="158"/>
      <c r="BK249" s="158"/>
      <c r="BL249" s="158"/>
      <c r="BM249" s="159"/>
      <c r="BN249" s="157" t="s">
        <v>436</v>
      </c>
      <c r="BO249" s="158"/>
      <c r="BP249" s="158"/>
      <c r="BQ249" s="158"/>
      <c r="BR249" s="158"/>
      <c r="BS249" s="158"/>
      <c r="BT249" s="158"/>
      <c r="BU249" s="158"/>
      <c r="BV249" s="158"/>
      <c r="BW249" s="158"/>
      <c r="BX249" s="158"/>
      <c r="BY249" s="158"/>
      <c r="BZ249" s="158"/>
      <c r="CA249" s="158"/>
      <c r="CB249" s="159"/>
    </row>
    <row r="250" spans="1:80" x14ac:dyDescent="0.2">
      <c r="A250" s="407" t="s">
        <v>143</v>
      </c>
      <c r="B250" s="408"/>
      <c r="C250" s="408"/>
      <c r="D250" s="409"/>
      <c r="E250" s="407"/>
      <c r="F250" s="408"/>
      <c r="G250" s="408"/>
      <c r="H250" s="408"/>
      <c r="I250" s="408"/>
      <c r="J250" s="408"/>
      <c r="K250" s="408"/>
      <c r="L250" s="408"/>
      <c r="M250" s="408"/>
      <c r="N250" s="408"/>
      <c r="O250" s="408"/>
      <c r="P250" s="408"/>
      <c r="Q250" s="408"/>
      <c r="R250" s="408"/>
      <c r="S250" s="408"/>
      <c r="T250" s="408"/>
      <c r="U250" s="408"/>
      <c r="V250" s="408"/>
      <c r="W250" s="408"/>
      <c r="X250" s="408"/>
      <c r="Y250" s="408"/>
      <c r="Z250" s="408"/>
      <c r="AA250" s="408"/>
      <c r="AB250" s="408"/>
      <c r="AC250" s="408"/>
      <c r="AD250" s="408"/>
      <c r="AE250" s="408"/>
      <c r="AF250" s="408"/>
      <c r="AG250" s="408"/>
      <c r="AH250" s="408"/>
      <c r="AI250" s="408"/>
      <c r="AJ250" s="408"/>
      <c r="AK250" s="408"/>
      <c r="AL250" s="408"/>
      <c r="AM250" s="409"/>
      <c r="AN250" s="407" t="s">
        <v>437</v>
      </c>
      <c r="AO250" s="408"/>
      <c r="AP250" s="408"/>
      <c r="AQ250" s="408"/>
      <c r="AR250" s="408"/>
      <c r="AS250" s="408"/>
      <c r="AT250" s="408"/>
      <c r="AU250" s="408"/>
      <c r="AV250" s="408"/>
      <c r="AW250" s="408"/>
      <c r="AX250" s="408"/>
      <c r="AY250" s="408"/>
      <c r="AZ250" s="408"/>
      <c r="BA250" s="409"/>
      <c r="BB250" s="407" t="s">
        <v>434</v>
      </c>
      <c r="BC250" s="408"/>
      <c r="BD250" s="408"/>
      <c r="BE250" s="408"/>
      <c r="BF250" s="408"/>
      <c r="BG250" s="408"/>
      <c r="BH250" s="408"/>
      <c r="BI250" s="408"/>
      <c r="BJ250" s="408"/>
      <c r="BK250" s="408"/>
      <c r="BL250" s="408"/>
      <c r="BM250" s="409"/>
      <c r="BN250" s="407" t="s">
        <v>438</v>
      </c>
      <c r="BO250" s="408"/>
      <c r="BP250" s="408"/>
      <c r="BQ250" s="408"/>
      <c r="BR250" s="408"/>
      <c r="BS250" s="408"/>
      <c r="BT250" s="408"/>
      <c r="BU250" s="408"/>
      <c r="BV250" s="408"/>
      <c r="BW250" s="408"/>
      <c r="BX250" s="408"/>
      <c r="BY250" s="408"/>
      <c r="BZ250" s="408"/>
      <c r="CA250" s="408"/>
      <c r="CB250" s="409"/>
    </row>
    <row r="251" spans="1:80" x14ac:dyDescent="0.2">
      <c r="A251" s="407"/>
      <c r="B251" s="408"/>
      <c r="C251" s="408"/>
      <c r="D251" s="409"/>
      <c r="E251" s="407"/>
      <c r="F251" s="408"/>
      <c r="G251" s="408"/>
      <c r="H251" s="408"/>
      <c r="I251" s="408"/>
      <c r="J251" s="408"/>
      <c r="K251" s="408"/>
      <c r="L251" s="408"/>
      <c r="M251" s="408"/>
      <c r="N251" s="408"/>
      <c r="O251" s="408"/>
      <c r="P251" s="408"/>
      <c r="Q251" s="408"/>
      <c r="R251" s="408"/>
      <c r="S251" s="408"/>
      <c r="T251" s="408"/>
      <c r="U251" s="408"/>
      <c r="V251" s="408"/>
      <c r="W251" s="408"/>
      <c r="X251" s="408"/>
      <c r="Y251" s="408"/>
      <c r="Z251" s="408"/>
      <c r="AA251" s="408"/>
      <c r="AB251" s="408"/>
      <c r="AC251" s="408"/>
      <c r="AD251" s="408"/>
      <c r="AE251" s="408"/>
      <c r="AF251" s="408"/>
      <c r="AG251" s="408"/>
      <c r="AH251" s="408"/>
      <c r="AI251" s="408"/>
      <c r="AJ251" s="408"/>
      <c r="AK251" s="408"/>
      <c r="AL251" s="408"/>
      <c r="AM251" s="409"/>
      <c r="AN251" s="407"/>
      <c r="AO251" s="408"/>
      <c r="AP251" s="408"/>
      <c r="AQ251" s="408"/>
      <c r="AR251" s="408"/>
      <c r="AS251" s="408"/>
      <c r="AT251" s="408"/>
      <c r="AU251" s="408"/>
      <c r="AV251" s="408"/>
      <c r="AW251" s="408"/>
      <c r="AX251" s="408"/>
      <c r="AY251" s="408"/>
      <c r="AZ251" s="408"/>
      <c r="BA251" s="409"/>
      <c r="BB251" s="407"/>
      <c r="BC251" s="408"/>
      <c r="BD251" s="408"/>
      <c r="BE251" s="408"/>
      <c r="BF251" s="408"/>
      <c r="BG251" s="408"/>
      <c r="BH251" s="408"/>
      <c r="BI251" s="408"/>
      <c r="BJ251" s="408"/>
      <c r="BK251" s="408"/>
      <c r="BL251" s="408"/>
      <c r="BM251" s="409"/>
      <c r="BN251" s="407" t="s">
        <v>439</v>
      </c>
      <c r="BO251" s="408"/>
      <c r="BP251" s="408"/>
      <c r="BQ251" s="408"/>
      <c r="BR251" s="408"/>
      <c r="BS251" s="408"/>
      <c r="BT251" s="408"/>
      <c r="BU251" s="408"/>
      <c r="BV251" s="408"/>
      <c r="BW251" s="408"/>
      <c r="BX251" s="408"/>
      <c r="BY251" s="408"/>
      <c r="BZ251" s="408"/>
      <c r="CA251" s="408"/>
      <c r="CB251" s="409"/>
    </row>
    <row r="252" spans="1:80" x14ac:dyDescent="0.2">
      <c r="A252" s="400">
        <v>1</v>
      </c>
      <c r="B252" s="401"/>
      <c r="C252" s="401"/>
      <c r="D252" s="402"/>
      <c r="E252" s="400">
        <v>2</v>
      </c>
      <c r="F252" s="401"/>
      <c r="G252" s="401"/>
      <c r="H252" s="401"/>
      <c r="I252" s="401"/>
      <c r="J252" s="401"/>
      <c r="K252" s="401"/>
      <c r="L252" s="401"/>
      <c r="M252" s="401"/>
      <c r="N252" s="401"/>
      <c r="O252" s="401"/>
      <c r="P252" s="401"/>
      <c r="Q252" s="401"/>
      <c r="R252" s="401"/>
      <c r="S252" s="401"/>
      <c r="T252" s="401"/>
      <c r="U252" s="401"/>
      <c r="V252" s="401"/>
      <c r="W252" s="401"/>
      <c r="X252" s="401"/>
      <c r="Y252" s="401"/>
      <c r="Z252" s="401"/>
      <c r="AA252" s="401"/>
      <c r="AB252" s="401"/>
      <c r="AC252" s="401"/>
      <c r="AD252" s="401"/>
      <c r="AE252" s="401"/>
      <c r="AF252" s="401"/>
      <c r="AG252" s="401"/>
      <c r="AH252" s="401"/>
      <c r="AI252" s="401"/>
      <c r="AJ252" s="401"/>
      <c r="AK252" s="401"/>
      <c r="AL252" s="401"/>
      <c r="AM252" s="402"/>
      <c r="AN252" s="400">
        <v>3</v>
      </c>
      <c r="AO252" s="401"/>
      <c r="AP252" s="401"/>
      <c r="AQ252" s="401"/>
      <c r="AR252" s="401"/>
      <c r="AS252" s="401"/>
      <c r="AT252" s="401"/>
      <c r="AU252" s="401"/>
      <c r="AV252" s="401"/>
      <c r="AW252" s="401"/>
      <c r="AX252" s="401"/>
      <c r="AY252" s="401"/>
      <c r="AZ252" s="401"/>
      <c r="BA252" s="402"/>
      <c r="BB252" s="400">
        <v>4</v>
      </c>
      <c r="BC252" s="401"/>
      <c r="BD252" s="401"/>
      <c r="BE252" s="401"/>
      <c r="BF252" s="401"/>
      <c r="BG252" s="401"/>
      <c r="BH252" s="401"/>
      <c r="BI252" s="401"/>
      <c r="BJ252" s="401"/>
      <c r="BK252" s="401"/>
      <c r="BL252" s="401"/>
      <c r="BM252" s="402"/>
      <c r="BN252" s="400">
        <v>5</v>
      </c>
      <c r="BO252" s="401"/>
      <c r="BP252" s="401"/>
      <c r="BQ252" s="401"/>
      <c r="BR252" s="401"/>
      <c r="BS252" s="401"/>
      <c r="BT252" s="401"/>
      <c r="BU252" s="401"/>
      <c r="BV252" s="401"/>
      <c r="BW252" s="401"/>
      <c r="BX252" s="401"/>
      <c r="BY252" s="401"/>
      <c r="BZ252" s="401"/>
      <c r="CA252" s="401"/>
      <c r="CB252" s="402"/>
    </row>
    <row r="253" spans="1:80" x14ac:dyDescent="0.2">
      <c r="A253" s="413"/>
      <c r="B253" s="414"/>
      <c r="C253" s="414"/>
      <c r="D253" s="415"/>
      <c r="E253" s="413"/>
      <c r="F253" s="414"/>
      <c r="G253" s="414"/>
      <c r="H253" s="414"/>
      <c r="I253" s="414"/>
      <c r="J253" s="414"/>
      <c r="K253" s="414"/>
      <c r="L253" s="414"/>
      <c r="M253" s="414"/>
      <c r="N253" s="414"/>
      <c r="O253" s="414"/>
      <c r="P253" s="414"/>
      <c r="Q253" s="414"/>
      <c r="R253" s="414"/>
      <c r="S253" s="414"/>
      <c r="T253" s="414"/>
      <c r="U253" s="414"/>
      <c r="V253" s="414"/>
      <c r="W253" s="414"/>
      <c r="X253" s="414"/>
      <c r="Y253" s="414"/>
      <c r="Z253" s="414"/>
      <c r="AA253" s="414"/>
      <c r="AB253" s="414"/>
      <c r="AC253" s="414"/>
      <c r="AD253" s="414"/>
      <c r="AE253" s="414"/>
      <c r="AF253" s="414"/>
      <c r="AG253" s="414"/>
      <c r="AH253" s="414"/>
      <c r="AI253" s="414"/>
      <c r="AJ253" s="414"/>
      <c r="AK253" s="414"/>
      <c r="AL253" s="414"/>
      <c r="AM253" s="415"/>
      <c r="AN253" s="392"/>
      <c r="AO253" s="393"/>
      <c r="AP253" s="393"/>
      <c r="AQ253" s="393"/>
      <c r="AR253" s="393"/>
      <c r="AS253" s="393"/>
      <c r="AT253" s="393"/>
      <c r="AU253" s="393"/>
      <c r="AV253" s="393"/>
      <c r="AW253" s="393"/>
      <c r="AX253" s="393"/>
      <c r="AY253" s="393"/>
      <c r="AZ253" s="393"/>
      <c r="BA253" s="394"/>
      <c r="BB253" s="416"/>
      <c r="BC253" s="417"/>
      <c r="BD253" s="417"/>
      <c r="BE253" s="417"/>
      <c r="BF253" s="417"/>
      <c r="BG253" s="417"/>
      <c r="BH253" s="417"/>
      <c r="BI253" s="417"/>
      <c r="BJ253" s="417"/>
      <c r="BK253" s="417"/>
      <c r="BL253" s="417"/>
      <c r="BM253" s="418"/>
      <c r="BN253" s="392">
        <f>ROUND(AN253*BB253,2)</f>
        <v>0</v>
      </c>
      <c r="BO253" s="393"/>
      <c r="BP253" s="393"/>
      <c r="BQ253" s="393"/>
      <c r="BR253" s="393"/>
      <c r="BS253" s="393"/>
      <c r="BT253" s="393"/>
      <c r="BU253" s="393"/>
      <c r="BV253" s="393"/>
      <c r="BW253" s="393"/>
      <c r="BX253" s="393"/>
      <c r="BY253" s="393"/>
      <c r="BZ253" s="393"/>
      <c r="CA253" s="393"/>
      <c r="CB253" s="394"/>
    </row>
    <row r="254" spans="1:80" x14ac:dyDescent="0.2">
      <c r="A254" s="413"/>
      <c r="B254" s="414"/>
      <c r="C254" s="414"/>
      <c r="D254" s="415"/>
      <c r="E254" s="413"/>
      <c r="F254" s="414"/>
      <c r="G254" s="414"/>
      <c r="H254" s="414"/>
      <c r="I254" s="414"/>
      <c r="J254" s="414"/>
      <c r="K254" s="414"/>
      <c r="L254" s="414"/>
      <c r="M254" s="414"/>
      <c r="N254" s="414"/>
      <c r="O254" s="414"/>
      <c r="P254" s="414"/>
      <c r="Q254" s="414"/>
      <c r="R254" s="414"/>
      <c r="S254" s="414"/>
      <c r="T254" s="414"/>
      <c r="U254" s="414"/>
      <c r="V254" s="414"/>
      <c r="W254" s="414"/>
      <c r="X254" s="414"/>
      <c r="Y254" s="414"/>
      <c r="Z254" s="414"/>
      <c r="AA254" s="414"/>
      <c r="AB254" s="414"/>
      <c r="AC254" s="414"/>
      <c r="AD254" s="414"/>
      <c r="AE254" s="414"/>
      <c r="AF254" s="414"/>
      <c r="AG254" s="414"/>
      <c r="AH254" s="414"/>
      <c r="AI254" s="414"/>
      <c r="AJ254" s="414"/>
      <c r="AK254" s="414"/>
      <c r="AL254" s="414"/>
      <c r="AM254" s="415"/>
      <c r="AN254" s="392"/>
      <c r="AO254" s="393"/>
      <c r="AP254" s="393"/>
      <c r="AQ254" s="393"/>
      <c r="AR254" s="393"/>
      <c r="AS254" s="393"/>
      <c r="AT254" s="393"/>
      <c r="AU254" s="393"/>
      <c r="AV254" s="393"/>
      <c r="AW254" s="393"/>
      <c r="AX254" s="393"/>
      <c r="AY254" s="393"/>
      <c r="AZ254" s="393"/>
      <c r="BA254" s="394"/>
      <c r="BB254" s="416"/>
      <c r="BC254" s="417"/>
      <c r="BD254" s="417"/>
      <c r="BE254" s="417"/>
      <c r="BF254" s="417"/>
      <c r="BG254" s="417"/>
      <c r="BH254" s="417"/>
      <c r="BI254" s="417"/>
      <c r="BJ254" s="417"/>
      <c r="BK254" s="417"/>
      <c r="BL254" s="417"/>
      <c r="BM254" s="418"/>
      <c r="BN254" s="392">
        <f t="shared" ref="BN254:BN255" si="13">ROUND(AN254*BB254,2)</f>
        <v>0</v>
      </c>
      <c r="BO254" s="393"/>
      <c r="BP254" s="393"/>
      <c r="BQ254" s="393"/>
      <c r="BR254" s="393"/>
      <c r="BS254" s="393"/>
      <c r="BT254" s="393"/>
      <c r="BU254" s="393"/>
      <c r="BV254" s="393"/>
      <c r="BW254" s="393"/>
      <c r="BX254" s="393"/>
      <c r="BY254" s="393"/>
      <c r="BZ254" s="393"/>
      <c r="CA254" s="393"/>
      <c r="CB254" s="394"/>
    </row>
    <row r="255" spans="1:80" x14ac:dyDescent="0.2">
      <c r="A255" s="413"/>
      <c r="B255" s="414"/>
      <c r="C255" s="414"/>
      <c r="D255" s="415"/>
      <c r="E255" s="361"/>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3"/>
      <c r="AN255" s="392"/>
      <c r="AO255" s="393"/>
      <c r="AP255" s="393"/>
      <c r="AQ255" s="393"/>
      <c r="AR255" s="393"/>
      <c r="AS255" s="393"/>
      <c r="AT255" s="393"/>
      <c r="AU255" s="393"/>
      <c r="AV255" s="393"/>
      <c r="AW255" s="393"/>
      <c r="AX255" s="393"/>
      <c r="AY255" s="393"/>
      <c r="AZ255" s="393"/>
      <c r="BA255" s="394"/>
      <c r="BB255" s="416"/>
      <c r="BC255" s="417"/>
      <c r="BD255" s="417"/>
      <c r="BE255" s="417"/>
      <c r="BF255" s="417"/>
      <c r="BG255" s="417"/>
      <c r="BH255" s="417"/>
      <c r="BI255" s="417"/>
      <c r="BJ255" s="417"/>
      <c r="BK255" s="417"/>
      <c r="BL255" s="417"/>
      <c r="BM255" s="418"/>
      <c r="BN255" s="392">
        <f t="shared" si="13"/>
        <v>0</v>
      </c>
      <c r="BO255" s="393"/>
      <c r="BP255" s="393"/>
      <c r="BQ255" s="393"/>
      <c r="BR255" s="393"/>
      <c r="BS255" s="393"/>
      <c r="BT255" s="393"/>
      <c r="BU255" s="393"/>
      <c r="BV255" s="393"/>
      <c r="BW255" s="393"/>
      <c r="BX255" s="393"/>
      <c r="BY255" s="393"/>
      <c r="BZ255" s="393"/>
      <c r="CA255" s="393"/>
      <c r="CB255" s="394"/>
    </row>
    <row r="256" spans="1:80" x14ac:dyDescent="0.2">
      <c r="A256" s="377"/>
      <c r="B256" s="378"/>
      <c r="C256" s="378"/>
      <c r="D256" s="379"/>
      <c r="E256" s="380" t="s">
        <v>421</v>
      </c>
      <c r="F256" s="381"/>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c r="AG256" s="381"/>
      <c r="AH256" s="381"/>
      <c r="AI256" s="381"/>
      <c r="AJ256" s="381"/>
      <c r="AK256" s="381"/>
      <c r="AL256" s="381"/>
      <c r="AM256" s="382"/>
      <c r="AN256" s="383" t="s">
        <v>52</v>
      </c>
      <c r="AO256" s="384"/>
      <c r="AP256" s="384"/>
      <c r="AQ256" s="384"/>
      <c r="AR256" s="384"/>
      <c r="AS256" s="384"/>
      <c r="AT256" s="384"/>
      <c r="AU256" s="384"/>
      <c r="AV256" s="384"/>
      <c r="AW256" s="384"/>
      <c r="AX256" s="384"/>
      <c r="AY256" s="384"/>
      <c r="AZ256" s="384"/>
      <c r="BA256" s="385"/>
      <c r="BB256" s="386" t="s">
        <v>52</v>
      </c>
      <c r="BC256" s="387"/>
      <c r="BD256" s="387"/>
      <c r="BE256" s="387"/>
      <c r="BF256" s="387"/>
      <c r="BG256" s="387"/>
      <c r="BH256" s="387"/>
      <c r="BI256" s="387"/>
      <c r="BJ256" s="387"/>
      <c r="BK256" s="387"/>
      <c r="BL256" s="387"/>
      <c r="BM256" s="388"/>
      <c r="BN256" s="445">
        <f>SUM(BN253:CB255)</f>
        <v>0</v>
      </c>
      <c r="BO256" s="446"/>
      <c r="BP256" s="446"/>
      <c r="BQ256" s="446"/>
      <c r="BR256" s="446"/>
      <c r="BS256" s="446"/>
      <c r="BT256" s="446"/>
      <c r="BU256" s="446"/>
      <c r="BV256" s="446"/>
      <c r="BW256" s="446"/>
      <c r="BX256" s="446"/>
      <c r="BY256" s="446"/>
      <c r="BZ256" s="446"/>
      <c r="CA256" s="446"/>
      <c r="CB256" s="447"/>
    </row>
    <row r="257" spans="1:80" ht="15" customHeight="1" x14ac:dyDescent="0.25">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c r="BZ257" s="72"/>
      <c r="CA257" s="72"/>
      <c r="CB257" s="72"/>
    </row>
    <row r="258" spans="1:80" ht="15.75" x14ac:dyDescent="0.25">
      <c r="A258" s="481" t="s">
        <v>536</v>
      </c>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c r="AA258" s="481"/>
      <c r="AB258" s="481"/>
      <c r="AC258" s="481"/>
      <c r="AD258" s="481"/>
      <c r="AE258" s="481"/>
      <c r="AF258" s="481"/>
      <c r="AG258" s="481"/>
      <c r="AH258" s="481"/>
      <c r="AI258" s="481"/>
      <c r="AJ258" s="481"/>
      <c r="AK258" s="481"/>
      <c r="AL258" s="481"/>
      <c r="AM258" s="481"/>
      <c r="AN258" s="481"/>
      <c r="AO258" s="481"/>
      <c r="AP258" s="481"/>
      <c r="AQ258" s="481"/>
      <c r="AR258" s="481"/>
      <c r="AS258" s="481"/>
      <c r="AT258" s="481"/>
      <c r="AU258" s="481"/>
      <c r="AV258" s="481"/>
      <c r="AW258" s="481"/>
      <c r="AX258" s="481"/>
      <c r="AY258" s="481"/>
      <c r="AZ258" s="481"/>
      <c r="BA258" s="481"/>
      <c r="BB258" s="481"/>
      <c r="BC258" s="481"/>
      <c r="BD258" s="481"/>
      <c r="BE258" s="481"/>
      <c r="BF258" s="481"/>
      <c r="BG258" s="481"/>
      <c r="BH258" s="481"/>
      <c r="BI258" s="481"/>
      <c r="BJ258" s="481"/>
      <c r="BK258" s="481"/>
      <c r="BL258" s="481"/>
      <c r="BM258" s="481"/>
      <c r="BN258" s="481"/>
      <c r="BO258" s="481"/>
      <c r="BP258" s="481"/>
      <c r="BQ258" s="481"/>
      <c r="BR258" s="481"/>
      <c r="BS258" s="481"/>
      <c r="BT258" s="481"/>
      <c r="BU258" s="481"/>
      <c r="BV258" s="481"/>
      <c r="BW258" s="481"/>
      <c r="BX258" s="481"/>
      <c r="BY258" s="481"/>
      <c r="BZ258" s="481"/>
      <c r="CA258" s="481"/>
      <c r="CB258" s="481"/>
    </row>
    <row r="259" spans="1:80" x14ac:dyDescent="0.2">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c r="BM259" s="82"/>
      <c r="BN259" s="82"/>
      <c r="BO259" s="82"/>
      <c r="BP259" s="82"/>
      <c r="BQ259" s="82"/>
      <c r="BR259" s="82"/>
      <c r="BS259" s="82"/>
      <c r="BT259" s="82"/>
      <c r="BU259" s="82"/>
      <c r="BV259" s="82"/>
      <c r="BW259" s="82"/>
      <c r="BX259" s="82"/>
      <c r="BY259" s="82"/>
      <c r="BZ259" s="82"/>
      <c r="CA259" s="82"/>
      <c r="CB259" s="82"/>
    </row>
    <row r="260" spans="1:80" ht="15.75" x14ac:dyDescent="0.25">
      <c r="A260" s="7" t="s">
        <v>406</v>
      </c>
      <c r="B260" s="72"/>
      <c r="C260" s="72"/>
      <c r="D260" s="72"/>
      <c r="E260" s="72"/>
      <c r="F260" s="72"/>
      <c r="G260" s="72"/>
      <c r="H260" s="72"/>
      <c r="I260" s="72"/>
      <c r="J260" s="72"/>
      <c r="K260" s="72"/>
      <c r="L260" s="72"/>
      <c r="M260" s="72"/>
      <c r="N260" s="72"/>
      <c r="O260" s="72"/>
      <c r="P260" s="72"/>
      <c r="Q260" s="72"/>
      <c r="R260" s="72"/>
      <c r="S260" s="72"/>
      <c r="T260" s="411" t="s">
        <v>102</v>
      </c>
      <c r="U260" s="411"/>
      <c r="V260" s="411"/>
      <c r="W260" s="411"/>
      <c r="X260" s="411"/>
      <c r="Y260" s="411"/>
      <c r="Z260" s="411"/>
      <c r="AA260" s="411"/>
      <c r="AB260" s="411"/>
      <c r="AC260" s="411"/>
      <c r="AD260" s="411"/>
      <c r="AE260" s="411"/>
      <c r="AF260" s="411"/>
      <c r="AG260" s="411"/>
      <c r="AH260" s="411"/>
      <c r="AI260" s="411"/>
      <c r="AJ260" s="411"/>
      <c r="AK260" s="73"/>
      <c r="AL260" s="73"/>
      <c r="AM260" s="73"/>
      <c r="AN260" s="73"/>
      <c r="AO260" s="73"/>
      <c r="AP260" s="73"/>
      <c r="AQ260" s="73"/>
      <c r="AR260" s="73"/>
      <c r="AS260" s="410" t="s">
        <v>511</v>
      </c>
      <c r="AT260" s="410"/>
      <c r="AU260" s="410"/>
      <c r="AV260" s="410"/>
      <c r="AW260" s="410"/>
      <c r="AX260" s="410"/>
      <c r="AY260" s="410"/>
      <c r="AZ260" s="410"/>
      <c r="BA260" s="410"/>
      <c r="BB260" s="410"/>
      <c r="BC260" s="434" t="s">
        <v>468</v>
      </c>
      <c r="BD260" s="434"/>
      <c r="BE260" s="434"/>
      <c r="BF260" s="434"/>
      <c r="BG260" s="434"/>
      <c r="BH260" s="434"/>
      <c r="BI260" s="434"/>
      <c r="BJ260" s="434"/>
      <c r="BK260" s="434"/>
      <c r="BL260" s="434"/>
      <c r="BM260" s="434"/>
      <c r="BN260" s="434"/>
      <c r="BO260" s="434"/>
      <c r="BP260" s="434"/>
    </row>
    <row r="262" spans="1:80" x14ac:dyDescent="0.2">
      <c r="A262" s="157" t="s">
        <v>142</v>
      </c>
      <c r="B262" s="158"/>
      <c r="C262" s="158"/>
      <c r="D262" s="159"/>
      <c r="E262" s="157" t="s">
        <v>422</v>
      </c>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9"/>
      <c r="AN262" s="157" t="s">
        <v>469</v>
      </c>
      <c r="AO262" s="158"/>
      <c r="AP262" s="158"/>
      <c r="AQ262" s="158"/>
      <c r="AR262" s="158"/>
      <c r="AS262" s="158"/>
      <c r="AT262" s="158"/>
      <c r="AU262" s="158"/>
      <c r="AV262" s="158"/>
      <c r="AW262" s="158"/>
      <c r="AX262" s="158"/>
      <c r="AY262" s="158"/>
      <c r="AZ262" s="158"/>
      <c r="BA262" s="159"/>
      <c r="BB262" s="157" t="s">
        <v>470</v>
      </c>
      <c r="BC262" s="158"/>
      <c r="BD262" s="158"/>
      <c r="BE262" s="158"/>
      <c r="BF262" s="158"/>
      <c r="BG262" s="158"/>
      <c r="BH262" s="158"/>
      <c r="BI262" s="159"/>
      <c r="BJ262" s="157" t="s">
        <v>471</v>
      </c>
      <c r="BK262" s="158"/>
      <c r="BL262" s="158"/>
      <c r="BM262" s="158"/>
      <c r="BN262" s="158"/>
      <c r="BO262" s="158"/>
      <c r="BP262" s="158"/>
      <c r="BQ262" s="158"/>
      <c r="BR262" s="158"/>
      <c r="BS262" s="158"/>
      <c r="BT262" s="158"/>
      <c r="BU262" s="158"/>
      <c r="BV262" s="158"/>
      <c r="BW262" s="158"/>
      <c r="BX262" s="158"/>
      <c r="BY262" s="158"/>
      <c r="BZ262" s="158"/>
      <c r="CA262" s="158"/>
      <c r="CB262" s="159"/>
    </row>
    <row r="263" spans="1:80" x14ac:dyDescent="0.2">
      <c r="A263" s="407" t="s">
        <v>143</v>
      </c>
      <c r="B263" s="408"/>
      <c r="C263" s="408"/>
      <c r="D263" s="409"/>
      <c r="E263" s="407"/>
      <c r="F263" s="408"/>
      <c r="G263" s="408"/>
      <c r="H263" s="408"/>
      <c r="I263" s="408"/>
      <c r="J263" s="408"/>
      <c r="K263" s="408"/>
      <c r="L263" s="408"/>
      <c r="M263" s="408"/>
      <c r="N263" s="408"/>
      <c r="O263" s="408"/>
      <c r="P263" s="408"/>
      <c r="Q263" s="408"/>
      <c r="R263" s="408"/>
      <c r="S263" s="408"/>
      <c r="T263" s="408"/>
      <c r="U263" s="408"/>
      <c r="V263" s="408"/>
      <c r="W263" s="408"/>
      <c r="X263" s="408"/>
      <c r="Y263" s="408"/>
      <c r="Z263" s="408"/>
      <c r="AA263" s="408"/>
      <c r="AB263" s="408"/>
      <c r="AC263" s="408"/>
      <c r="AD263" s="408"/>
      <c r="AE263" s="408"/>
      <c r="AF263" s="408"/>
      <c r="AG263" s="408"/>
      <c r="AH263" s="408"/>
      <c r="AI263" s="408"/>
      <c r="AJ263" s="408"/>
      <c r="AK263" s="408"/>
      <c r="AL263" s="408"/>
      <c r="AM263" s="409"/>
      <c r="AN263" s="407" t="s">
        <v>472</v>
      </c>
      <c r="AO263" s="408"/>
      <c r="AP263" s="408"/>
      <c r="AQ263" s="408"/>
      <c r="AR263" s="408"/>
      <c r="AS263" s="408"/>
      <c r="AT263" s="408"/>
      <c r="AU263" s="408"/>
      <c r="AV263" s="408"/>
      <c r="AW263" s="408"/>
      <c r="AX263" s="408"/>
      <c r="AY263" s="408"/>
      <c r="AZ263" s="408"/>
      <c r="BA263" s="409"/>
      <c r="BB263" s="407" t="s">
        <v>473</v>
      </c>
      <c r="BC263" s="408"/>
      <c r="BD263" s="408"/>
      <c r="BE263" s="408"/>
      <c r="BF263" s="408"/>
      <c r="BG263" s="408"/>
      <c r="BH263" s="408"/>
      <c r="BI263" s="409"/>
      <c r="BJ263" s="407" t="s">
        <v>474</v>
      </c>
      <c r="BK263" s="408"/>
      <c r="BL263" s="408"/>
      <c r="BM263" s="408"/>
      <c r="BN263" s="408"/>
      <c r="BO263" s="408"/>
      <c r="BP263" s="408"/>
      <c r="BQ263" s="408"/>
      <c r="BR263" s="408"/>
      <c r="BS263" s="408"/>
      <c r="BT263" s="408"/>
      <c r="BU263" s="408"/>
      <c r="BV263" s="408"/>
      <c r="BW263" s="408"/>
      <c r="BX263" s="408"/>
      <c r="BY263" s="408"/>
      <c r="BZ263" s="408"/>
      <c r="CA263" s="408"/>
      <c r="CB263" s="409"/>
    </row>
    <row r="264" spans="1:80" x14ac:dyDescent="0.2">
      <c r="A264" s="407"/>
      <c r="B264" s="408"/>
      <c r="C264" s="408"/>
      <c r="D264" s="409"/>
      <c r="E264" s="407"/>
      <c r="F264" s="408"/>
      <c r="G264" s="408"/>
      <c r="H264" s="408"/>
      <c r="I264" s="408"/>
      <c r="J264" s="408"/>
      <c r="K264" s="408"/>
      <c r="L264" s="408"/>
      <c r="M264" s="408"/>
      <c r="N264" s="408"/>
      <c r="O264" s="408"/>
      <c r="P264" s="408"/>
      <c r="Q264" s="408"/>
      <c r="R264" s="408"/>
      <c r="S264" s="408"/>
      <c r="T264" s="408"/>
      <c r="U264" s="408"/>
      <c r="V264" s="408"/>
      <c r="W264" s="408"/>
      <c r="X264" s="408"/>
      <c r="Y264" s="408"/>
      <c r="Z264" s="408"/>
      <c r="AA264" s="408"/>
      <c r="AB264" s="408"/>
      <c r="AC264" s="408"/>
      <c r="AD264" s="408"/>
      <c r="AE264" s="408"/>
      <c r="AF264" s="408"/>
      <c r="AG264" s="408"/>
      <c r="AH264" s="408"/>
      <c r="AI264" s="408"/>
      <c r="AJ264" s="408"/>
      <c r="AK264" s="408"/>
      <c r="AL264" s="408"/>
      <c r="AM264" s="409"/>
      <c r="AN264" s="407"/>
      <c r="AO264" s="408"/>
      <c r="AP264" s="408"/>
      <c r="AQ264" s="408"/>
      <c r="AR264" s="408"/>
      <c r="AS264" s="408"/>
      <c r="AT264" s="408"/>
      <c r="AU264" s="408"/>
      <c r="AV264" s="408"/>
      <c r="AW264" s="408"/>
      <c r="AX264" s="408"/>
      <c r="AY264" s="408"/>
      <c r="AZ264" s="408"/>
      <c r="BA264" s="409"/>
      <c r="BB264" s="407"/>
      <c r="BC264" s="408"/>
      <c r="BD264" s="408"/>
      <c r="BE264" s="408"/>
      <c r="BF264" s="408"/>
      <c r="BG264" s="408"/>
      <c r="BH264" s="408"/>
      <c r="BI264" s="409"/>
      <c r="BJ264" s="407" t="s">
        <v>475</v>
      </c>
      <c r="BK264" s="408"/>
      <c r="BL264" s="408"/>
      <c r="BM264" s="408"/>
      <c r="BN264" s="408"/>
      <c r="BO264" s="408"/>
      <c r="BP264" s="408"/>
      <c r="BQ264" s="408"/>
      <c r="BR264" s="408"/>
      <c r="BS264" s="408"/>
      <c r="BT264" s="408"/>
      <c r="BU264" s="408"/>
      <c r="BV264" s="408"/>
      <c r="BW264" s="408"/>
      <c r="BX264" s="408"/>
      <c r="BY264" s="408"/>
      <c r="BZ264" s="408"/>
      <c r="CA264" s="408"/>
      <c r="CB264" s="409"/>
    </row>
    <row r="265" spans="1:80" x14ac:dyDescent="0.2">
      <c r="A265" s="407"/>
      <c r="B265" s="408"/>
      <c r="C265" s="408"/>
      <c r="D265" s="409"/>
      <c r="E265" s="407"/>
      <c r="F265" s="408"/>
      <c r="G265" s="408"/>
      <c r="H265" s="408"/>
      <c r="I265" s="408"/>
      <c r="J265" s="408"/>
      <c r="K265" s="408"/>
      <c r="L265" s="408"/>
      <c r="M265" s="408"/>
      <c r="N265" s="408"/>
      <c r="O265" s="408"/>
      <c r="P265" s="408"/>
      <c r="Q265" s="408"/>
      <c r="R265" s="408"/>
      <c r="S265" s="408"/>
      <c r="T265" s="408"/>
      <c r="U265" s="408"/>
      <c r="V265" s="408"/>
      <c r="W265" s="408"/>
      <c r="X265" s="408"/>
      <c r="Y265" s="408"/>
      <c r="Z265" s="408"/>
      <c r="AA265" s="408"/>
      <c r="AB265" s="408"/>
      <c r="AC265" s="408"/>
      <c r="AD265" s="408"/>
      <c r="AE265" s="408"/>
      <c r="AF265" s="408"/>
      <c r="AG265" s="408"/>
      <c r="AH265" s="408"/>
      <c r="AI265" s="408"/>
      <c r="AJ265" s="408"/>
      <c r="AK265" s="408"/>
      <c r="AL265" s="408"/>
      <c r="AM265" s="409"/>
      <c r="AN265" s="407"/>
      <c r="AO265" s="408"/>
      <c r="AP265" s="408"/>
      <c r="AQ265" s="408"/>
      <c r="AR265" s="408"/>
      <c r="AS265" s="408"/>
      <c r="AT265" s="408"/>
      <c r="AU265" s="408"/>
      <c r="AV265" s="408"/>
      <c r="AW265" s="408"/>
      <c r="AX265" s="408"/>
      <c r="AY265" s="408"/>
      <c r="AZ265" s="408"/>
      <c r="BA265" s="409"/>
      <c r="BB265" s="407"/>
      <c r="BC265" s="408"/>
      <c r="BD265" s="408"/>
      <c r="BE265" s="408"/>
      <c r="BF265" s="408"/>
      <c r="BG265" s="408"/>
      <c r="BH265" s="408"/>
      <c r="BI265" s="409"/>
      <c r="BJ265" s="407" t="s">
        <v>476</v>
      </c>
      <c r="BK265" s="408"/>
      <c r="BL265" s="408"/>
      <c r="BM265" s="408"/>
      <c r="BN265" s="408"/>
      <c r="BO265" s="408"/>
      <c r="BP265" s="408"/>
      <c r="BQ265" s="408"/>
      <c r="BR265" s="408"/>
      <c r="BS265" s="408"/>
      <c r="BT265" s="408"/>
      <c r="BU265" s="408"/>
      <c r="BV265" s="408"/>
      <c r="BW265" s="408"/>
      <c r="BX265" s="408"/>
      <c r="BY265" s="408"/>
      <c r="BZ265" s="408"/>
      <c r="CA265" s="408"/>
      <c r="CB265" s="409"/>
    </row>
    <row r="266" spans="1:80" x14ac:dyDescent="0.2">
      <c r="A266" s="400">
        <v>1</v>
      </c>
      <c r="B266" s="401"/>
      <c r="C266" s="401"/>
      <c r="D266" s="402"/>
      <c r="E266" s="400">
        <v>2</v>
      </c>
      <c r="F266" s="401"/>
      <c r="G266" s="401"/>
      <c r="H266" s="401"/>
      <c r="I266" s="401"/>
      <c r="J266" s="401"/>
      <c r="K266" s="401"/>
      <c r="L266" s="401"/>
      <c r="M266" s="401"/>
      <c r="N266" s="401"/>
      <c r="O266" s="401"/>
      <c r="P266" s="401"/>
      <c r="Q266" s="401"/>
      <c r="R266" s="401"/>
      <c r="S266" s="401"/>
      <c r="T266" s="401"/>
      <c r="U266" s="401"/>
      <c r="V266" s="401"/>
      <c r="W266" s="401"/>
      <c r="X266" s="401"/>
      <c r="Y266" s="401"/>
      <c r="Z266" s="401"/>
      <c r="AA266" s="401"/>
      <c r="AB266" s="401"/>
      <c r="AC266" s="401"/>
      <c r="AD266" s="401"/>
      <c r="AE266" s="401"/>
      <c r="AF266" s="401"/>
      <c r="AG266" s="401"/>
      <c r="AH266" s="401"/>
      <c r="AI266" s="401"/>
      <c r="AJ266" s="401"/>
      <c r="AK266" s="401"/>
      <c r="AL266" s="401"/>
      <c r="AM266" s="402"/>
      <c r="AN266" s="400">
        <v>3</v>
      </c>
      <c r="AO266" s="401"/>
      <c r="AP266" s="401"/>
      <c r="AQ266" s="401"/>
      <c r="AR266" s="401"/>
      <c r="AS266" s="401"/>
      <c r="AT266" s="401"/>
      <c r="AU266" s="401"/>
      <c r="AV266" s="401"/>
      <c r="AW266" s="401"/>
      <c r="AX266" s="401"/>
      <c r="AY266" s="401"/>
      <c r="AZ266" s="401"/>
      <c r="BA266" s="402"/>
      <c r="BB266" s="400">
        <v>4</v>
      </c>
      <c r="BC266" s="401"/>
      <c r="BD266" s="401"/>
      <c r="BE266" s="401"/>
      <c r="BF266" s="401"/>
      <c r="BG266" s="401"/>
      <c r="BH266" s="401"/>
      <c r="BI266" s="402"/>
      <c r="BJ266" s="400">
        <v>5</v>
      </c>
      <c r="BK266" s="401"/>
      <c r="BL266" s="401"/>
      <c r="BM266" s="401"/>
      <c r="BN266" s="401"/>
      <c r="BO266" s="401"/>
      <c r="BP266" s="401"/>
      <c r="BQ266" s="401"/>
      <c r="BR266" s="401"/>
      <c r="BS266" s="401"/>
      <c r="BT266" s="401"/>
      <c r="BU266" s="401"/>
      <c r="BV266" s="401"/>
      <c r="BW266" s="401"/>
      <c r="BX266" s="401"/>
      <c r="BY266" s="401"/>
      <c r="BZ266" s="401"/>
      <c r="CA266" s="401"/>
      <c r="CB266" s="402"/>
    </row>
    <row r="267" spans="1:80" x14ac:dyDescent="0.2">
      <c r="A267" s="486"/>
      <c r="B267" s="147"/>
      <c r="C267" s="147"/>
      <c r="D267" s="487"/>
      <c r="E267" s="413"/>
      <c r="F267" s="414"/>
      <c r="G267" s="414"/>
      <c r="H267" s="414"/>
      <c r="I267" s="414"/>
      <c r="J267" s="414"/>
      <c r="K267" s="414"/>
      <c r="L267" s="414"/>
      <c r="M267" s="414"/>
      <c r="N267" s="414"/>
      <c r="O267" s="414"/>
      <c r="P267" s="414"/>
      <c r="Q267" s="414"/>
      <c r="R267" s="414"/>
      <c r="S267" s="414"/>
      <c r="T267" s="414"/>
      <c r="U267" s="414"/>
      <c r="V267" s="414"/>
      <c r="W267" s="414"/>
      <c r="X267" s="414"/>
      <c r="Y267" s="414"/>
      <c r="Z267" s="414"/>
      <c r="AA267" s="414"/>
      <c r="AB267" s="414"/>
      <c r="AC267" s="414"/>
      <c r="AD267" s="414"/>
      <c r="AE267" s="414"/>
      <c r="AF267" s="414"/>
      <c r="AG267" s="414"/>
      <c r="AH267" s="414"/>
      <c r="AI267" s="414"/>
      <c r="AJ267" s="414"/>
      <c r="AK267" s="414"/>
      <c r="AL267" s="414"/>
      <c r="AM267" s="415"/>
      <c r="AN267" s="392"/>
      <c r="AO267" s="393"/>
      <c r="AP267" s="393"/>
      <c r="AQ267" s="393"/>
      <c r="AR267" s="393"/>
      <c r="AS267" s="393"/>
      <c r="AT267" s="393"/>
      <c r="AU267" s="393"/>
      <c r="AV267" s="393"/>
      <c r="AW267" s="393"/>
      <c r="AX267" s="393"/>
      <c r="AY267" s="393"/>
      <c r="AZ267" s="393"/>
      <c r="BA267" s="394"/>
      <c r="BB267" s="364"/>
      <c r="BC267" s="365"/>
      <c r="BD267" s="365"/>
      <c r="BE267" s="365"/>
      <c r="BF267" s="365"/>
      <c r="BG267" s="365"/>
      <c r="BH267" s="365"/>
      <c r="BI267" s="366"/>
      <c r="BJ267" s="392">
        <f>ROUND(AN267*BB267/100,2)</f>
        <v>0</v>
      </c>
      <c r="BK267" s="393"/>
      <c r="BL267" s="393"/>
      <c r="BM267" s="393"/>
      <c r="BN267" s="393"/>
      <c r="BO267" s="393"/>
      <c r="BP267" s="393"/>
      <c r="BQ267" s="393"/>
      <c r="BR267" s="393"/>
      <c r="BS267" s="393"/>
      <c r="BT267" s="393"/>
      <c r="BU267" s="393"/>
      <c r="BV267" s="393"/>
      <c r="BW267" s="393"/>
      <c r="BX267" s="393"/>
      <c r="BY267" s="393"/>
      <c r="BZ267" s="393"/>
      <c r="CA267" s="393"/>
      <c r="CB267" s="394"/>
    </row>
    <row r="268" spans="1:80" x14ac:dyDescent="0.2">
      <c r="A268" s="486"/>
      <c r="B268" s="147"/>
      <c r="C268" s="147"/>
      <c r="D268" s="487"/>
      <c r="E268" s="413"/>
      <c r="F268" s="414"/>
      <c r="G268" s="414"/>
      <c r="H268" s="414"/>
      <c r="I268" s="414"/>
      <c r="J268" s="414"/>
      <c r="K268" s="414"/>
      <c r="L268" s="414"/>
      <c r="M268" s="414"/>
      <c r="N268" s="414"/>
      <c r="O268" s="414"/>
      <c r="P268" s="414"/>
      <c r="Q268" s="414"/>
      <c r="R268" s="414"/>
      <c r="S268" s="414"/>
      <c r="T268" s="414"/>
      <c r="U268" s="414"/>
      <c r="V268" s="414"/>
      <c r="W268" s="414"/>
      <c r="X268" s="414"/>
      <c r="Y268" s="414"/>
      <c r="Z268" s="414"/>
      <c r="AA268" s="414"/>
      <c r="AB268" s="414"/>
      <c r="AC268" s="414"/>
      <c r="AD268" s="414"/>
      <c r="AE268" s="414"/>
      <c r="AF268" s="414"/>
      <c r="AG268" s="414"/>
      <c r="AH268" s="414"/>
      <c r="AI268" s="414"/>
      <c r="AJ268" s="414"/>
      <c r="AK268" s="414"/>
      <c r="AL268" s="414"/>
      <c r="AM268" s="415"/>
      <c r="AN268" s="488"/>
      <c r="AO268" s="489"/>
      <c r="AP268" s="489"/>
      <c r="AQ268" s="489"/>
      <c r="AR268" s="489"/>
      <c r="AS268" s="489"/>
      <c r="AT268" s="489"/>
      <c r="AU268" s="489"/>
      <c r="AV268" s="489"/>
      <c r="AW268" s="489"/>
      <c r="AX268" s="489"/>
      <c r="AY268" s="489"/>
      <c r="AZ268" s="489"/>
      <c r="BA268" s="490"/>
      <c r="BB268" s="491"/>
      <c r="BC268" s="492"/>
      <c r="BD268" s="492"/>
      <c r="BE268" s="492"/>
      <c r="BF268" s="492"/>
      <c r="BG268" s="492"/>
      <c r="BH268" s="492"/>
      <c r="BI268" s="493"/>
      <c r="BJ268" s="392">
        <f t="shared" ref="BJ268:BJ269" si="14">ROUND(AN268*BB268/100,2)</f>
        <v>0</v>
      </c>
      <c r="BK268" s="393"/>
      <c r="BL268" s="393"/>
      <c r="BM268" s="393"/>
      <c r="BN268" s="393"/>
      <c r="BO268" s="393"/>
      <c r="BP268" s="393"/>
      <c r="BQ268" s="393"/>
      <c r="BR268" s="393"/>
      <c r="BS268" s="393"/>
      <c r="BT268" s="393"/>
      <c r="BU268" s="393"/>
      <c r="BV268" s="393"/>
      <c r="BW268" s="393"/>
      <c r="BX268" s="393"/>
      <c r="BY268" s="393"/>
      <c r="BZ268" s="393"/>
      <c r="CA268" s="393"/>
      <c r="CB268" s="394"/>
    </row>
    <row r="269" spans="1:80" x14ac:dyDescent="0.2">
      <c r="A269" s="486"/>
      <c r="B269" s="147"/>
      <c r="C269" s="147"/>
      <c r="D269" s="487"/>
      <c r="E269" s="413"/>
      <c r="F269" s="414"/>
      <c r="G269" s="414"/>
      <c r="H269" s="414"/>
      <c r="I269" s="414"/>
      <c r="J269" s="414"/>
      <c r="K269" s="414"/>
      <c r="L269" s="414"/>
      <c r="M269" s="414"/>
      <c r="N269" s="414"/>
      <c r="O269" s="414"/>
      <c r="P269" s="414"/>
      <c r="Q269" s="414"/>
      <c r="R269" s="414"/>
      <c r="S269" s="414"/>
      <c r="T269" s="414"/>
      <c r="U269" s="414"/>
      <c r="V269" s="414"/>
      <c r="W269" s="414"/>
      <c r="X269" s="414"/>
      <c r="Y269" s="414"/>
      <c r="Z269" s="414"/>
      <c r="AA269" s="414"/>
      <c r="AB269" s="414"/>
      <c r="AC269" s="414"/>
      <c r="AD269" s="414"/>
      <c r="AE269" s="414"/>
      <c r="AF269" s="414"/>
      <c r="AG269" s="414"/>
      <c r="AH269" s="414"/>
      <c r="AI269" s="414"/>
      <c r="AJ269" s="414"/>
      <c r="AK269" s="414"/>
      <c r="AL269" s="414"/>
      <c r="AM269" s="415"/>
      <c r="AN269" s="392"/>
      <c r="AO269" s="393"/>
      <c r="AP269" s="393"/>
      <c r="AQ269" s="393"/>
      <c r="AR269" s="393"/>
      <c r="AS269" s="393"/>
      <c r="AT269" s="393"/>
      <c r="AU269" s="393"/>
      <c r="AV269" s="393"/>
      <c r="AW269" s="393"/>
      <c r="AX269" s="393"/>
      <c r="AY269" s="393"/>
      <c r="AZ269" s="393"/>
      <c r="BA269" s="394"/>
      <c r="BB269" s="364"/>
      <c r="BC269" s="365"/>
      <c r="BD269" s="365"/>
      <c r="BE269" s="365"/>
      <c r="BF269" s="365"/>
      <c r="BG269" s="365"/>
      <c r="BH269" s="365"/>
      <c r="BI269" s="366"/>
      <c r="BJ269" s="392">
        <f t="shared" si="14"/>
        <v>0</v>
      </c>
      <c r="BK269" s="393"/>
      <c r="BL269" s="393"/>
      <c r="BM269" s="393"/>
      <c r="BN269" s="393"/>
      <c r="BO269" s="393"/>
      <c r="BP269" s="393"/>
      <c r="BQ269" s="393"/>
      <c r="BR269" s="393"/>
      <c r="BS269" s="393"/>
      <c r="BT269" s="393"/>
      <c r="BU269" s="393"/>
      <c r="BV269" s="393"/>
      <c r="BW269" s="393"/>
      <c r="BX269" s="393"/>
      <c r="BY269" s="393"/>
      <c r="BZ269" s="393"/>
      <c r="CA269" s="393"/>
      <c r="CB269" s="394"/>
    </row>
    <row r="270" spans="1:80" x14ac:dyDescent="0.2">
      <c r="A270" s="377"/>
      <c r="B270" s="378"/>
      <c r="C270" s="378"/>
      <c r="D270" s="379"/>
      <c r="E270" s="380" t="s">
        <v>421</v>
      </c>
      <c r="F270" s="381"/>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c r="AG270" s="381"/>
      <c r="AH270" s="381"/>
      <c r="AI270" s="381"/>
      <c r="AJ270" s="381"/>
      <c r="AK270" s="381"/>
      <c r="AL270" s="381"/>
      <c r="AM270" s="382"/>
      <c r="AN270" s="383" t="s">
        <v>52</v>
      </c>
      <c r="AO270" s="384"/>
      <c r="AP270" s="384"/>
      <c r="AQ270" s="384"/>
      <c r="AR270" s="384"/>
      <c r="AS270" s="384"/>
      <c r="AT270" s="384"/>
      <c r="AU270" s="384"/>
      <c r="AV270" s="384"/>
      <c r="AW270" s="384"/>
      <c r="AX270" s="384"/>
      <c r="AY270" s="384"/>
      <c r="AZ270" s="384"/>
      <c r="BA270" s="385"/>
      <c r="BB270" s="386" t="s">
        <v>52</v>
      </c>
      <c r="BC270" s="387"/>
      <c r="BD270" s="387"/>
      <c r="BE270" s="387"/>
      <c r="BF270" s="387"/>
      <c r="BG270" s="387"/>
      <c r="BH270" s="387"/>
      <c r="BI270" s="388"/>
      <c r="BJ270" s="389">
        <f>SUM(BJ267:CB269)</f>
        <v>0</v>
      </c>
      <c r="BK270" s="390"/>
      <c r="BL270" s="390"/>
      <c r="BM270" s="390"/>
      <c r="BN270" s="390"/>
      <c r="BO270" s="390"/>
      <c r="BP270" s="390"/>
      <c r="BQ270" s="390"/>
      <c r="BR270" s="390"/>
      <c r="BS270" s="390"/>
      <c r="BT270" s="390"/>
      <c r="BU270" s="390"/>
      <c r="BV270" s="390"/>
      <c r="BW270" s="390"/>
      <c r="BX270" s="390"/>
      <c r="BY270" s="390"/>
      <c r="BZ270" s="390"/>
      <c r="CA270" s="390"/>
      <c r="CB270" s="391"/>
    </row>
    <row r="271" spans="1:80" x14ac:dyDescent="0.2">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A271" s="82"/>
      <c r="CB271" s="82"/>
    </row>
    <row r="272" spans="1:80" ht="15.75" x14ac:dyDescent="0.25">
      <c r="A272" s="7" t="s">
        <v>406</v>
      </c>
      <c r="B272" s="72"/>
      <c r="C272" s="72"/>
      <c r="D272" s="72"/>
      <c r="E272" s="72"/>
      <c r="F272" s="72"/>
      <c r="G272" s="72"/>
      <c r="H272" s="72"/>
      <c r="I272" s="72"/>
      <c r="J272" s="72"/>
      <c r="K272" s="72"/>
      <c r="L272" s="72"/>
      <c r="M272" s="72"/>
      <c r="N272" s="72"/>
      <c r="O272" s="72"/>
      <c r="P272" s="72"/>
      <c r="Q272" s="72"/>
      <c r="R272" s="72"/>
      <c r="S272" s="72"/>
      <c r="T272" s="411" t="s">
        <v>104</v>
      </c>
      <c r="U272" s="411"/>
      <c r="V272" s="411"/>
      <c r="W272" s="411"/>
      <c r="X272" s="411"/>
      <c r="Y272" s="411"/>
      <c r="Z272" s="411"/>
      <c r="AA272" s="411"/>
      <c r="AB272" s="411"/>
      <c r="AC272" s="411"/>
      <c r="AD272" s="411"/>
      <c r="AE272" s="411"/>
      <c r="AF272" s="411"/>
      <c r="AG272" s="411"/>
      <c r="AH272" s="411"/>
      <c r="AI272" s="411"/>
      <c r="AJ272" s="411"/>
      <c r="AK272" s="73"/>
      <c r="AL272" s="73"/>
      <c r="AM272" s="73"/>
      <c r="AN272" s="73"/>
      <c r="AO272" s="73"/>
      <c r="AP272" s="73"/>
      <c r="AQ272" s="73"/>
      <c r="AR272" s="73"/>
      <c r="AS272" s="410" t="s">
        <v>511</v>
      </c>
      <c r="AT272" s="410"/>
      <c r="AU272" s="410"/>
      <c r="AV272" s="410"/>
      <c r="AW272" s="410"/>
      <c r="AX272" s="410"/>
      <c r="AY272" s="410"/>
      <c r="AZ272" s="410"/>
      <c r="BA272" s="410"/>
      <c r="BB272" s="410"/>
      <c r="BC272" s="434" t="s">
        <v>468</v>
      </c>
      <c r="BD272" s="434"/>
      <c r="BE272" s="434"/>
      <c r="BF272" s="434"/>
      <c r="BG272" s="434"/>
      <c r="BH272" s="434"/>
      <c r="BI272" s="434"/>
      <c r="BJ272" s="434"/>
      <c r="BK272" s="434"/>
      <c r="BL272" s="434"/>
      <c r="BM272" s="434"/>
      <c r="BN272" s="434"/>
      <c r="BO272" s="434"/>
      <c r="BP272" s="434"/>
    </row>
    <row r="274" spans="1:80" x14ac:dyDescent="0.2">
      <c r="A274" s="157" t="s">
        <v>142</v>
      </c>
      <c r="B274" s="158"/>
      <c r="C274" s="158"/>
      <c r="D274" s="159"/>
      <c r="E274" s="157" t="s">
        <v>422</v>
      </c>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9"/>
      <c r="AN274" s="157" t="s">
        <v>469</v>
      </c>
      <c r="AO274" s="158"/>
      <c r="AP274" s="158"/>
      <c r="AQ274" s="158"/>
      <c r="AR274" s="158"/>
      <c r="AS274" s="158"/>
      <c r="AT274" s="158"/>
      <c r="AU274" s="158"/>
      <c r="AV274" s="158"/>
      <c r="AW274" s="158"/>
      <c r="AX274" s="158"/>
      <c r="AY274" s="158"/>
      <c r="AZ274" s="158"/>
      <c r="BA274" s="159"/>
      <c r="BB274" s="157" t="s">
        <v>470</v>
      </c>
      <c r="BC274" s="158"/>
      <c r="BD274" s="158"/>
      <c r="BE274" s="158"/>
      <c r="BF274" s="158"/>
      <c r="BG274" s="158"/>
      <c r="BH274" s="158"/>
      <c r="BI274" s="159"/>
      <c r="BJ274" s="157" t="s">
        <v>471</v>
      </c>
      <c r="BK274" s="158"/>
      <c r="BL274" s="158"/>
      <c r="BM274" s="158"/>
      <c r="BN274" s="158"/>
      <c r="BO274" s="158"/>
      <c r="BP274" s="158"/>
      <c r="BQ274" s="158"/>
      <c r="BR274" s="158"/>
      <c r="BS274" s="158"/>
      <c r="BT274" s="158"/>
      <c r="BU274" s="158"/>
      <c r="BV274" s="158"/>
      <c r="BW274" s="158"/>
      <c r="BX274" s="158"/>
      <c r="BY274" s="158"/>
      <c r="BZ274" s="158"/>
      <c r="CA274" s="158"/>
      <c r="CB274" s="159"/>
    </row>
    <row r="275" spans="1:80" x14ac:dyDescent="0.2">
      <c r="A275" s="407" t="s">
        <v>143</v>
      </c>
      <c r="B275" s="408"/>
      <c r="C275" s="408"/>
      <c r="D275" s="409"/>
      <c r="E275" s="407"/>
      <c r="F275" s="408"/>
      <c r="G275" s="408"/>
      <c r="H275" s="408"/>
      <c r="I275" s="408"/>
      <c r="J275" s="408"/>
      <c r="K275" s="408"/>
      <c r="L275" s="408"/>
      <c r="M275" s="408"/>
      <c r="N275" s="408"/>
      <c r="O275" s="408"/>
      <c r="P275" s="408"/>
      <c r="Q275" s="408"/>
      <c r="R275" s="408"/>
      <c r="S275" s="408"/>
      <c r="T275" s="408"/>
      <c r="U275" s="408"/>
      <c r="V275" s="408"/>
      <c r="W275" s="408"/>
      <c r="X275" s="408"/>
      <c r="Y275" s="408"/>
      <c r="Z275" s="408"/>
      <c r="AA275" s="408"/>
      <c r="AB275" s="408"/>
      <c r="AC275" s="408"/>
      <c r="AD275" s="408"/>
      <c r="AE275" s="408"/>
      <c r="AF275" s="408"/>
      <c r="AG275" s="408"/>
      <c r="AH275" s="408"/>
      <c r="AI275" s="408"/>
      <c r="AJ275" s="408"/>
      <c r="AK275" s="408"/>
      <c r="AL275" s="408"/>
      <c r="AM275" s="409"/>
      <c r="AN275" s="407" t="s">
        <v>472</v>
      </c>
      <c r="AO275" s="408"/>
      <c r="AP275" s="408"/>
      <c r="AQ275" s="408"/>
      <c r="AR275" s="408"/>
      <c r="AS275" s="408"/>
      <c r="AT275" s="408"/>
      <c r="AU275" s="408"/>
      <c r="AV275" s="408"/>
      <c r="AW275" s="408"/>
      <c r="AX275" s="408"/>
      <c r="AY275" s="408"/>
      <c r="AZ275" s="408"/>
      <c r="BA275" s="409"/>
      <c r="BB275" s="407" t="s">
        <v>473</v>
      </c>
      <c r="BC275" s="408"/>
      <c r="BD275" s="408"/>
      <c r="BE275" s="408"/>
      <c r="BF275" s="408"/>
      <c r="BG275" s="408"/>
      <c r="BH275" s="408"/>
      <c r="BI275" s="409"/>
      <c r="BJ275" s="407" t="s">
        <v>474</v>
      </c>
      <c r="BK275" s="408"/>
      <c r="BL275" s="408"/>
      <c r="BM275" s="408"/>
      <c r="BN275" s="408"/>
      <c r="BO275" s="408"/>
      <c r="BP275" s="408"/>
      <c r="BQ275" s="408"/>
      <c r="BR275" s="408"/>
      <c r="BS275" s="408"/>
      <c r="BT275" s="408"/>
      <c r="BU275" s="408"/>
      <c r="BV275" s="408"/>
      <c r="BW275" s="408"/>
      <c r="BX275" s="408"/>
      <c r="BY275" s="408"/>
      <c r="BZ275" s="408"/>
      <c r="CA275" s="408"/>
      <c r="CB275" s="409"/>
    </row>
    <row r="276" spans="1:80" x14ac:dyDescent="0.2">
      <c r="A276" s="407"/>
      <c r="B276" s="408"/>
      <c r="C276" s="408"/>
      <c r="D276" s="409"/>
      <c r="E276" s="407"/>
      <c r="F276" s="408"/>
      <c r="G276" s="408"/>
      <c r="H276" s="408"/>
      <c r="I276" s="408"/>
      <c r="J276" s="408"/>
      <c r="K276" s="408"/>
      <c r="L276" s="408"/>
      <c r="M276" s="408"/>
      <c r="N276" s="408"/>
      <c r="O276" s="408"/>
      <c r="P276" s="408"/>
      <c r="Q276" s="408"/>
      <c r="R276" s="408"/>
      <c r="S276" s="408"/>
      <c r="T276" s="408"/>
      <c r="U276" s="408"/>
      <c r="V276" s="408"/>
      <c r="W276" s="408"/>
      <c r="X276" s="408"/>
      <c r="Y276" s="408"/>
      <c r="Z276" s="408"/>
      <c r="AA276" s="408"/>
      <c r="AB276" s="408"/>
      <c r="AC276" s="408"/>
      <c r="AD276" s="408"/>
      <c r="AE276" s="408"/>
      <c r="AF276" s="408"/>
      <c r="AG276" s="408"/>
      <c r="AH276" s="408"/>
      <c r="AI276" s="408"/>
      <c r="AJ276" s="408"/>
      <c r="AK276" s="408"/>
      <c r="AL276" s="408"/>
      <c r="AM276" s="409"/>
      <c r="AN276" s="407"/>
      <c r="AO276" s="408"/>
      <c r="AP276" s="408"/>
      <c r="AQ276" s="408"/>
      <c r="AR276" s="408"/>
      <c r="AS276" s="408"/>
      <c r="AT276" s="408"/>
      <c r="AU276" s="408"/>
      <c r="AV276" s="408"/>
      <c r="AW276" s="408"/>
      <c r="AX276" s="408"/>
      <c r="AY276" s="408"/>
      <c r="AZ276" s="408"/>
      <c r="BA276" s="409"/>
      <c r="BB276" s="407"/>
      <c r="BC276" s="408"/>
      <c r="BD276" s="408"/>
      <c r="BE276" s="408"/>
      <c r="BF276" s="408"/>
      <c r="BG276" s="408"/>
      <c r="BH276" s="408"/>
      <c r="BI276" s="409"/>
      <c r="BJ276" s="407" t="s">
        <v>475</v>
      </c>
      <c r="BK276" s="408"/>
      <c r="BL276" s="408"/>
      <c r="BM276" s="408"/>
      <c r="BN276" s="408"/>
      <c r="BO276" s="408"/>
      <c r="BP276" s="408"/>
      <c r="BQ276" s="408"/>
      <c r="BR276" s="408"/>
      <c r="BS276" s="408"/>
      <c r="BT276" s="408"/>
      <c r="BU276" s="408"/>
      <c r="BV276" s="408"/>
      <c r="BW276" s="408"/>
      <c r="BX276" s="408"/>
      <c r="BY276" s="408"/>
      <c r="BZ276" s="408"/>
      <c r="CA276" s="408"/>
      <c r="CB276" s="409"/>
    </row>
    <row r="277" spans="1:80" x14ac:dyDescent="0.2">
      <c r="A277" s="407"/>
      <c r="B277" s="408"/>
      <c r="C277" s="408"/>
      <c r="D277" s="409"/>
      <c r="E277" s="407"/>
      <c r="F277" s="408"/>
      <c r="G277" s="408"/>
      <c r="H277" s="408"/>
      <c r="I277" s="408"/>
      <c r="J277" s="408"/>
      <c r="K277" s="408"/>
      <c r="L277" s="408"/>
      <c r="M277" s="408"/>
      <c r="N277" s="408"/>
      <c r="O277" s="408"/>
      <c r="P277" s="408"/>
      <c r="Q277" s="408"/>
      <c r="R277" s="408"/>
      <c r="S277" s="408"/>
      <c r="T277" s="408"/>
      <c r="U277" s="408"/>
      <c r="V277" s="408"/>
      <c r="W277" s="408"/>
      <c r="X277" s="408"/>
      <c r="Y277" s="408"/>
      <c r="Z277" s="408"/>
      <c r="AA277" s="408"/>
      <c r="AB277" s="408"/>
      <c r="AC277" s="408"/>
      <c r="AD277" s="408"/>
      <c r="AE277" s="408"/>
      <c r="AF277" s="408"/>
      <c r="AG277" s="408"/>
      <c r="AH277" s="408"/>
      <c r="AI277" s="408"/>
      <c r="AJ277" s="408"/>
      <c r="AK277" s="408"/>
      <c r="AL277" s="408"/>
      <c r="AM277" s="409"/>
      <c r="AN277" s="407"/>
      <c r="AO277" s="408"/>
      <c r="AP277" s="408"/>
      <c r="AQ277" s="408"/>
      <c r="AR277" s="408"/>
      <c r="AS277" s="408"/>
      <c r="AT277" s="408"/>
      <c r="AU277" s="408"/>
      <c r="AV277" s="408"/>
      <c r="AW277" s="408"/>
      <c r="AX277" s="408"/>
      <c r="AY277" s="408"/>
      <c r="AZ277" s="408"/>
      <c r="BA277" s="409"/>
      <c r="BB277" s="407"/>
      <c r="BC277" s="408"/>
      <c r="BD277" s="408"/>
      <c r="BE277" s="408"/>
      <c r="BF277" s="408"/>
      <c r="BG277" s="408"/>
      <c r="BH277" s="408"/>
      <c r="BI277" s="409"/>
      <c r="BJ277" s="407" t="s">
        <v>476</v>
      </c>
      <c r="BK277" s="408"/>
      <c r="BL277" s="408"/>
      <c r="BM277" s="408"/>
      <c r="BN277" s="408"/>
      <c r="BO277" s="408"/>
      <c r="BP277" s="408"/>
      <c r="BQ277" s="408"/>
      <c r="BR277" s="408"/>
      <c r="BS277" s="408"/>
      <c r="BT277" s="408"/>
      <c r="BU277" s="408"/>
      <c r="BV277" s="408"/>
      <c r="BW277" s="408"/>
      <c r="BX277" s="408"/>
      <c r="BY277" s="408"/>
      <c r="BZ277" s="408"/>
      <c r="CA277" s="408"/>
      <c r="CB277" s="409"/>
    </row>
    <row r="278" spans="1:80" x14ac:dyDescent="0.2">
      <c r="A278" s="400">
        <v>1</v>
      </c>
      <c r="B278" s="401"/>
      <c r="C278" s="401"/>
      <c r="D278" s="402"/>
      <c r="E278" s="400">
        <v>2</v>
      </c>
      <c r="F278" s="401"/>
      <c r="G278" s="401"/>
      <c r="H278" s="401"/>
      <c r="I278" s="401"/>
      <c r="J278" s="401"/>
      <c r="K278" s="401"/>
      <c r="L278" s="401"/>
      <c r="M278" s="401"/>
      <c r="N278" s="401"/>
      <c r="O278" s="401"/>
      <c r="P278" s="401"/>
      <c r="Q278" s="401"/>
      <c r="R278" s="401"/>
      <c r="S278" s="401"/>
      <c r="T278" s="401"/>
      <c r="U278" s="401"/>
      <c r="V278" s="401"/>
      <c r="W278" s="401"/>
      <c r="X278" s="401"/>
      <c r="Y278" s="401"/>
      <c r="Z278" s="401"/>
      <c r="AA278" s="401"/>
      <c r="AB278" s="401"/>
      <c r="AC278" s="401"/>
      <c r="AD278" s="401"/>
      <c r="AE278" s="401"/>
      <c r="AF278" s="401"/>
      <c r="AG278" s="401"/>
      <c r="AH278" s="401"/>
      <c r="AI278" s="401"/>
      <c r="AJ278" s="401"/>
      <c r="AK278" s="401"/>
      <c r="AL278" s="401"/>
      <c r="AM278" s="402"/>
      <c r="AN278" s="400">
        <v>3</v>
      </c>
      <c r="AO278" s="401"/>
      <c r="AP278" s="401"/>
      <c r="AQ278" s="401"/>
      <c r="AR278" s="401"/>
      <c r="AS278" s="401"/>
      <c r="AT278" s="401"/>
      <c r="AU278" s="401"/>
      <c r="AV278" s="401"/>
      <c r="AW278" s="401"/>
      <c r="AX278" s="401"/>
      <c r="AY278" s="401"/>
      <c r="AZ278" s="401"/>
      <c r="BA278" s="402"/>
      <c r="BB278" s="400">
        <v>4</v>
      </c>
      <c r="BC278" s="401"/>
      <c r="BD278" s="401"/>
      <c r="BE278" s="401"/>
      <c r="BF278" s="401"/>
      <c r="BG278" s="401"/>
      <c r="BH278" s="401"/>
      <c r="BI278" s="402"/>
      <c r="BJ278" s="400">
        <v>5</v>
      </c>
      <c r="BK278" s="401"/>
      <c r="BL278" s="401"/>
      <c r="BM278" s="401"/>
      <c r="BN278" s="401"/>
      <c r="BO278" s="401"/>
      <c r="BP278" s="401"/>
      <c r="BQ278" s="401"/>
      <c r="BR278" s="401"/>
      <c r="BS278" s="401"/>
      <c r="BT278" s="401"/>
      <c r="BU278" s="401"/>
      <c r="BV278" s="401"/>
      <c r="BW278" s="401"/>
      <c r="BX278" s="401"/>
      <c r="BY278" s="401"/>
      <c r="BZ278" s="401"/>
      <c r="CA278" s="401"/>
      <c r="CB278" s="402"/>
    </row>
    <row r="279" spans="1:80" x14ac:dyDescent="0.2">
      <c r="A279" s="486"/>
      <c r="B279" s="147"/>
      <c r="C279" s="147"/>
      <c r="D279" s="487"/>
      <c r="E279" s="413"/>
      <c r="F279" s="414"/>
      <c r="G279" s="414"/>
      <c r="H279" s="414"/>
      <c r="I279" s="414"/>
      <c r="J279" s="414"/>
      <c r="K279" s="414"/>
      <c r="L279" s="414"/>
      <c r="M279" s="414"/>
      <c r="N279" s="414"/>
      <c r="O279" s="414"/>
      <c r="P279" s="414"/>
      <c r="Q279" s="414"/>
      <c r="R279" s="414"/>
      <c r="S279" s="414"/>
      <c r="T279" s="414"/>
      <c r="U279" s="414"/>
      <c r="V279" s="414"/>
      <c r="W279" s="414"/>
      <c r="X279" s="414"/>
      <c r="Y279" s="414"/>
      <c r="Z279" s="414"/>
      <c r="AA279" s="414"/>
      <c r="AB279" s="414"/>
      <c r="AC279" s="414"/>
      <c r="AD279" s="414"/>
      <c r="AE279" s="414"/>
      <c r="AF279" s="414"/>
      <c r="AG279" s="414"/>
      <c r="AH279" s="414"/>
      <c r="AI279" s="414"/>
      <c r="AJ279" s="414"/>
      <c r="AK279" s="414"/>
      <c r="AL279" s="414"/>
      <c r="AM279" s="415"/>
      <c r="AN279" s="392"/>
      <c r="AO279" s="393"/>
      <c r="AP279" s="393"/>
      <c r="AQ279" s="393"/>
      <c r="AR279" s="393"/>
      <c r="AS279" s="393"/>
      <c r="AT279" s="393"/>
      <c r="AU279" s="393"/>
      <c r="AV279" s="393"/>
      <c r="AW279" s="393"/>
      <c r="AX279" s="393"/>
      <c r="AY279" s="393"/>
      <c r="AZ279" s="393"/>
      <c r="BA279" s="394"/>
      <c r="BB279" s="364"/>
      <c r="BC279" s="365"/>
      <c r="BD279" s="365"/>
      <c r="BE279" s="365"/>
      <c r="BF279" s="365"/>
      <c r="BG279" s="365"/>
      <c r="BH279" s="365"/>
      <c r="BI279" s="366"/>
      <c r="BJ279" s="392">
        <f>ROUND(AN279*BB279/100,2)</f>
        <v>0</v>
      </c>
      <c r="BK279" s="393"/>
      <c r="BL279" s="393"/>
      <c r="BM279" s="393"/>
      <c r="BN279" s="393"/>
      <c r="BO279" s="393"/>
      <c r="BP279" s="393"/>
      <c r="BQ279" s="393"/>
      <c r="BR279" s="393"/>
      <c r="BS279" s="393"/>
      <c r="BT279" s="393"/>
      <c r="BU279" s="393"/>
      <c r="BV279" s="393"/>
      <c r="BW279" s="393"/>
      <c r="BX279" s="393"/>
      <c r="BY279" s="393"/>
      <c r="BZ279" s="393"/>
      <c r="CA279" s="393"/>
      <c r="CB279" s="394"/>
    </row>
    <row r="280" spans="1:80" x14ac:dyDescent="0.2">
      <c r="A280" s="486"/>
      <c r="B280" s="147"/>
      <c r="C280" s="147"/>
      <c r="D280" s="487"/>
      <c r="E280" s="413"/>
      <c r="F280" s="414"/>
      <c r="G280" s="414"/>
      <c r="H280" s="414"/>
      <c r="I280" s="414"/>
      <c r="J280" s="414"/>
      <c r="K280" s="414"/>
      <c r="L280" s="414"/>
      <c r="M280" s="414"/>
      <c r="N280" s="414"/>
      <c r="O280" s="414"/>
      <c r="P280" s="414"/>
      <c r="Q280" s="414"/>
      <c r="R280" s="414"/>
      <c r="S280" s="414"/>
      <c r="T280" s="414"/>
      <c r="U280" s="414"/>
      <c r="V280" s="414"/>
      <c r="W280" s="414"/>
      <c r="X280" s="414"/>
      <c r="Y280" s="414"/>
      <c r="Z280" s="414"/>
      <c r="AA280" s="414"/>
      <c r="AB280" s="414"/>
      <c r="AC280" s="414"/>
      <c r="AD280" s="414"/>
      <c r="AE280" s="414"/>
      <c r="AF280" s="414"/>
      <c r="AG280" s="414"/>
      <c r="AH280" s="414"/>
      <c r="AI280" s="414"/>
      <c r="AJ280" s="414"/>
      <c r="AK280" s="414"/>
      <c r="AL280" s="414"/>
      <c r="AM280" s="415"/>
      <c r="AN280" s="488"/>
      <c r="AO280" s="489"/>
      <c r="AP280" s="489"/>
      <c r="AQ280" s="489"/>
      <c r="AR280" s="489"/>
      <c r="AS280" s="489"/>
      <c r="AT280" s="489"/>
      <c r="AU280" s="489"/>
      <c r="AV280" s="489"/>
      <c r="AW280" s="489"/>
      <c r="AX280" s="489"/>
      <c r="AY280" s="489"/>
      <c r="AZ280" s="489"/>
      <c r="BA280" s="490"/>
      <c r="BB280" s="491"/>
      <c r="BC280" s="492"/>
      <c r="BD280" s="492"/>
      <c r="BE280" s="492"/>
      <c r="BF280" s="492"/>
      <c r="BG280" s="492"/>
      <c r="BH280" s="492"/>
      <c r="BI280" s="493"/>
      <c r="BJ280" s="392">
        <f t="shared" ref="BJ280" si="15">ROUND(AN280*BB280/100,2)</f>
        <v>0</v>
      </c>
      <c r="BK280" s="393"/>
      <c r="BL280" s="393"/>
      <c r="BM280" s="393"/>
      <c r="BN280" s="393"/>
      <c r="BO280" s="393"/>
      <c r="BP280" s="393"/>
      <c r="BQ280" s="393"/>
      <c r="BR280" s="393"/>
      <c r="BS280" s="393"/>
      <c r="BT280" s="393"/>
      <c r="BU280" s="393"/>
      <c r="BV280" s="393"/>
      <c r="BW280" s="393"/>
      <c r="BX280" s="393"/>
      <c r="BY280" s="393"/>
      <c r="BZ280" s="393"/>
      <c r="CA280" s="393"/>
      <c r="CB280" s="394"/>
    </row>
    <row r="281" spans="1:80" x14ac:dyDescent="0.2">
      <c r="A281" s="486"/>
      <c r="B281" s="147"/>
      <c r="C281" s="147"/>
      <c r="D281" s="487"/>
      <c r="E281" s="413"/>
      <c r="F281" s="414"/>
      <c r="G281" s="414"/>
      <c r="H281" s="414"/>
      <c r="I281" s="414"/>
      <c r="J281" s="414"/>
      <c r="K281" s="414"/>
      <c r="L281" s="414"/>
      <c r="M281" s="414"/>
      <c r="N281" s="414"/>
      <c r="O281" s="414"/>
      <c r="P281" s="414"/>
      <c r="Q281" s="414"/>
      <c r="R281" s="414"/>
      <c r="S281" s="414"/>
      <c r="T281" s="414"/>
      <c r="U281" s="414"/>
      <c r="V281" s="414"/>
      <c r="W281" s="414"/>
      <c r="X281" s="414"/>
      <c r="Y281" s="414"/>
      <c r="Z281" s="414"/>
      <c r="AA281" s="414"/>
      <c r="AB281" s="414"/>
      <c r="AC281" s="414"/>
      <c r="AD281" s="414"/>
      <c r="AE281" s="414"/>
      <c r="AF281" s="414"/>
      <c r="AG281" s="414"/>
      <c r="AH281" s="414"/>
      <c r="AI281" s="414"/>
      <c r="AJ281" s="414"/>
      <c r="AK281" s="414"/>
      <c r="AL281" s="414"/>
      <c r="AM281" s="415"/>
      <c r="AN281" s="392"/>
      <c r="AO281" s="393"/>
      <c r="AP281" s="393"/>
      <c r="AQ281" s="393"/>
      <c r="AR281" s="393"/>
      <c r="AS281" s="393"/>
      <c r="AT281" s="393"/>
      <c r="AU281" s="393"/>
      <c r="AV281" s="393"/>
      <c r="AW281" s="393"/>
      <c r="AX281" s="393"/>
      <c r="AY281" s="393"/>
      <c r="AZ281" s="393"/>
      <c r="BA281" s="394"/>
      <c r="BB281" s="364"/>
      <c r="BC281" s="365"/>
      <c r="BD281" s="365"/>
      <c r="BE281" s="365"/>
      <c r="BF281" s="365"/>
      <c r="BG281" s="365"/>
      <c r="BH281" s="365"/>
      <c r="BI281" s="366"/>
      <c r="BJ281" s="392">
        <f>ROUND(AN281*BB281/100,2)</f>
        <v>0</v>
      </c>
      <c r="BK281" s="393"/>
      <c r="BL281" s="393"/>
      <c r="BM281" s="393"/>
      <c r="BN281" s="393"/>
      <c r="BO281" s="393"/>
      <c r="BP281" s="393"/>
      <c r="BQ281" s="393"/>
      <c r="BR281" s="393"/>
      <c r="BS281" s="393"/>
      <c r="BT281" s="393"/>
      <c r="BU281" s="393"/>
      <c r="BV281" s="393"/>
      <c r="BW281" s="393"/>
      <c r="BX281" s="393"/>
      <c r="BY281" s="393"/>
      <c r="BZ281" s="393"/>
      <c r="CA281" s="393"/>
      <c r="CB281" s="394"/>
    </row>
    <row r="282" spans="1:80" x14ac:dyDescent="0.2">
      <c r="A282" s="377"/>
      <c r="B282" s="378"/>
      <c r="C282" s="378"/>
      <c r="D282" s="379"/>
      <c r="E282" s="380" t="s">
        <v>421</v>
      </c>
      <c r="F282" s="381"/>
      <c r="G282" s="381"/>
      <c r="H282" s="381"/>
      <c r="I282" s="381"/>
      <c r="J282" s="381"/>
      <c r="K282" s="381"/>
      <c r="L282" s="381"/>
      <c r="M282" s="381"/>
      <c r="N282" s="381"/>
      <c r="O282" s="381"/>
      <c r="P282" s="381"/>
      <c r="Q282" s="381"/>
      <c r="R282" s="381"/>
      <c r="S282" s="381"/>
      <c r="T282" s="381"/>
      <c r="U282" s="381"/>
      <c r="V282" s="381"/>
      <c r="W282" s="381"/>
      <c r="X282" s="381"/>
      <c r="Y282" s="381"/>
      <c r="Z282" s="381"/>
      <c r="AA282" s="381"/>
      <c r="AB282" s="381"/>
      <c r="AC282" s="381"/>
      <c r="AD282" s="381"/>
      <c r="AE282" s="381"/>
      <c r="AF282" s="381"/>
      <c r="AG282" s="381"/>
      <c r="AH282" s="381"/>
      <c r="AI282" s="381"/>
      <c r="AJ282" s="381"/>
      <c r="AK282" s="381"/>
      <c r="AL282" s="381"/>
      <c r="AM282" s="382"/>
      <c r="AN282" s="383" t="s">
        <v>52</v>
      </c>
      <c r="AO282" s="384"/>
      <c r="AP282" s="384"/>
      <c r="AQ282" s="384"/>
      <c r="AR282" s="384"/>
      <c r="AS282" s="384"/>
      <c r="AT282" s="384"/>
      <c r="AU282" s="384"/>
      <c r="AV282" s="384"/>
      <c r="AW282" s="384"/>
      <c r="AX282" s="384"/>
      <c r="AY282" s="384"/>
      <c r="AZ282" s="384"/>
      <c r="BA282" s="385"/>
      <c r="BB282" s="386" t="s">
        <v>52</v>
      </c>
      <c r="BC282" s="387"/>
      <c r="BD282" s="387"/>
      <c r="BE282" s="387"/>
      <c r="BF282" s="387"/>
      <c r="BG282" s="387"/>
      <c r="BH282" s="387"/>
      <c r="BI282" s="388"/>
      <c r="BJ282" s="389">
        <f>SUM(BJ279:CB281)</f>
        <v>0</v>
      </c>
      <c r="BK282" s="390"/>
      <c r="BL282" s="390"/>
      <c r="BM282" s="390"/>
      <c r="BN282" s="390"/>
      <c r="BO282" s="390"/>
      <c r="BP282" s="390"/>
      <c r="BQ282" s="390"/>
      <c r="BR282" s="390"/>
      <c r="BS282" s="390"/>
      <c r="BT282" s="390"/>
      <c r="BU282" s="390"/>
      <c r="BV282" s="390"/>
      <c r="BW282" s="390"/>
      <c r="BX282" s="390"/>
      <c r="BY282" s="390"/>
      <c r="BZ282" s="390"/>
      <c r="CA282" s="390"/>
      <c r="CB282" s="391"/>
    </row>
    <row r="283" spans="1:80" ht="15.75" x14ac:dyDescent="0.25">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c r="CB283" s="72"/>
    </row>
    <row r="284" spans="1:80" ht="15.75" x14ac:dyDescent="0.25">
      <c r="A284" s="428" t="s">
        <v>537</v>
      </c>
      <c r="B284" s="428"/>
      <c r="C284" s="428"/>
      <c r="D284" s="428"/>
      <c r="E284" s="428"/>
      <c r="F284" s="428"/>
      <c r="G284" s="428"/>
      <c r="H284" s="428"/>
      <c r="I284" s="428"/>
      <c r="J284" s="428"/>
      <c r="K284" s="428"/>
      <c r="L284" s="428"/>
      <c r="M284" s="428"/>
      <c r="N284" s="428"/>
      <c r="O284" s="428"/>
      <c r="P284" s="428"/>
      <c r="Q284" s="428"/>
      <c r="R284" s="428"/>
      <c r="S284" s="428"/>
      <c r="T284" s="428"/>
      <c r="U284" s="428"/>
      <c r="V284" s="428"/>
      <c r="W284" s="428"/>
      <c r="X284" s="428"/>
      <c r="Y284" s="428"/>
      <c r="Z284" s="428"/>
      <c r="AA284" s="428"/>
      <c r="AB284" s="428"/>
      <c r="AC284" s="428"/>
      <c r="AD284" s="428"/>
      <c r="AE284" s="428"/>
      <c r="AF284" s="428"/>
      <c r="AG284" s="428"/>
      <c r="AH284" s="428"/>
      <c r="AI284" s="428"/>
      <c r="AJ284" s="428"/>
      <c r="AK284" s="428"/>
      <c r="AL284" s="428"/>
      <c r="AM284" s="428"/>
      <c r="AN284" s="428"/>
      <c r="AO284" s="428"/>
      <c r="AP284" s="428"/>
      <c r="AQ284" s="428"/>
      <c r="AR284" s="428"/>
      <c r="AS284" s="428"/>
      <c r="AT284" s="428"/>
      <c r="AU284" s="428"/>
      <c r="AV284" s="428"/>
      <c r="AW284" s="428"/>
      <c r="AX284" s="428"/>
      <c r="AY284" s="428"/>
      <c r="AZ284" s="428"/>
      <c r="BA284" s="428"/>
      <c r="BB284" s="428"/>
      <c r="BC284" s="428"/>
      <c r="BD284" s="428"/>
      <c r="BE284" s="428"/>
      <c r="BF284" s="428"/>
      <c r="BG284" s="428"/>
      <c r="BH284" s="428"/>
      <c r="BI284" s="428"/>
      <c r="BJ284" s="428"/>
      <c r="BK284" s="428"/>
      <c r="BL284" s="428"/>
      <c r="BM284" s="428"/>
      <c r="BN284" s="428"/>
      <c r="BO284" s="428"/>
      <c r="BP284" s="428"/>
      <c r="BQ284" s="428"/>
      <c r="BR284" s="428"/>
      <c r="BS284" s="428"/>
      <c r="BT284" s="428"/>
      <c r="BU284" s="428"/>
      <c r="BV284" s="428"/>
      <c r="BW284" s="428"/>
      <c r="BX284" s="428"/>
      <c r="BY284" s="428"/>
      <c r="BZ284" s="428"/>
      <c r="CA284" s="428"/>
      <c r="CB284" s="428"/>
    </row>
    <row r="285" spans="1:80" x14ac:dyDescent="0.2">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A285" s="82"/>
      <c r="CB285" s="82"/>
    </row>
    <row r="286" spans="1:80" s="74" customFormat="1" ht="15.75" x14ac:dyDescent="0.25">
      <c r="A286" s="7" t="s">
        <v>406</v>
      </c>
      <c r="B286" s="7"/>
      <c r="C286" s="7"/>
      <c r="D286" s="7"/>
      <c r="E286" s="7"/>
      <c r="F286" s="7"/>
      <c r="G286" s="7"/>
      <c r="H286" s="7"/>
      <c r="I286" s="7"/>
      <c r="J286" s="7"/>
      <c r="K286" s="7"/>
      <c r="L286" s="7"/>
      <c r="M286" s="7"/>
      <c r="N286" s="7"/>
      <c r="O286" s="7"/>
      <c r="P286" s="7"/>
      <c r="Q286" s="7"/>
      <c r="R286" s="7"/>
      <c r="S286" s="7"/>
      <c r="T286" s="434" t="s">
        <v>111</v>
      </c>
      <c r="U286" s="434"/>
      <c r="V286" s="434"/>
      <c r="W286" s="434"/>
      <c r="X286" s="434"/>
      <c r="Y286" s="434"/>
      <c r="Z286" s="434"/>
      <c r="AA286" s="434"/>
      <c r="AB286" s="434"/>
      <c r="AC286" s="434"/>
      <c r="AD286" s="434"/>
      <c r="AE286" s="434"/>
      <c r="AF286" s="434"/>
      <c r="AG286" s="434"/>
      <c r="AH286" s="434"/>
      <c r="AI286" s="434"/>
      <c r="AJ286" s="434"/>
      <c r="AK286" s="27"/>
      <c r="AL286" s="27"/>
      <c r="AM286" s="27"/>
      <c r="AN286" s="27"/>
      <c r="AO286" s="27"/>
      <c r="AP286" s="27"/>
      <c r="AQ286" s="27"/>
      <c r="AR286" s="27"/>
      <c r="AS286" s="410" t="s">
        <v>511</v>
      </c>
      <c r="AT286" s="410"/>
      <c r="AU286" s="410"/>
      <c r="AV286" s="410"/>
      <c r="AW286" s="410"/>
      <c r="AX286" s="410"/>
      <c r="AY286" s="410"/>
      <c r="AZ286" s="410"/>
      <c r="BA286" s="410"/>
      <c r="BB286" s="410"/>
      <c r="BC286" s="434"/>
      <c r="BD286" s="434"/>
      <c r="BE286" s="434"/>
      <c r="BF286" s="434"/>
      <c r="BG286" s="434"/>
      <c r="BH286" s="434"/>
      <c r="BI286" s="434"/>
      <c r="BJ286" s="434"/>
      <c r="BK286" s="434"/>
      <c r="BL286" s="434"/>
      <c r="BM286" s="434"/>
      <c r="BN286" s="434"/>
      <c r="BO286" s="434"/>
      <c r="BP286" s="434"/>
    </row>
    <row r="288" spans="1:80" x14ac:dyDescent="0.2">
      <c r="A288" s="157" t="s">
        <v>142</v>
      </c>
      <c r="B288" s="158"/>
      <c r="C288" s="158"/>
      <c r="D288" s="159"/>
      <c r="E288" s="157" t="s">
        <v>41</v>
      </c>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9"/>
      <c r="AN288" s="157" t="s">
        <v>435</v>
      </c>
      <c r="AO288" s="158"/>
      <c r="AP288" s="158"/>
      <c r="AQ288" s="158"/>
      <c r="AR288" s="158"/>
      <c r="AS288" s="158"/>
      <c r="AT288" s="158"/>
      <c r="AU288" s="158"/>
      <c r="AV288" s="158"/>
      <c r="AW288" s="158"/>
      <c r="AX288" s="158"/>
      <c r="AY288" s="158"/>
      <c r="AZ288" s="158"/>
      <c r="BA288" s="159"/>
      <c r="BB288" s="157" t="s">
        <v>424</v>
      </c>
      <c r="BC288" s="158"/>
      <c r="BD288" s="158"/>
      <c r="BE288" s="158"/>
      <c r="BF288" s="158"/>
      <c r="BG288" s="158"/>
      <c r="BH288" s="158"/>
      <c r="BI288" s="158"/>
      <c r="BJ288" s="158"/>
      <c r="BK288" s="158"/>
      <c r="BL288" s="158"/>
      <c r="BM288" s="159"/>
      <c r="BN288" s="157" t="s">
        <v>436</v>
      </c>
      <c r="BO288" s="158"/>
      <c r="BP288" s="158"/>
      <c r="BQ288" s="158"/>
      <c r="BR288" s="158"/>
      <c r="BS288" s="158"/>
      <c r="BT288" s="158"/>
      <c r="BU288" s="158"/>
      <c r="BV288" s="158"/>
      <c r="BW288" s="158"/>
      <c r="BX288" s="158"/>
      <c r="BY288" s="158"/>
      <c r="BZ288" s="158"/>
      <c r="CA288" s="158"/>
      <c r="CB288" s="159"/>
    </row>
    <row r="289" spans="1:80" x14ac:dyDescent="0.2">
      <c r="A289" s="407" t="s">
        <v>143</v>
      </c>
      <c r="B289" s="408"/>
      <c r="C289" s="408"/>
      <c r="D289" s="409"/>
      <c r="E289" s="407"/>
      <c r="F289" s="408"/>
      <c r="G289" s="408"/>
      <c r="H289" s="408"/>
      <c r="I289" s="408"/>
      <c r="J289" s="408"/>
      <c r="K289" s="408"/>
      <c r="L289" s="408"/>
      <c r="M289" s="408"/>
      <c r="N289" s="408"/>
      <c r="O289" s="408"/>
      <c r="P289" s="408"/>
      <c r="Q289" s="408"/>
      <c r="R289" s="408"/>
      <c r="S289" s="408"/>
      <c r="T289" s="408"/>
      <c r="U289" s="408"/>
      <c r="V289" s="408"/>
      <c r="W289" s="408"/>
      <c r="X289" s="408"/>
      <c r="Y289" s="408"/>
      <c r="Z289" s="408"/>
      <c r="AA289" s="408"/>
      <c r="AB289" s="408"/>
      <c r="AC289" s="408"/>
      <c r="AD289" s="408"/>
      <c r="AE289" s="408"/>
      <c r="AF289" s="408"/>
      <c r="AG289" s="408"/>
      <c r="AH289" s="408"/>
      <c r="AI289" s="408"/>
      <c r="AJ289" s="408"/>
      <c r="AK289" s="408"/>
      <c r="AL289" s="408"/>
      <c r="AM289" s="409"/>
      <c r="AN289" s="407" t="s">
        <v>437</v>
      </c>
      <c r="AO289" s="408"/>
      <c r="AP289" s="408"/>
      <c r="AQ289" s="408"/>
      <c r="AR289" s="408"/>
      <c r="AS289" s="408"/>
      <c r="AT289" s="408"/>
      <c r="AU289" s="408"/>
      <c r="AV289" s="408"/>
      <c r="AW289" s="408"/>
      <c r="AX289" s="408"/>
      <c r="AY289" s="408"/>
      <c r="AZ289" s="408"/>
      <c r="BA289" s="409"/>
      <c r="BB289" s="407" t="s">
        <v>434</v>
      </c>
      <c r="BC289" s="408"/>
      <c r="BD289" s="408"/>
      <c r="BE289" s="408"/>
      <c r="BF289" s="408"/>
      <c r="BG289" s="408"/>
      <c r="BH289" s="408"/>
      <c r="BI289" s="408"/>
      <c r="BJ289" s="408"/>
      <c r="BK289" s="408"/>
      <c r="BL289" s="408"/>
      <c r="BM289" s="409"/>
      <c r="BN289" s="407" t="s">
        <v>438</v>
      </c>
      <c r="BO289" s="408"/>
      <c r="BP289" s="408"/>
      <c r="BQ289" s="408"/>
      <c r="BR289" s="408"/>
      <c r="BS289" s="408"/>
      <c r="BT289" s="408"/>
      <c r="BU289" s="408"/>
      <c r="BV289" s="408"/>
      <c r="BW289" s="408"/>
      <c r="BX289" s="408"/>
      <c r="BY289" s="408"/>
      <c r="BZ289" s="408"/>
      <c r="CA289" s="408"/>
      <c r="CB289" s="409"/>
    </row>
    <row r="290" spans="1:80" x14ac:dyDescent="0.2">
      <c r="A290" s="407"/>
      <c r="B290" s="408"/>
      <c r="C290" s="408"/>
      <c r="D290" s="409"/>
      <c r="E290" s="407"/>
      <c r="F290" s="408"/>
      <c r="G290" s="408"/>
      <c r="H290" s="408"/>
      <c r="I290" s="408"/>
      <c r="J290" s="408"/>
      <c r="K290" s="408"/>
      <c r="L290" s="408"/>
      <c r="M290" s="408"/>
      <c r="N290" s="408"/>
      <c r="O290" s="408"/>
      <c r="P290" s="408"/>
      <c r="Q290" s="408"/>
      <c r="R290" s="408"/>
      <c r="S290" s="408"/>
      <c r="T290" s="408"/>
      <c r="U290" s="408"/>
      <c r="V290" s="408"/>
      <c r="W290" s="408"/>
      <c r="X290" s="408"/>
      <c r="Y290" s="408"/>
      <c r="Z290" s="408"/>
      <c r="AA290" s="408"/>
      <c r="AB290" s="408"/>
      <c r="AC290" s="408"/>
      <c r="AD290" s="408"/>
      <c r="AE290" s="408"/>
      <c r="AF290" s="408"/>
      <c r="AG290" s="408"/>
      <c r="AH290" s="408"/>
      <c r="AI290" s="408"/>
      <c r="AJ290" s="408"/>
      <c r="AK290" s="408"/>
      <c r="AL290" s="408"/>
      <c r="AM290" s="409"/>
      <c r="AN290" s="407"/>
      <c r="AO290" s="408"/>
      <c r="AP290" s="408"/>
      <c r="AQ290" s="408"/>
      <c r="AR290" s="408"/>
      <c r="AS290" s="408"/>
      <c r="AT290" s="408"/>
      <c r="AU290" s="408"/>
      <c r="AV290" s="408"/>
      <c r="AW290" s="408"/>
      <c r="AX290" s="408"/>
      <c r="AY290" s="408"/>
      <c r="AZ290" s="408"/>
      <c r="BA290" s="409"/>
      <c r="BB290" s="407"/>
      <c r="BC290" s="408"/>
      <c r="BD290" s="408"/>
      <c r="BE290" s="408"/>
      <c r="BF290" s="408"/>
      <c r="BG290" s="408"/>
      <c r="BH290" s="408"/>
      <c r="BI290" s="408"/>
      <c r="BJ290" s="408"/>
      <c r="BK290" s="408"/>
      <c r="BL290" s="408"/>
      <c r="BM290" s="409"/>
      <c r="BN290" s="407" t="s">
        <v>439</v>
      </c>
      <c r="BO290" s="408"/>
      <c r="BP290" s="408"/>
      <c r="BQ290" s="408"/>
      <c r="BR290" s="408"/>
      <c r="BS290" s="408"/>
      <c r="BT290" s="408"/>
      <c r="BU290" s="408"/>
      <c r="BV290" s="408"/>
      <c r="BW290" s="408"/>
      <c r="BX290" s="408"/>
      <c r="BY290" s="408"/>
      <c r="BZ290" s="408"/>
      <c r="CA290" s="408"/>
      <c r="CB290" s="409"/>
    </row>
    <row r="291" spans="1:80" x14ac:dyDescent="0.2">
      <c r="A291" s="400">
        <v>1</v>
      </c>
      <c r="B291" s="401"/>
      <c r="C291" s="401"/>
      <c r="D291" s="402"/>
      <c r="E291" s="400">
        <v>2</v>
      </c>
      <c r="F291" s="401"/>
      <c r="G291" s="401"/>
      <c r="H291" s="401"/>
      <c r="I291" s="401"/>
      <c r="J291" s="401"/>
      <c r="K291" s="401"/>
      <c r="L291" s="401"/>
      <c r="M291" s="401"/>
      <c r="N291" s="401"/>
      <c r="O291" s="401"/>
      <c r="P291" s="401"/>
      <c r="Q291" s="401"/>
      <c r="R291" s="401"/>
      <c r="S291" s="401"/>
      <c r="T291" s="401"/>
      <c r="U291" s="401"/>
      <c r="V291" s="401"/>
      <c r="W291" s="401"/>
      <c r="X291" s="401"/>
      <c r="Y291" s="401"/>
      <c r="Z291" s="401"/>
      <c r="AA291" s="401"/>
      <c r="AB291" s="401"/>
      <c r="AC291" s="401"/>
      <c r="AD291" s="401"/>
      <c r="AE291" s="401"/>
      <c r="AF291" s="401"/>
      <c r="AG291" s="401"/>
      <c r="AH291" s="401"/>
      <c r="AI291" s="401"/>
      <c r="AJ291" s="401"/>
      <c r="AK291" s="401"/>
      <c r="AL291" s="401"/>
      <c r="AM291" s="402"/>
      <c r="AN291" s="400">
        <v>3</v>
      </c>
      <c r="AO291" s="401"/>
      <c r="AP291" s="401"/>
      <c r="AQ291" s="401"/>
      <c r="AR291" s="401"/>
      <c r="AS291" s="401"/>
      <c r="AT291" s="401"/>
      <c r="AU291" s="401"/>
      <c r="AV291" s="401"/>
      <c r="AW291" s="401"/>
      <c r="AX291" s="401"/>
      <c r="AY291" s="401"/>
      <c r="AZ291" s="401"/>
      <c r="BA291" s="402"/>
      <c r="BB291" s="400">
        <v>4</v>
      </c>
      <c r="BC291" s="401"/>
      <c r="BD291" s="401"/>
      <c r="BE291" s="401"/>
      <c r="BF291" s="401"/>
      <c r="BG291" s="401"/>
      <c r="BH291" s="401"/>
      <c r="BI291" s="401"/>
      <c r="BJ291" s="401"/>
      <c r="BK291" s="401"/>
      <c r="BL291" s="401"/>
      <c r="BM291" s="402"/>
      <c r="BN291" s="400">
        <v>5</v>
      </c>
      <c r="BO291" s="401"/>
      <c r="BP291" s="401"/>
      <c r="BQ291" s="401"/>
      <c r="BR291" s="401"/>
      <c r="BS291" s="401"/>
      <c r="BT291" s="401"/>
      <c r="BU291" s="401"/>
      <c r="BV291" s="401"/>
      <c r="BW291" s="401"/>
      <c r="BX291" s="401"/>
      <c r="BY291" s="401"/>
      <c r="BZ291" s="401"/>
      <c r="CA291" s="401"/>
      <c r="CB291" s="402"/>
    </row>
    <row r="292" spans="1:80" x14ac:dyDescent="0.2">
      <c r="A292" s="413"/>
      <c r="B292" s="414"/>
      <c r="C292" s="414"/>
      <c r="D292" s="415"/>
      <c r="E292" s="413"/>
      <c r="F292" s="414"/>
      <c r="G292" s="414"/>
      <c r="H292" s="414"/>
      <c r="I292" s="414"/>
      <c r="J292" s="414"/>
      <c r="K292" s="414"/>
      <c r="L292" s="414"/>
      <c r="M292" s="414"/>
      <c r="N292" s="414"/>
      <c r="O292" s="414"/>
      <c r="P292" s="414"/>
      <c r="Q292" s="414"/>
      <c r="R292" s="414"/>
      <c r="S292" s="414"/>
      <c r="T292" s="414"/>
      <c r="U292" s="414"/>
      <c r="V292" s="414"/>
      <c r="W292" s="414"/>
      <c r="X292" s="414"/>
      <c r="Y292" s="414"/>
      <c r="Z292" s="414"/>
      <c r="AA292" s="414"/>
      <c r="AB292" s="414"/>
      <c r="AC292" s="414"/>
      <c r="AD292" s="414"/>
      <c r="AE292" s="414"/>
      <c r="AF292" s="414"/>
      <c r="AG292" s="414"/>
      <c r="AH292" s="414"/>
      <c r="AI292" s="414"/>
      <c r="AJ292" s="414"/>
      <c r="AK292" s="414"/>
      <c r="AL292" s="414"/>
      <c r="AM292" s="415"/>
      <c r="AN292" s="392"/>
      <c r="AO292" s="393"/>
      <c r="AP292" s="393"/>
      <c r="AQ292" s="393"/>
      <c r="AR292" s="393"/>
      <c r="AS292" s="393"/>
      <c r="AT292" s="393"/>
      <c r="AU292" s="393"/>
      <c r="AV292" s="393"/>
      <c r="AW292" s="393"/>
      <c r="AX292" s="393"/>
      <c r="AY292" s="393"/>
      <c r="AZ292" s="393"/>
      <c r="BA292" s="394"/>
      <c r="BB292" s="416"/>
      <c r="BC292" s="417"/>
      <c r="BD292" s="417"/>
      <c r="BE292" s="417"/>
      <c r="BF292" s="417"/>
      <c r="BG292" s="417"/>
      <c r="BH292" s="417"/>
      <c r="BI292" s="417"/>
      <c r="BJ292" s="417"/>
      <c r="BK292" s="417"/>
      <c r="BL292" s="417"/>
      <c r="BM292" s="418"/>
      <c r="BN292" s="392">
        <f>ROUND(AN292*BB292,2)</f>
        <v>0</v>
      </c>
      <c r="BO292" s="393"/>
      <c r="BP292" s="393"/>
      <c r="BQ292" s="393"/>
      <c r="BR292" s="393"/>
      <c r="BS292" s="393"/>
      <c r="BT292" s="393"/>
      <c r="BU292" s="393"/>
      <c r="BV292" s="393"/>
      <c r="BW292" s="393"/>
      <c r="BX292" s="393"/>
      <c r="BY292" s="393"/>
      <c r="BZ292" s="393"/>
      <c r="CA292" s="393"/>
      <c r="CB292" s="394"/>
    </row>
    <row r="293" spans="1:80" x14ac:dyDescent="0.2">
      <c r="A293" s="413"/>
      <c r="B293" s="414"/>
      <c r="C293" s="414"/>
      <c r="D293" s="415"/>
      <c r="E293" s="413"/>
      <c r="F293" s="414"/>
      <c r="G293" s="414"/>
      <c r="H293" s="414"/>
      <c r="I293" s="414"/>
      <c r="J293" s="414"/>
      <c r="K293" s="414"/>
      <c r="L293" s="414"/>
      <c r="M293" s="414"/>
      <c r="N293" s="414"/>
      <c r="O293" s="414"/>
      <c r="P293" s="414"/>
      <c r="Q293" s="414"/>
      <c r="R293" s="414"/>
      <c r="S293" s="414"/>
      <c r="T293" s="414"/>
      <c r="U293" s="414"/>
      <c r="V293" s="414"/>
      <c r="W293" s="414"/>
      <c r="X293" s="414"/>
      <c r="Y293" s="414"/>
      <c r="Z293" s="414"/>
      <c r="AA293" s="414"/>
      <c r="AB293" s="414"/>
      <c r="AC293" s="414"/>
      <c r="AD293" s="414"/>
      <c r="AE293" s="414"/>
      <c r="AF293" s="414"/>
      <c r="AG293" s="414"/>
      <c r="AH293" s="414"/>
      <c r="AI293" s="414"/>
      <c r="AJ293" s="414"/>
      <c r="AK293" s="414"/>
      <c r="AL293" s="414"/>
      <c r="AM293" s="415"/>
      <c r="AN293" s="392"/>
      <c r="AO293" s="393"/>
      <c r="AP293" s="393"/>
      <c r="AQ293" s="393"/>
      <c r="AR293" s="393"/>
      <c r="AS293" s="393"/>
      <c r="AT293" s="393"/>
      <c r="AU293" s="393"/>
      <c r="AV293" s="393"/>
      <c r="AW293" s="393"/>
      <c r="AX293" s="393"/>
      <c r="AY293" s="393"/>
      <c r="AZ293" s="393"/>
      <c r="BA293" s="394"/>
      <c r="BB293" s="416"/>
      <c r="BC293" s="417"/>
      <c r="BD293" s="417"/>
      <c r="BE293" s="417"/>
      <c r="BF293" s="417"/>
      <c r="BG293" s="417"/>
      <c r="BH293" s="417"/>
      <c r="BI293" s="417"/>
      <c r="BJ293" s="417"/>
      <c r="BK293" s="417"/>
      <c r="BL293" s="417"/>
      <c r="BM293" s="418"/>
      <c r="BN293" s="392">
        <f t="shared" ref="BN293:BN294" si="16">ROUND(AN293*BB293,2)</f>
        <v>0</v>
      </c>
      <c r="BO293" s="393"/>
      <c r="BP293" s="393"/>
      <c r="BQ293" s="393"/>
      <c r="BR293" s="393"/>
      <c r="BS293" s="393"/>
      <c r="BT293" s="393"/>
      <c r="BU293" s="393"/>
      <c r="BV293" s="393"/>
      <c r="BW293" s="393"/>
      <c r="BX293" s="393"/>
      <c r="BY293" s="393"/>
      <c r="BZ293" s="393"/>
      <c r="CA293" s="393"/>
      <c r="CB293" s="394"/>
    </row>
    <row r="294" spans="1:80" x14ac:dyDescent="0.2">
      <c r="A294" s="413"/>
      <c r="B294" s="414"/>
      <c r="C294" s="414"/>
      <c r="D294" s="415"/>
      <c r="E294" s="413"/>
      <c r="F294" s="414"/>
      <c r="G294" s="414"/>
      <c r="H294" s="414"/>
      <c r="I294" s="414"/>
      <c r="J294" s="414"/>
      <c r="K294" s="414"/>
      <c r="L294" s="414"/>
      <c r="M294" s="414"/>
      <c r="N294" s="414"/>
      <c r="O294" s="414"/>
      <c r="P294" s="414"/>
      <c r="Q294" s="414"/>
      <c r="R294" s="414"/>
      <c r="S294" s="414"/>
      <c r="T294" s="414"/>
      <c r="U294" s="414"/>
      <c r="V294" s="414"/>
      <c r="W294" s="414"/>
      <c r="X294" s="414"/>
      <c r="Y294" s="414"/>
      <c r="Z294" s="414"/>
      <c r="AA294" s="414"/>
      <c r="AB294" s="414"/>
      <c r="AC294" s="414"/>
      <c r="AD294" s="414"/>
      <c r="AE294" s="414"/>
      <c r="AF294" s="414"/>
      <c r="AG294" s="414"/>
      <c r="AH294" s="414"/>
      <c r="AI294" s="414"/>
      <c r="AJ294" s="414"/>
      <c r="AK294" s="414"/>
      <c r="AL294" s="414"/>
      <c r="AM294" s="415"/>
      <c r="AN294" s="392"/>
      <c r="AO294" s="393"/>
      <c r="AP294" s="393"/>
      <c r="AQ294" s="393"/>
      <c r="AR294" s="393"/>
      <c r="AS294" s="393"/>
      <c r="AT294" s="393"/>
      <c r="AU294" s="393"/>
      <c r="AV294" s="393"/>
      <c r="AW294" s="393"/>
      <c r="AX294" s="393"/>
      <c r="AY294" s="393"/>
      <c r="AZ294" s="393"/>
      <c r="BA294" s="394"/>
      <c r="BB294" s="416"/>
      <c r="BC294" s="417"/>
      <c r="BD294" s="417"/>
      <c r="BE294" s="417"/>
      <c r="BF294" s="417"/>
      <c r="BG294" s="417"/>
      <c r="BH294" s="417"/>
      <c r="BI294" s="417"/>
      <c r="BJ294" s="417"/>
      <c r="BK294" s="417"/>
      <c r="BL294" s="417"/>
      <c r="BM294" s="418"/>
      <c r="BN294" s="392">
        <f t="shared" si="16"/>
        <v>0</v>
      </c>
      <c r="BO294" s="393"/>
      <c r="BP294" s="393"/>
      <c r="BQ294" s="393"/>
      <c r="BR294" s="393"/>
      <c r="BS294" s="393"/>
      <c r="BT294" s="393"/>
      <c r="BU294" s="393"/>
      <c r="BV294" s="393"/>
      <c r="BW294" s="393"/>
      <c r="BX294" s="393"/>
      <c r="BY294" s="393"/>
      <c r="BZ294" s="393"/>
      <c r="CA294" s="393"/>
      <c r="CB294" s="394"/>
    </row>
    <row r="295" spans="1:80" x14ac:dyDescent="0.2">
      <c r="A295" s="377"/>
      <c r="B295" s="378"/>
      <c r="C295" s="378"/>
      <c r="D295" s="379"/>
      <c r="E295" s="380" t="s">
        <v>421</v>
      </c>
      <c r="F295" s="381"/>
      <c r="G295" s="381"/>
      <c r="H295" s="381"/>
      <c r="I295" s="381"/>
      <c r="J295" s="381"/>
      <c r="K295" s="381"/>
      <c r="L295" s="381"/>
      <c r="M295" s="381"/>
      <c r="N295" s="381"/>
      <c r="O295" s="381"/>
      <c r="P295" s="381"/>
      <c r="Q295" s="381"/>
      <c r="R295" s="381"/>
      <c r="S295" s="381"/>
      <c r="T295" s="381"/>
      <c r="U295" s="381"/>
      <c r="V295" s="381"/>
      <c r="W295" s="381"/>
      <c r="X295" s="381"/>
      <c r="Y295" s="381"/>
      <c r="Z295" s="381"/>
      <c r="AA295" s="381"/>
      <c r="AB295" s="381"/>
      <c r="AC295" s="381"/>
      <c r="AD295" s="381"/>
      <c r="AE295" s="381"/>
      <c r="AF295" s="381"/>
      <c r="AG295" s="381"/>
      <c r="AH295" s="381"/>
      <c r="AI295" s="381"/>
      <c r="AJ295" s="381"/>
      <c r="AK295" s="381"/>
      <c r="AL295" s="381"/>
      <c r="AM295" s="382"/>
      <c r="AN295" s="383" t="s">
        <v>52</v>
      </c>
      <c r="AO295" s="384"/>
      <c r="AP295" s="384"/>
      <c r="AQ295" s="384"/>
      <c r="AR295" s="384"/>
      <c r="AS295" s="384"/>
      <c r="AT295" s="384"/>
      <c r="AU295" s="384"/>
      <c r="AV295" s="384"/>
      <c r="AW295" s="384"/>
      <c r="AX295" s="384"/>
      <c r="AY295" s="384"/>
      <c r="AZ295" s="384"/>
      <c r="BA295" s="385"/>
      <c r="BB295" s="386" t="s">
        <v>52</v>
      </c>
      <c r="BC295" s="387"/>
      <c r="BD295" s="387"/>
      <c r="BE295" s="387"/>
      <c r="BF295" s="387"/>
      <c r="BG295" s="387"/>
      <c r="BH295" s="387"/>
      <c r="BI295" s="387"/>
      <c r="BJ295" s="387"/>
      <c r="BK295" s="387"/>
      <c r="BL295" s="387"/>
      <c r="BM295" s="388"/>
      <c r="BN295" s="389">
        <f>SUM(BN292:CB294)</f>
        <v>0</v>
      </c>
      <c r="BO295" s="390"/>
      <c r="BP295" s="390"/>
      <c r="BQ295" s="390"/>
      <c r="BR295" s="390"/>
      <c r="BS295" s="390"/>
      <c r="BT295" s="390"/>
      <c r="BU295" s="390"/>
      <c r="BV295" s="390"/>
      <c r="BW295" s="390"/>
      <c r="BX295" s="390"/>
      <c r="BY295" s="390"/>
      <c r="BZ295" s="390"/>
      <c r="CA295" s="390"/>
      <c r="CB295" s="391"/>
    </row>
    <row r="296" spans="1:80" ht="15.75" x14ac:dyDescent="0.25">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c r="CB296" s="72"/>
    </row>
    <row r="297" spans="1:80" ht="32.25" customHeight="1" x14ac:dyDescent="0.25">
      <c r="A297" s="485" t="s">
        <v>538</v>
      </c>
      <c r="B297" s="485"/>
      <c r="C297" s="485"/>
      <c r="D297" s="485"/>
      <c r="E297" s="485"/>
      <c r="F297" s="485"/>
      <c r="G297" s="485"/>
      <c r="H297" s="485"/>
      <c r="I297" s="485"/>
      <c r="J297" s="485"/>
      <c r="K297" s="485"/>
      <c r="L297" s="485"/>
      <c r="M297" s="485"/>
      <c r="N297" s="485"/>
      <c r="O297" s="485"/>
      <c r="P297" s="485"/>
      <c r="Q297" s="485"/>
      <c r="R297" s="485"/>
      <c r="S297" s="485"/>
      <c r="T297" s="485"/>
      <c r="U297" s="485"/>
      <c r="V297" s="485"/>
      <c r="W297" s="485"/>
      <c r="X297" s="485"/>
      <c r="Y297" s="485"/>
      <c r="Z297" s="485"/>
      <c r="AA297" s="485"/>
      <c r="AB297" s="485"/>
      <c r="AC297" s="485"/>
      <c r="AD297" s="485"/>
      <c r="AE297" s="485"/>
      <c r="AF297" s="485"/>
      <c r="AG297" s="485"/>
      <c r="AH297" s="485"/>
      <c r="AI297" s="485"/>
      <c r="AJ297" s="485"/>
      <c r="AK297" s="485"/>
      <c r="AL297" s="485"/>
      <c r="AM297" s="485"/>
      <c r="AN297" s="485"/>
      <c r="AO297" s="485"/>
      <c r="AP297" s="485"/>
      <c r="AQ297" s="485"/>
      <c r="AR297" s="485"/>
      <c r="AS297" s="485"/>
      <c r="AT297" s="485"/>
      <c r="AU297" s="485"/>
      <c r="AV297" s="485"/>
      <c r="AW297" s="485"/>
      <c r="AX297" s="485"/>
      <c r="AY297" s="485"/>
      <c r="AZ297" s="485"/>
      <c r="BA297" s="485"/>
      <c r="BB297" s="485"/>
      <c r="BC297" s="485"/>
      <c r="BD297" s="485"/>
      <c r="BE297" s="485"/>
      <c r="BF297" s="485"/>
      <c r="BG297" s="485"/>
      <c r="BH297" s="485"/>
      <c r="BI297" s="485"/>
      <c r="BJ297" s="485"/>
      <c r="BK297" s="485"/>
      <c r="BL297" s="485"/>
      <c r="BM297" s="485"/>
      <c r="BN297" s="485"/>
      <c r="BO297" s="485"/>
      <c r="BP297" s="485"/>
      <c r="BQ297" s="485"/>
      <c r="BR297" s="485"/>
      <c r="BS297" s="485"/>
      <c r="BT297" s="485"/>
      <c r="BU297" s="485"/>
      <c r="BV297" s="485"/>
      <c r="BW297" s="485"/>
      <c r="BX297" s="485"/>
      <c r="BY297" s="485"/>
      <c r="BZ297" s="485"/>
      <c r="CA297" s="485"/>
      <c r="CB297" s="485"/>
    </row>
    <row r="298" spans="1:80" x14ac:dyDescent="0.2">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row>
    <row r="299" spans="1:80" s="74" customFormat="1" ht="15.75" x14ac:dyDescent="0.25">
      <c r="A299" s="7" t="s">
        <v>406</v>
      </c>
      <c r="B299" s="7"/>
      <c r="C299" s="7"/>
      <c r="D299" s="7"/>
      <c r="E299" s="7"/>
      <c r="F299" s="7"/>
      <c r="G299" s="7"/>
      <c r="H299" s="7"/>
      <c r="I299" s="7"/>
      <c r="J299" s="7"/>
      <c r="K299" s="7"/>
      <c r="L299" s="7"/>
      <c r="M299" s="7"/>
      <c r="N299" s="7"/>
      <c r="O299" s="7"/>
      <c r="P299" s="7"/>
      <c r="Q299" s="7"/>
      <c r="R299" s="7"/>
      <c r="S299" s="7"/>
      <c r="T299" s="434"/>
      <c r="U299" s="434"/>
      <c r="V299" s="434"/>
      <c r="W299" s="434"/>
      <c r="X299" s="434"/>
      <c r="Y299" s="434"/>
      <c r="Z299" s="434"/>
      <c r="AA299" s="434"/>
      <c r="AB299" s="434"/>
      <c r="AC299" s="434"/>
      <c r="AD299" s="434"/>
      <c r="AE299" s="434"/>
      <c r="AF299" s="434"/>
      <c r="AG299" s="434"/>
      <c r="AH299" s="434"/>
      <c r="AI299" s="434"/>
      <c r="AJ299" s="434"/>
      <c r="AK299" s="27"/>
      <c r="AL299" s="27"/>
      <c r="AM299" s="27"/>
      <c r="AN299" s="27"/>
      <c r="AO299" s="27"/>
      <c r="AP299" s="27"/>
      <c r="AQ299" s="27"/>
      <c r="AR299" s="27"/>
      <c r="AS299" s="410" t="s">
        <v>511</v>
      </c>
      <c r="AT299" s="410"/>
      <c r="AU299" s="410"/>
      <c r="AV299" s="410"/>
      <c r="AW299" s="410"/>
      <c r="AX299" s="410"/>
      <c r="AY299" s="410"/>
      <c r="AZ299" s="410"/>
      <c r="BA299" s="410"/>
      <c r="BB299" s="410"/>
      <c r="BC299" s="434"/>
      <c r="BD299" s="434"/>
      <c r="BE299" s="434"/>
      <c r="BF299" s="434"/>
      <c r="BG299" s="434"/>
      <c r="BH299" s="434"/>
      <c r="BI299" s="434"/>
      <c r="BJ299" s="434"/>
      <c r="BK299" s="434"/>
      <c r="BL299" s="434"/>
      <c r="BM299" s="434"/>
      <c r="BN299" s="434"/>
      <c r="BO299" s="434"/>
      <c r="BP299" s="434"/>
    </row>
    <row r="301" spans="1:80" x14ac:dyDescent="0.2">
      <c r="A301" s="157" t="s">
        <v>142</v>
      </c>
      <c r="B301" s="158"/>
      <c r="C301" s="158"/>
      <c r="D301" s="159"/>
      <c r="E301" s="157" t="s">
        <v>41</v>
      </c>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9"/>
      <c r="AN301" s="157" t="s">
        <v>435</v>
      </c>
      <c r="AO301" s="158"/>
      <c r="AP301" s="158"/>
      <c r="AQ301" s="158"/>
      <c r="AR301" s="158"/>
      <c r="AS301" s="158"/>
      <c r="AT301" s="158"/>
      <c r="AU301" s="158"/>
      <c r="AV301" s="158"/>
      <c r="AW301" s="158"/>
      <c r="AX301" s="158"/>
      <c r="AY301" s="158"/>
      <c r="AZ301" s="158"/>
      <c r="BA301" s="159"/>
      <c r="BB301" s="157" t="s">
        <v>424</v>
      </c>
      <c r="BC301" s="158"/>
      <c r="BD301" s="158"/>
      <c r="BE301" s="158"/>
      <c r="BF301" s="158"/>
      <c r="BG301" s="158"/>
      <c r="BH301" s="158"/>
      <c r="BI301" s="158"/>
      <c r="BJ301" s="158"/>
      <c r="BK301" s="158"/>
      <c r="BL301" s="158"/>
      <c r="BM301" s="159"/>
      <c r="BN301" s="157" t="s">
        <v>436</v>
      </c>
      <c r="BO301" s="158"/>
      <c r="BP301" s="158"/>
      <c r="BQ301" s="158"/>
      <c r="BR301" s="158"/>
      <c r="BS301" s="158"/>
      <c r="BT301" s="158"/>
      <c r="BU301" s="158"/>
      <c r="BV301" s="158"/>
      <c r="BW301" s="158"/>
      <c r="BX301" s="158"/>
      <c r="BY301" s="158"/>
      <c r="BZ301" s="158"/>
      <c r="CA301" s="158"/>
      <c r="CB301" s="159"/>
    </row>
    <row r="302" spans="1:80" x14ac:dyDescent="0.2">
      <c r="A302" s="407" t="s">
        <v>143</v>
      </c>
      <c r="B302" s="408"/>
      <c r="C302" s="408"/>
      <c r="D302" s="409"/>
      <c r="E302" s="407"/>
      <c r="F302" s="408"/>
      <c r="G302" s="408"/>
      <c r="H302" s="408"/>
      <c r="I302" s="408"/>
      <c r="J302" s="408"/>
      <c r="K302" s="408"/>
      <c r="L302" s="408"/>
      <c r="M302" s="408"/>
      <c r="N302" s="408"/>
      <c r="O302" s="408"/>
      <c r="P302" s="408"/>
      <c r="Q302" s="408"/>
      <c r="R302" s="408"/>
      <c r="S302" s="408"/>
      <c r="T302" s="408"/>
      <c r="U302" s="408"/>
      <c r="V302" s="408"/>
      <c r="W302" s="408"/>
      <c r="X302" s="408"/>
      <c r="Y302" s="408"/>
      <c r="Z302" s="408"/>
      <c r="AA302" s="408"/>
      <c r="AB302" s="408"/>
      <c r="AC302" s="408"/>
      <c r="AD302" s="408"/>
      <c r="AE302" s="408"/>
      <c r="AF302" s="408"/>
      <c r="AG302" s="408"/>
      <c r="AH302" s="408"/>
      <c r="AI302" s="408"/>
      <c r="AJ302" s="408"/>
      <c r="AK302" s="408"/>
      <c r="AL302" s="408"/>
      <c r="AM302" s="409"/>
      <c r="AN302" s="407" t="s">
        <v>437</v>
      </c>
      <c r="AO302" s="408"/>
      <c r="AP302" s="408"/>
      <c r="AQ302" s="408"/>
      <c r="AR302" s="408"/>
      <c r="AS302" s="408"/>
      <c r="AT302" s="408"/>
      <c r="AU302" s="408"/>
      <c r="AV302" s="408"/>
      <c r="AW302" s="408"/>
      <c r="AX302" s="408"/>
      <c r="AY302" s="408"/>
      <c r="AZ302" s="408"/>
      <c r="BA302" s="409"/>
      <c r="BB302" s="407" t="s">
        <v>434</v>
      </c>
      <c r="BC302" s="408"/>
      <c r="BD302" s="408"/>
      <c r="BE302" s="408"/>
      <c r="BF302" s="408"/>
      <c r="BG302" s="408"/>
      <c r="BH302" s="408"/>
      <c r="BI302" s="408"/>
      <c r="BJ302" s="408"/>
      <c r="BK302" s="408"/>
      <c r="BL302" s="408"/>
      <c r="BM302" s="409"/>
      <c r="BN302" s="407" t="s">
        <v>438</v>
      </c>
      <c r="BO302" s="408"/>
      <c r="BP302" s="408"/>
      <c r="BQ302" s="408"/>
      <c r="BR302" s="408"/>
      <c r="BS302" s="408"/>
      <c r="BT302" s="408"/>
      <c r="BU302" s="408"/>
      <c r="BV302" s="408"/>
      <c r="BW302" s="408"/>
      <c r="BX302" s="408"/>
      <c r="BY302" s="408"/>
      <c r="BZ302" s="408"/>
      <c r="CA302" s="408"/>
      <c r="CB302" s="409"/>
    </row>
    <row r="303" spans="1:80" x14ac:dyDescent="0.2">
      <c r="A303" s="407"/>
      <c r="B303" s="408"/>
      <c r="C303" s="408"/>
      <c r="D303" s="409"/>
      <c r="E303" s="407"/>
      <c r="F303" s="408"/>
      <c r="G303" s="408"/>
      <c r="H303" s="408"/>
      <c r="I303" s="408"/>
      <c r="J303" s="408"/>
      <c r="K303" s="408"/>
      <c r="L303" s="408"/>
      <c r="M303" s="408"/>
      <c r="N303" s="408"/>
      <c r="O303" s="408"/>
      <c r="P303" s="408"/>
      <c r="Q303" s="408"/>
      <c r="R303" s="408"/>
      <c r="S303" s="408"/>
      <c r="T303" s="408"/>
      <c r="U303" s="408"/>
      <c r="V303" s="408"/>
      <c r="W303" s="408"/>
      <c r="X303" s="408"/>
      <c r="Y303" s="408"/>
      <c r="Z303" s="408"/>
      <c r="AA303" s="408"/>
      <c r="AB303" s="408"/>
      <c r="AC303" s="408"/>
      <c r="AD303" s="408"/>
      <c r="AE303" s="408"/>
      <c r="AF303" s="408"/>
      <c r="AG303" s="408"/>
      <c r="AH303" s="408"/>
      <c r="AI303" s="408"/>
      <c r="AJ303" s="408"/>
      <c r="AK303" s="408"/>
      <c r="AL303" s="408"/>
      <c r="AM303" s="409"/>
      <c r="AN303" s="407"/>
      <c r="AO303" s="408"/>
      <c r="AP303" s="408"/>
      <c r="AQ303" s="408"/>
      <c r="AR303" s="408"/>
      <c r="AS303" s="408"/>
      <c r="AT303" s="408"/>
      <c r="AU303" s="408"/>
      <c r="AV303" s="408"/>
      <c r="AW303" s="408"/>
      <c r="AX303" s="408"/>
      <c r="AY303" s="408"/>
      <c r="AZ303" s="408"/>
      <c r="BA303" s="409"/>
      <c r="BB303" s="407"/>
      <c r="BC303" s="408"/>
      <c r="BD303" s="408"/>
      <c r="BE303" s="408"/>
      <c r="BF303" s="408"/>
      <c r="BG303" s="408"/>
      <c r="BH303" s="408"/>
      <c r="BI303" s="408"/>
      <c r="BJ303" s="408"/>
      <c r="BK303" s="408"/>
      <c r="BL303" s="408"/>
      <c r="BM303" s="409"/>
      <c r="BN303" s="407" t="s">
        <v>439</v>
      </c>
      <c r="BO303" s="408"/>
      <c r="BP303" s="408"/>
      <c r="BQ303" s="408"/>
      <c r="BR303" s="408"/>
      <c r="BS303" s="408"/>
      <c r="BT303" s="408"/>
      <c r="BU303" s="408"/>
      <c r="BV303" s="408"/>
      <c r="BW303" s="408"/>
      <c r="BX303" s="408"/>
      <c r="BY303" s="408"/>
      <c r="BZ303" s="408"/>
      <c r="CA303" s="408"/>
      <c r="CB303" s="409"/>
    </row>
    <row r="304" spans="1:80" x14ac:dyDescent="0.2">
      <c r="A304" s="400">
        <v>1</v>
      </c>
      <c r="B304" s="401"/>
      <c r="C304" s="401"/>
      <c r="D304" s="402"/>
      <c r="E304" s="400">
        <v>2</v>
      </c>
      <c r="F304" s="401"/>
      <c r="G304" s="401"/>
      <c r="H304" s="401"/>
      <c r="I304" s="401"/>
      <c r="J304" s="401"/>
      <c r="K304" s="401"/>
      <c r="L304" s="401"/>
      <c r="M304" s="401"/>
      <c r="N304" s="401"/>
      <c r="O304" s="401"/>
      <c r="P304" s="401"/>
      <c r="Q304" s="401"/>
      <c r="R304" s="401"/>
      <c r="S304" s="401"/>
      <c r="T304" s="401"/>
      <c r="U304" s="401"/>
      <c r="V304" s="401"/>
      <c r="W304" s="401"/>
      <c r="X304" s="401"/>
      <c r="Y304" s="401"/>
      <c r="Z304" s="401"/>
      <c r="AA304" s="401"/>
      <c r="AB304" s="401"/>
      <c r="AC304" s="401"/>
      <c r="AD304" s="401"/>
      <c r="AE304" s="401"/>
      <c r="AF304" s="401"/>
      <c r="AG304" s="401"/>
      <c r="AH304" s="401"/>
      <c r="AI304" s="401"/>
      <c r="AJ304" s="401"/>
      <c r="AK304" s="401"/>
      <c r="AL304" s="401"/>
      <c r="AM304" s="402"/>
      <c r="AN304" s="400">
        <v>3</v>
      </c>
      <c r="AO304" s="401"/>
      <c r="AP304" s="401"/>
      <c r="AQ304" s="401"/>
      <c r="AR304" s="401"/>
      <c r="AS304" s="401"/>
      <c r="AT304" s="401"/>
      <c r="AU304" s="401"/>
      <c r="AV304" s="401"/>
      <c r="AW304" s="401"/>
      <c r="AX304" s="401"/>
      <c r="AY304" s="401"/>
      <c r="AZ304" s="401"/>
      <c r="BA304" s="402"/>
      <c r="BB304" s="400">
        <v>4</v>
      </c>
      <c r="BC304" s="401"/>
      <c r="BD304" s="401"/>
      <c r="BE304" s="401"/>
      <c r="BF304" s="401"/>
      <c r="BG304" s="401"/>
      <c r="BH304" s="401"/>
      <c r="BI304" s="401"/>
      <c r="BJ304" s="401"/>
      <c r="BK304" s="401"/>
      <c r="BL304" s="401"/>
      <c r="BM304" s="402"/>
      <c r="BN304" s="400">
        <v>5</v>
      </c>
      <c r="BO304" s="401"/>
      <c r="BP304" s="401"/>
      <c r="BQ304" s="401"/>
      <c r="BR304" s="401"/>
      <c r="BS304" s="401"/>
      <c r="BT304" s="401"/>
      <c r="BU304" s="401"/>
      <c r="BV304" s="401"/>
      <c r="BW304" s="401"/>
      <c r="BX304" s="401"/>
      <c r="BY304" s="401"/>
      <c r="BZ304" s="401"/>
      <c r="CA304" s="401"/>
      <c r="CB304" s="402"/>
    </row>
    <row r="305" spans="1:80" x14ac:dyDescent="0.2">
      <c r="A305" s="413"/>
      <c r="B305" s="414"/>
      <c r="C305" s="414"/>
      <c r="D305" s="415"/>
      <c r="E305" s="413"/>
      <c r="F305" s="414"/>
      <c r="G305" s="414"/>
      <c r="H305" s="414"/>
      <c r="I305" s="414"/>
      <c r="J305" s="414"/>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c r="AL305" s="414"/>
      <c r="AM305" s="415"/>
      <c r="AN305" s="392"/>
      <c r="AO305" s="393"/>
      <c r="AP305" s="393"/>
      <c r="AQ305" s="393"/>
      <c r="AR305" s="393"/>
      <c r="AS305" s="393"/>
      <c r="AT305" s="393"/>
      <c r="AU305" s="393"/>
      <c r="AV305" s="393"/>
      <c r="AW305" s="393"/>
      <c r="AX305" s="393"/>
      <c r="AY305" s="393"/>
      <c r="AZ305" s="393"/>
      <c r="BA305" s="394"/>
      <c r="BB305" s="416"/>
      <c r="BC305" s="417"/>
      <c r="BD305" s="417"/>
      <c r="BE305" s="417"/>
      <c r="BF305" s="417"/>
      <c r="BG305" s="417"/>
      <c r="BH305" s="417"/>
      <c r="BI305" s="417"/>
      <c r="BJ305" s="417"/>
      <c r="BK305" s="417"/>
      <c r="BL305" s="417"/>
      <c r="BM305" s="418"/>
      <c r="BN305" s="392">
        <f>ROUND(AN305*BB305,2)</f>
        <v>0</v>
      </c>
      <c r="BO305" s="393"/>
      <c r="BP305" s="393"/>
      <c r="BQ305" s="393"/>
      <c r="BR305" s="393"/>
      <c r="BS305" s="393"/>
      <c r="BT305" s="393"/>
      <c r="BU305" s="393"/>
      <c r="BV305" s="393"/>
      <c r="BW305" s="393"/>
      <c r="BX305" s="393"/>
      <c r="BY305" s="393"/>
      <c r="BZ305" s="393"/>
      <c r="CA305" s="393"/>
      <c r="CB305" s="394"/>
    </row>
    <row r="306" spans="1:80" x14ac:dyDescent="0.2">
      <c r="A306" s="413"/>
      <c r="B306" s="414"/>
      <c r="C306" s="414"/>
      <c r="D306" s="415"/>
      <c r="E306" s="413"/>
      <c r="F306" s="414"/>
      <c r="G306" s="414"/>
      <c r="H306" s="414"/>
      <c r="I306" s="414"/>
      <c r="J306" s="414"/>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c r="AL306" s="414"/>
      <c r="AM306" s="415"/>
      <c r="AN306" s="392"/>
      <c r="AO306" s="393"/>
      <c r="AP306" s="393"/>
      <c r="AQ306" s="393"/>
      <c r="AR306" s="393"/>
      <c r="AS306" s="393"/>
      <c r="AT306" s="393"/>
      <c r="AU306" s="393"/>
      <c r="AV306" s="393"/>
      <c r="AW306" s="393"/>
      <c r="AX306" s="393"/>
      <c r="AY306" s="393"/>
      <c r="AZ306" s="393"/>
      <c r="BA306" s="394"/>
      <c r="BB306" s="416"/>
      <c r="BC306" s="417"/>
      <c r="BD306" s="417"/>
      <c r="BE306" s="417"/>
      <c r="BF306" s="417"/>
      <c r="BG306" s="417"/>
      <c r="BH306" s="417"/>
      <c r="BI306" s="417"/>
      <c r="BJ306" s="417"/>
      <c r="BK306" s="417"/>
      <c r="BL306" s="417"/>
      <c r="BM306" s="418"/>
      <c r="BN306" s="392">
        <f t="shared" ref="BN306:BN307" si="17">ROUND(AN306*BB306,2)</f>
        <v>0</v>
      </c>
      <c r="BO306" s="393"/>
      <c r="BP306" s="393"/>
      <c r="BQ306" s="393"/>
      <c r="BR306" s="393"/>
      <c r="BS306" s="393"/>
      <c r="BT306" s="393"/>
      <c r="BU306" s="393"/>
      <c r="BV306" s="393"/>
      <c r="BW306" s="393"/>
      <c r="BX306" s="393"/>
      <c r="BY306" s="393"/>
      <c r="BZ306" s="393"/>
      <c r="CA306" s="393"/>
      <c r="CB306" s="394"/>
    </row>
    <row r="307" spans="1:80" x14ac:dyDescent="0.2">
      <c r="A307" s="413"/>
      <c r="B307" s="414"/>
      <c r="C307" s="414"/>
      <c r="D307" s="415"/>
      <c r="E307" s="413"/>
      <c r="F307" s="414"/>
      <c r="G307" s="414"/>
      <c r="H307" s="414"/>
      <c r="I307" s="414"/>
      <c r="J307" s="414"/>
      <c r="K307" s="414"/>
      <c r="L307" s="414"/>
      <c r="M307" s="414"/>
      <c r="N307" s="414"/>
      <c r="O307" s="414"/>
      <c r="P307" s="414"/>
      <c r="Q307" s="414"/>
      <c r="R307" s="414"/>
      <c r="S307" s="414"/>
      <c r="T307" s="414"/>
      <c r="U307" s="414"/>
      <c r="V307" s="414"/>
      <c r="W307" s="414"/>
      <c r="X307" s="414"/>
      <c r="Y307" s="414"/>
      <c r="Z307" s="414"/>
      <c r="AA307" s="414"/>
      <c r="AB307" s="414"/>
      <c r="AC307" s="414"/>
      <c r="AD307" s="414"/>
      <c r="AE307" s="414"/>
      <c r="AF307" s="414"/>
      <c r="AG307" s="414"/>
      <c r="AH307" s="414"/>
      <c r="AI307" s="414"/>
      <c r="AJ307" s="414"/>
      <c r="AK307" s="414"/>
      <c r="AL307" s="414"/>
      <c r="AM307" s="415"/>
      <c r="AN307" s="392"/>
      <c r="AO307" s="393"/>
      <c r="AP307" s="393"/>
      <c r="AQ307" s="393"/>
      <c r="AR307" s="393"/>
      <c r="AS307" s="393"/>
      <c r="AT307" s="393"/>
      <c r="AU307" s="393"/>
      <c r="AV307" s="393"/>
      <c r="AW307" s="393"/>
      <c r="AX307" s="393"/>
      <c r="AY307" s="393"/>
      <c r="AZ307" s="393"/>
      <c r="BA307" s="394"/>
      <c r="BB307" s="416"/>
      <c r="BC307" s="417"/>
      <c r="BD307" s="417"/>
      <c r="BE307" s="417"/>
      <c r="BF307" s="417"/>
      <c r="BG307" s="417"/>
      <c r="BH307" s="417"/>
      <c r="BI307" s="417"/>
      <c r="BJ307" s="417"/>
      <c r="BK307" s="417"/>
      <c r="BL307" s="417"/>
      <c r="BM307" s="418"/>
      <c r="BN307" s="392">
        <f t="shared" si="17"/>
        <v>0</v>
      </c>
      <c r="BO307" s="393"/>
      <c r="BP307" s="393"/>
      <c r="BQ307" s="393"/>
      <c r="BR307" s="393"/>
      <c r="BS307" s="393"/>
      <c r="BT307" s="393"/>
      <c r="BU307" s="393"/>
      <c r="BV307" s="393"/>
      <c r="BW307" s="393"/>
      <c r="BX307" s="393"/>
      <c r="BY307" s="393"/>
      <c r="BZ307" s="393"/>
      <c r="CA307" s="393"/>
      <c r="CB307" s="394"/>
    </row>
    <row r="308" spans="1:80" x14ac:dyDescent="0.2">
      <c r="A308" s="377"/>
      <c r="B308" s="378"/>
      <c r="C308" s="378"/>
      <c r="D308" s="379"/>
      <c r="E308" s="380" t="s">
        <v>421</v>
      </c>
      <c r="F308" s="381"/>
      <c r="G308" s="381"/>
      <c r="H308" s="381"/>
      <c r="I308" s="381"/>
      <c r="J308" s="381"/>
      <c r="K308" s="381"/>
      <c r="L308" s="381"/>
      <c r="M308" s="381"/>
      <c r="N308" s="381"/>
      <c r="O308" s="381"/>
      <c r="P308" s="381"/>
      <c r="Q308" s="381"/>
      <c r="R308" s="381"/>
      <c r="S308" s="381"/>
      <c r="T308" s="381"/>
      <c r="U308" s="381"/>
      <c r="V308" s="381"/>
      <c r="W308" s="381"/>
      <c r="X308" s="381"/>
      <c r="Y308" s="381"/>
      <c r="Z308" s="381"/>
      <c r="AA308" s="381"/>
      <c r="AB308" s="381"/>
      <c r="AC308" s="381"/>
      <c r="AD308" s="381"/>
      <c r="AE308" s="381"/>
      <c r="AF308" s="381"/>
      <c r="AG308" s="381"/>
      <c r="AH308" s="381"/>
      <c r="AI308" s="381"/>
      <c r="AJ308" s="381"/>
      <c r="AK308" s="381"/>
      <c r="AL308" s="381"/>
      <c r="AM308" s="382"/>
      <c r="AN308" s="383" t="s">
        <v>52</v>
      </c>
      <c r="AO308" s="384"/>
      <c r="AP308" s="384"/>
      <c r="AQ308" s="384"/>
      <c r="AR308" s="384"/>
      <c r="AS308" s="384"/>
      <c r="AT308" s="384"/>
      <c r="AU308" s="384"/>
      <c r="AV308" s="384"/>
      <c r="AW308" s="384"/>
      <c r="AX308" s="384"/>
      <c r="AY308" s="384"/>
      <c r="AZ308" s="384"/>
      <c r="BA308" s="385"/>
      <c r="BB308" s="386" t="s">
        <v>52</v>
      </c>
      <c r="BC308" s="387"/>
      <c r="BD308" s="387"/>
      <c r="BE308" s="387"/>
      <c r="BF308" s="387"/>
      <c r="BG308" s="387"/>
      <c r="BH308" s="387"/>
      <c r="BI308" s="387"/>
      <c r="BJ308" s="387"/>
      <c r="BK308" s="387"/>
      <c r="BL308" s="387"/>
      <c r="BM308" s="388"/>
      <c r="BN308" s="389">
        <f>SUM(BN305:CB307)</f>
        <v>0</v>
      </c>
      <c r="BO308" s="390"/>
      <c r="BP308" s="390"/>
      <c r="BQ308" s="390"/>
      <c r="BR308" s="390"/>
      <c r="BS308" s="390"/>
      <c r="BT308" s="390"/>
      <c r="BU308" s="390"/>
      <c r="BV308" s="390"/>
      <c r="BW308" s="390"/>
      <c r="BX308" s="390"/>
      <c r="BY308" s="390"/>
      <c r="BZ308" s="390"/>
      <c r="CA308" s="390"/>
      <c r="CB308" s="391"/>
    </row>
    <row r="310" spans="1:80" ht="15.75" x14ac:dyDescent="0.25">
      <c r="A310" s="428" t="s">
        <v>539</v>
      </c>
      <c r="B310" s="428"/>
      <c r="C310" s="428"/>
      <c r="D310" s="428"/>
      <c r="E310" s="428"/>
      <c r="F310" s="428"/>
      <c r="G310" s="428"/>
      <c r="H310" s="428"/>
      <c r="I310" s="428"/>
      <c r="J310" s="428"/>
      <c r="K310" s="428"/>
      <c r="L310" s="428"/>
      <c r="M310" s="428"/>
      <c r="N310" s="428"/>
      <c r="O310" s="428"/>
      <c r="P310" s="428"/>
      <c r="Q310" s="428"/>
      <c r="R310" s="428"/>
      <c r="S310" s="428"/>
      <c r="T310" s="428"/>
      <c r="U310" s="428"/>
      <c r="V310" s="428"/>
      <c r="W310" s="428"/>
      <c r="X310" s="428"/>
      <c r="Y310" s="428"/>
      <c r="Z310" s="428"/>
      <c r="AA310" s="428"/>
      <c r="AB310" s="428"/>
      <c r="AC310" s="428"/>
      <c r="AD310" s="428"/>
      <c r="AE310" s="428"/>
      <c r="AF310" s="428"/>
      <c r="AG310" s="428"/>
      <c r="AH310" s="428"/>
      <c r="AI310" s="428"/>
      <c r="AJ310" s="428"/>
      <c r="AK310" s="428"/>
      <c r="AL310" s="428"/>
      <c r="AM310" s="428"/>
      <c r="AN310" s="428"/>
      <c r="AO310" s="428"/>
      <c r="AP310" s="428"/>
      <c r="AQ310" s="428"/>
      <c r="AR310" s="428"/>
      <c r="AS310" s="428"/>
      <c r="AT310" s="428"/>
      <c r="AU310" s="428"/>
      <c r="AV310" s="428"/>
      <c r="AW310" s="428"/>
      <c r="AX310" s="428"/>
      <c r="AY310" s="428"/>
      <c r="AZ310" s="428"/>
      <c r="BA310" s="428"/>
      <c r="BB310" s="428"/>
      <c r="BC310" s="428"/>
      <c r="BD310" s="428"/>
      <c r="BE310" s="428"/>
      <c r="BF310" s="428"/>
      <c r="BG310" s="428"/>
      <c r="BH310" s="428"/>
      <c r="BI310" s="428"/>
      <c r="BJ310" s="428"/>
      <c r="BK310" s="428"/>
      <c r="BL310" s="428"/>
      <c r="BM310" s="428"/>
      <c r="BN310" s="428"/>
      <c r="BO310" s="428"/>
      <c r="BP310" s="428"/>
      <c r="BQ310" s="428"/>
      <c r="BR310" s="428"/>
      <c r="BS310" s="428"/>
      <c r="BT310" s="428"/>
      <c r="BU310" s="428"/>
      <c r="BV310" s="428"/>
      <c r="BW310" s="428"/>
      <c r="BX310" s="428"/>
      <c r="BY310" s="428"/>
      <c r="BZ310" s="428"/>
      <c r="CA310" s="428"/>
      <c r="CB310" s="428"/>
    </row>
    <row r="311" spans="1:80" x14ac:dyDescent="0.2">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c r="BC311" s="82"/>
      <c r="BD311" s="82"/>
      <c r="BE311" s="82"/>
      <c r="BF311" s="82"/>
      <c r="BG311" s="82"/>
      <c r="BH311" s="82"/>
      <c r="BI311" s="82"/>
      <c r="BJ311" s="82"/>
      <c r="BK311" s="82"/>
      <c r="BL311" s="82"/>
      <c r="BM311" s="82"/>
      <c r="BN311" s="82"/>
      <c r="BO311" s="82"/>
      <c r="BP311" s="82"/>
      <c r="BQ311" s="82"/>
      <c r="BR311" s="82"/>
      <c r="BS311" s="82"/>
      <c r="BT311" s="82"/>
      <c r="BU311" s="82"/>
      <c r="BV311" s="82"/>
      <c r="BW311" s="82"/>
      <c r="BX311" s="82"/>
      <c r="BY311" s="82"/>
      <c r="BZ311" s="82"/>
      <c r="CA311" s="82"/>
      <c r="CB311" s="82"/>
    </row>
    <row r="312" spans="1:80" ht="15.75" x14ac:dyDescent="0.25">
      <c r="A312" s="7" t="s">
        <v>406</v>
      </c>
      <c r="B312" s="9"/>
      <c r="C312" s="9"/>
      <c r="D312" s="9"/>
      <c r="E312" s="9"/>
      <c r="F312" s="9"/>
      <c r="G312" s="9"/>
      <c r="H312" s="9"/>
      <c r="I312" s="9"/>
      <c r="J312" s="9"/>
      <c r="K312" s="9"/>
      <c r="L312" s="9"/>
      <c r="M312" s="9"/>
      <c r="N312" s="9"/>
      <c r="O312" s="9"/>
      <c r="P312" s="9"/>
      <c r="Q312" s="9"/>
      <c r="R312" s="9"/>
      <c r="S312" s="434" t="s">
        <v>129</v>
      </c>
      <c r="T312" s="434"/>
      <c r="U312" s="434"/>
      <c r="V312" s="434"/>
      <c r="W312" s="434"/>
      <c r="X312" s="434"/>
      <c r="Y312" s="434"/>
      <c r="Z312" s="434"/>
      <c r="AA312" s="434"/>
      <c r="AB312" s="434"/>
      <c r="AC312" s="434"/>
      <c r="AD312" s="434"/>
      <c r="AE312" s="434"/>
      <c r="AF312" s="434"/>
      <c r="AG312" s="434"/>
      <c r="AH312" s="434"/>
      <c r="AI312" s="434"/>
      <c r="AJ312" s="434"/>
      <c r="AK312" s="434"/>
      <c r="AL312" s="434"/>
      <c r="AM312" s="434"/>
      <c r="AN312" s="434"/>
      <c r="AO312" s="434"/>
      <c r="AP312" s="434"/>
      <c r="AQ312" s="434"/>
      <c r="AR312" s="434"/>
      <c r="AS312" s="434"/>
      <c r="AT312" s="434"/>
      <c r="AU312" s="434"/>
      <c r="AV312" s="434"/>
      <c r="AW312" s="434"/>
      <c r="AX312" s="434"/>
      <c r="AY312" s="434"/>
      <c r="AZ312" s="434"/>
      <c r="BA312" s="434"/>
      <c r="BB312" s="434"/>
      <c r="BC312" s="434"/>
      <c r="BD312" s="434"/>
      <c r="BE312" s="434"/>
      <c r="BF312" s="434"/>
      <c r="BG312" s="434"/>
      <c r="BH312" s="434"/>
      <c r="BI312" s="434"/>
      <c r="BJ312" s="434"/>
      <c r="BK312" s="434"/>
      <c r="BL312" s="434"/>
      <c r="BM312" s="434"/>
      <c r="BN312" s="434"/>
      <c r="BO312" s="434"/>
      <c r="BP312" s="434"/>
      <c r="BQ312" s="434"/>
      <c r="BR312" s="434"/>
      <c r="BS312" s="434"/>
      <c r="BT312" s="434"/>
      <c r="BU312" s="434"/>
      <c r="BV312" s="434"/>
      <c r="BW312" s="434"/>
      <c r="BX312" s="434"/>
      <c r="BY312" s="434"/>
      <c r="BZ312" s="434"/>
      <c r="CA312" s="434"/>
      <c r="CB312" s="434"/>
    </row>
    <row r="313" spans="1:80" x14ac:dyDescent="0.2">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c r="BC313" s="82"/>
      <c r="BD313" s="82"/>
      <c r="BE313" s="82"/>
      <c r="BF313" s="82"/>
      <c r="BG313" s="82"/>
      <c r="BH313" s="82"/>
      <c r="BI313" s="82"/>
      <c r="BJ313" s="82"/>
      <c r="BK313" s="82"/>
      <c r="BL313" s="82"/>
      <c r="BM313" s="82"/>
      <c r="BN313" s="82"/>
      <c r="BO313" s="82"/>
      <c r="BP313" s="82"/>
      <c r="BQ313" s="82"/>
      <c r="BR313" s="82"/>
      <c r="BS313" s="82"/>
      <c r="BT313" s="82"/>
      <c r="BU313" s="82"/>
      <c r="BV313" s="82"/>
      <c r="BW313" s="82"/>
      <c r="BX313" s="82"/>
      <c r="BY313" s="82"/>
      <c r="BZ313" s="82"/>
      <c r="CA313" s="82"/>
      <c r="CB313" s="82"/>
    </row>
    <row r="314" spans="1:80" ht="15.75" x14ac:dyDescent="0.25">
      <c r="A314" s="428" t="s">
        <v>540</v>
      </c>
      <c r="B314" s="428"/>
      <c r="C314" s="428"/>
      <c r="D314" s="428"/>
      <c r="E314" s="428"/>
      <c r="F314" s="428"/>
      <c r="G314" s="428"/>
      <c r="H314" s="428"/>
      <c r="I314" s="428"/>
      <c r="J314" s="428"/>
      <c r="K314" s="428"/>
      <c r="L314" s="428"/>
      <c r="M314" s="428"/>
      <c r="N314" s="428"/>
      <c r="O314" s="428"/>
      <c r="P314" s="428"/>
      <c r="Q314" s="428"/>
      <c r="R314" s="428"/>
      <c r="S314" s="428"/>
      <c r="T314" s="428"/>
      <c r="U314" s="428"/>
      <c r="V314" s="428"/>
      <c r="W314" s="428"/>
      <c r="X314" s="428"/>
      <c r="Y314" s="428"/>
      <c r="Z314" s="428"/>
      <c r="AA314" s="428"/>
      <c r="AB314" s="428"/>
      <c r="AC314" s="428"/>
      <c r="AD314" s="428"/>
      <c r="AE314" s="428"/>
      <c r="AF314" s="428"/>
      <c r="AG314" s="428"/>
      <c r="AH314" s="428"/>
      <c r="AI314" s="428"/>
      <c r="AJ314" s="428"/>
      <c r="AK314" s="428"/>
      <c r="AL314" s="428"/>
      <c r="AM314" s="428"/>
      <c r="AN314" s="428"/>
      <c r="AO314" s="428"/>
      <c r="AP314" s="428"/>
      <c r="AQ314" s="428"/>
      <c r="AR314" s="428"/>
      <c r="AS314" s="428"/>
      <c r="AT314" s="428"/>
      <c r="AU314" s="428"/>
      <c r="AV314" s="428"/>
      <c r="AW314" s="428"/>
      <c r="AX314" s="428"/>
      <c r="AY314" s="428"/>
      <c r="AZ314" s="428"/>
      <c r="BA314" s="428"/>
      <c r="BB314" s="428"/>
      <c r="BC314" s="428"/>
      <c r="BD314" s="428"/>
      <c r="BE314" s="428"/>
      <c r="BF314" s="428"/>
      <c r="BG314" s="428"/>
      <c r="BH314" s="428"/>
      <c r="BI314" s="428"/>
      <c r="BJ314" s="428"/>
      <c r="BK314" s="428"/>
      <c r="BL314" s="428"/>
      <c r="BM314" s="428"/>
      <c r="BN314" s="428"/>
      <c r="BO314" s="428"/>
      <c r="BP314" s="428"/>
      <c r="BQ314" s="428"/>
      <c r="BR314" s="428"/>
      <c r="BS314" s="428"/>
      <c r="BT314" s="428"/>
      <c r="BU314" s="428"/>
      <c r="BV314" s="428"/>
      <c r="BW314" s="428"/>
      <c r="BX314" s="428"/>
      <c r="BY314" s="428"/>
      <c r="BZ314" s="428"/>
      <c r="CA314" s="428"/>
      <c r="CB314" s="428"/>
    </row>
    <row r="315" spans="1:80" ht="15.75"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410" t="s">
        <v>511</v>
      </c>
      <c r="AT315" s="410"/>
      <c r="AU315" s="410"/>
      <c r="AV315" s="410"/>
      <c r="AW315" s="410"/>
      <c r="AX315" s="410"/>
      <c r="AY315" s="410"/>
      <c r="AZ315" s="410"/>
      <c r="BA315" s="410"/>
      <c r="BB315" s="410"/>
      <c r="BC315" s="434" t="s">
        <v>316</v>
      </c>
      <c r="BD315" s="434"/>
      <c r="BE315" s="434"/>
      <c r="BF315" s="434"/>
      <c r="BG315" s="434"/>
      <c r="BH315" s="434"/>
      <c r="BI315" s="434"/>
      <c r="BJ315" s="434"/>
      <c r="BK315" s="434"/>
      <c r="BL315" s="434"/>
      <c r="BM315" s="434"/>
      <c r="BN315" s="434"/>
      <c r="BO315" s="434"/>
      <c r="BP315" s="434"/>
      <c r="BQ315" s="9"/>
      <c r="BR315" s="9"/>
      <c r="BS315" s="9"/>
      <c r="BT315" s="9"/>
      <c r="BU315" s="9"/>
      <c r="BV315" s="9"/>
      <c r="BW315" s="9"/>
      <c r="BX315" s="9"/>
      <c r="BY315" s="9"/>
      <c r="BZ315" s="9"/>
      <c r="CA315" s="9"/>
      <c r="CB315" s="9"/>
    </row>
    <row r="317" spans="1:80" x14ac:dyDescent="0.2">
      <c r="A317" s="157" t="s">
        <v>142</v>
      </c>
      <c r="B317" s="158"/>
      <c r="C317" s="158"/>
      <c r="D317" s="159"/>
      <c r="E317" s="157" t="s">
        <v>422</v>
      </c>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9"/>
      <c r="AJ317" s="157" t="s">
        <v>424</v>
      </c>
      <c r="AK317" s="158"/>
      <c r="AL317" s="158"/>
      <c r="AM317" s="158"/>
      <c r="AN317" s="158"/>
      <c r="AO317" s="158"/>
      <c r="AP317" s="158"/>
      <c r="AQ317" s="158"/>
      <c r="AR317" s="158"/>
      <c r="AS317" s="158"/>
      <c r="AT317" s="159"/>
      <c r="AU317" s="157" t="s">
        <v>424</v>
      </c>
      <c r="AV317" s="158"/>
      <c r="AW317" s="158"/>
      <c r="AX317" s="158"/>
      <c r="AY317" s="158"/>
      <c r="AZ317" s="158"/>
      <c r="BA317" s="158"/>
      <c r="BB317" s="158"/>
      <c r="BC317" s="158"/>
      <c r="BD317" s="159"/>
      <c r="BE317" s="157" t="s">
        <v>477</v>
      </c>
      <c r="BF317" s="158"/>
      <c r="BG317" s="158"/>
      <c r="BH317" s="158"/>
      <c r="BI317" s="158"/>
      <c r="BJ317" s="158"/>
      <c r="BK317" s="158"/>
      <c r="BL317" s="158"/>
      <c r="BM317" s="158"/>
      <c r="BN317" s="158"/>
      <c r="BO317" s="159"/>
      <c r="BP317" s="157" t="s">
        <v>425</v>
      </c>
      <c r="BQ317" s="158"/>
      <c r="BR317" s="158"/>
      <c r="BS317" s="158"/>
      <c r="BT317" s="158"/>
      <c r="BU317" s="158"/>
      <c r="BV317" s="158"/>
      <c r="BW317" s="158"/>
      <c r="BX317" s="158"/>
      <c r="BY317" s="158"/>
      <c r="BZ317" s="158"/>
      <c r="CA317" s="158"/>
      <c r="CB317" s="159"/>
    </row>
    <row r="318" spans="1:80" x14ac:dyDescent="0.2">
      <c r="A318" s="407" t="s">
        <v>143</v>
      </c>
      <c r="B318" s="408"/>
      <c r="C318" s="408"/>
      <c r="D318" s="409"/>
      <c r="E318" s="407"/>
      <c r="F318" s="408"/>
      <c r="G318" s="408"/>
      <c r="H318" s="408"/>
      <c r="I318" s="408"/>
      <c r="J318" s="408"/>
      <c r="K318" s="408"/>
      <c r="L318" s="408"/>
      <c r="M318" s="408"/>
      <c r="N318" s="408"/>
      <c r="O318" s="408"/>
      <c r="P318" s="408"/>
      <c r="Q318" s="408"/>
      <c r="R318" s="408"/>
      <c r="S318" s="408"/>
      <c r="T318" s="408"/>
      <c r="U318" s="408"/>
      <c r="V318" s="408"/>
      <c r="W318" s="408"/>
      <c r="X318" s="408"/>
      <c r="Y318" s="408"/>
      <c r="Z318" s="408"/>
      <c r="AA318" s="408"/>
      <c r="AB318" s="408"/>
      <c r="AC318" s="408"/>
      <c r="AD318" s="408"/>
      <c r="AE318" s="408"/>
      <c r="AF318" s="408"/>
      <c r="AG318" s="408"/>
      <c r="AH318" s="408"/>
      <c r="AI318" s="409"/>
      <c r="AJ318" s="407" t="s">
        <v>478</v>
      </c>
      <c r="AK318" s="408"/>
      <c r="AL318" s="408"/>
      <c r="AM318" s="408"/>
      <c r="AN318" s="408"/>
      <c r="AO318" s="408"/>
      <c r="AP318" s="408"/>
      <c r="AQ318" s="408"/>
      <c r="AR318" s="408"/>
      <c r="AS318" s="408"/>
      <c r="AT318" s="409"/>
      <c r="AU318" s="407" t="s">
        <v>479</v>
      </c>
      <c r="AV318" s="408"/>
      <c r="AW318" s="408"/>
      <c r="AX318" s="408"/>
      <c r="AY318" s="408"/>
      <c r="AZ318" s="408"/>
      <c r="BA318" s="408"/>
      <c r="BB318" s="408"/>
      <c r="BC318" s="408"/>
      <c r="BD318" s="409"/>
      <c r="BE318" s="407" t="s">
        <v>480</v>
      </c>
      <c r="BF318" s="408"/>
      <c r="BG318" s="408"/>
      <c r="BH318" s="408"/>
      <c r="BI318" s="408"/>
      <c r="BJ318" s="408"/>
      <c r="BK318" s="408"/>
      <c r="BL318" s="408"/>
      <c r="BM318" s="408"/>
      <c r="BN318" s="408"/>
      <c r="BO318" s="409"/>
      <c r="BP318" s="407" t="s">
        <v>429</v>
      </c>
      <c r="BQ318" s="408"/>
      <c r="BR318" s="408"/>
      <c r="BS318" s="408"/>
      <c r="BT318" s="408"/>
      <c r="BU318" s="408"/>
      <c r="BV318" s="408"/>
      <c r="BW318" s="408"/>
      <c r="BX318" s="408"/>
      <c r="BY318" s="408"/>
      <c r="BZ318" s="408"/>
      <c r="CA318" s="408"/>
      <c r="CB318" s="409"/>
    </row>
    <row r="319" spans="1:80" x14ac:dyDescent="0.2">
      <c r="A319" s="407"/>
      <c r="B319" s="408"/>
      <c r="C319" s="408"/>
      <c r="D319" s="409"/>
      <c r="E319" s="407"/>
      <c r="F319" s="408"/>
      <c r="G319" s="408"/>
      <c r="H319" s="408"/>
      <c r="I319" s="408"/>
      <c r="J319" s="408"/>
      <c r="K319" s="408"/>
      <c r="L319" s="408"/>
      <c r="M319" s="408"/>
      <c r="N319" s="408"/>
      <c r="O319" s="408"/>
      <c r="P319" s="408"/>
      <c r="Q319" s="408"/>
      <c r="R319" s="408"/>
      <c r="S319" s="408"/>
      <c r="T319" s="408"/>
      <c r="U319" s="408"/>
      <c r="V319" s="408"/>
      <c r="W319" s="408"/>
      <c r="X319" s="408"/>
      <c r="Y319" s="408"/>
      <c r="Z319" s="408"/>
      <c r="AA319" s="408"/>
      <c r="AB319" s="408"/>
      <c r="AC319" s="408"/>
      <c r="AD319" s="408"/>
      <c r="AE319" s="408"/>
      <c r="AF319" s="408"/>
      <c r="AG319" s="408"/>
      <c r="AH319" s="408"/>
      <c r="AI319" s="409"/>
      <c r="AJ319" s="407"/>
      <c r="AK319" s="408"/>
      <c r="AL319" s="408"/>
      <c r="AM319" s="408"/>
      <c r="AN319" s="408"/>
      <c r="AO319" s="408"/>
      <c r="AP319" s="408"/>
      <c r="AQ319" s="408"/>
      <c r="AR319" s="408"/>
      <c r="AS319" s="408"/>
      <c r="AT319" s="409"/>
      <c r="AU319" s="407" t="s">
        <v>481</v>
      </c>
      <c r="AV319" s="408"/>
      <c r="AW319" s="408"/>
      <c r="AX319" s="408"/>
      <c r="AY319" s="408"/>
      <c r="AZ319" s="408"/>
      <c r="BA319" s="408"/>
      <c r="BB319" s="408"/>
      <c r="BC319" s="408"/>
      <c r="BD319" s="409"/>
      <c r="BE319" s="407" t="s">
        <v>432</v>
      </c>
      <c r="BF319" s="408"/>
      <c r="BG319" s="408"/>
      <c r="BH319" s="408"/>
      <c r="BI319" s="408"/>
      <c r="BJ319" s="408"/>
      <c r="BK319" s="408"/>
      <c r="BL319" s="408"/>
      <c r="BM319" s="408"/>
      <c r="BN319" s="408"/>
      <c r="BO319" s="409"/>
      <c r="BP319" s="407"/>
      <c r="BQ319" s="408"/>
      <c r="BR319" s="408"/>
      <c r="BS319" s="408"/>
      <c r="BT319" s="408"/>
      <c r="BU319" s="408"/>
      <c r="BV319" s="408"/>
      <c r="BW319" s="408"/>
      <c r="BX319" s="408"/>
      <c r="BY319" s="408"/>
      <c r="BZ319" s="408"/>
      <c r="CA319" s="408"/>
      <c r="CB319" s="409"/>
    </row>
    <row r="320" spans="1:80" x14ac:dyDescent="0.2">
      <c r="A320" s="400">
        <v>1</v>
      </c>
      <c r="B320" s="401"/>
      <c r="C320" s="401"/>
      <c r="D320" s="402"/>
      <c r="E320" s="400">
        <v>2</v>
      </c>
      <c r="F320" s="401"/>
      <c r="G320" s="401"/>
      <c r="H320" s="401"/>
      <c r="I320" s="401"/>
      <c r="J320" s="401"/>
      <c r="K320" s="401"/>
      <c r="L320" s="401"/>
      <c r="M320" s="401"/>
      <c r="N320" s="401"/>
      <c r="O320" s="401"/>
      <c r="P320" s="401"/>
      <c r="Q320" s="401"/>
      <c r="R320" s="401"/>
      <c r="S320" s="401"/>
      <c r="T320" s="401"/>
      <c r="U320" s="401"/>
      <c r="V320" s="401"/>
      <c r="W320" s="401"/>
      <c r="X320" s="401"/>
      <c r="Y320" s="401"/>
      <c r="Z320" s="401"/>
      <c r="AA320" s="401"/>
      <c r="AB320" s="401"/>
      <c r="AC320" s="401"/>
      <c r="AD320" s="401"/>
      <c r="AE320" s="401"/>
      <c r="AF320" s="401"/>
      <c r="AG320" s="401"/>
      <c r="AH320" s="401"/>
      <c r="AI320" s="402"/>
      <c r="AJ320" s="400">
        <v>3</v>
      </c>
      <c r="AK320" s="401"/>
      <c r="AL320" s="401"/>
      <c r="AM320" s="401"/>
      <c r="AN320" s="401"/>
      <c r="AO320" s="401"/>
      <c r="AP320" s="401"/>
      <c r="AQ320" s="401"/>
      <c r="AR320" s="401"/>
      <c r="AS320" s="401"/>
      <c r="AT320" s="402"/>
      <c r="AU320" s="400">
        <v>4</v>
      </c>
      <c r="AV320" s="401"/>
      <c r="AW320" s="401"/>
      <c r="AX320" s="401"/>
      <c r="AY320" s="401"/>
      <c r="AZ320" s="401"/>
      <c r="BA320" s="401"/>
      <c r="BB320" s="401"/>
      <c r="BC320" s="401"/>
      <c r="BD320" s="402"/>
      <c r="BE320" s="400">
        <v>5</v>
      </c>
      <c r="BF320" s="401"/>
      <c r="BG320" s="401"/>
      <c r="BH320" s="401"/>
      <c r="BI320" s="401"/>
      <c r="BJ320" s="401"/>
      <c r="BK320" s="401"/>
      <c r="BL320" s="401"/>
      <c r="BM320" s="401"/>
      <c r="BN320" s="401"/>
      <c r="BO320" s="402"/>
      <c r="BP320" s="400">
        <v>6</v>
      </c>
      <c r="BQ320" s="401"/>
      <c r="BR320" s="401"/>
      <c r="BS320" s="401"/>
      <c r="BT320" s="401"/>
      <c r="BU320" s="401"/>
      <c r="BV320" s="401"/>
      <c r="BW320" s="401"/>
      <c r="BX320" s="401"/>
      <c r="BY320" s="401"/>
      <c r="BZ320" s="401"/>
      <c r="CA320" s="401"/>
      <c r="CB320" s="402"/>
    </row>
    <row r="321" spans="1:80" x14ac:dyDescent="0.2">
      <c r="A321" s="413"/>
      <c r="B321" s="414"/>
      <c r="C321" s="414"/>
      <c r="D321" s="415"/>
      <c r="E321" s="482"/>
      <c r="F321" s="483"/>
      <c r="G321" s="483"/>
      <c r="H321" s="483"/>
      <c r="I321" s="483"/>
      <c r="J321" s="483"/>
      <c r="K321" s="483"/>
      <c r="L321" s="483"/>
      <c r="M321" s="483"/>
      <c r="N321" s="483"/>
      <c r="O321" s="483"/>
      <c r="P321" s="483"/>
      <c r="Q321" s="483"/>
      <c r="R321" s="483"/>
      <c r="S321" s="483"/>
      <c r="T321" s="483"/>
      <c r="U321" s="483"/>
      <c r="V321" s="483"/>
      <c r="W321" s="483"/>
      <c r="X321" s="483"/>
      <c r="Y321" s="483"/>
      <c r="Z321" s="483"/>
      <c r="AA321" s="483"/>
      <c r="AB321" s="483"/>
      <c r="AC321" s="483"/>
      <c r="AD321" s="483"/>
      <c r="AE321" s="483"/>
      <c r="AF321" s="483"/>
      <c r="AG321" s="483"/>
      <c r="AH321" s="483"/>
      <c r="AI321" s="484"/>
      <c r="AJ321" s="392"/>
      <c r="AK321" s="393"/>
      <c r="AL321" s="393"/>
      <c r="AM321" s="393"/>
      <c r="AN321" s="393"/>
      <c r="AO321" s="393"/>
      <c r="AP321" s="393"/>
      <c r="AQ321" s="393"/>
      <c r="AR321" s="393"/>
      <c r="AS321" s="393"/>
      <c r="AT321" s="394"/>
      <c r="AU321" s="392"/>
      <c r="AV321" s="393"/>
      <c r="AW321" s="393"/>
      <c r="AX321" s="393"/>
      <c r="AY321" s="393"/>
      <c r="AZ321" s="393"/>
      <c r="BA321" s="393"/>
      <c r="BB321" s="393"/>
      <c r="BC321" s="393"/>
      <c r="BD321" s="394"/>
      <c r="BE321" s="392"/>
      <c r="BF321" s="393"/>
      <c r="BG321" s="393"/>
      <c r="BH321" s="393"/>
      <c r="BI321" s="393"/>
      <c r="BJ321" s="393"/>
      <c r="BK321" s="393"/>
      <c r="BL321" s="393"/>
      <c r="BM321" s="393"/>
      <c r="BN321" s="393"/>
      <c r="BO321" s="394"/>
      <c r="BP321" s="392">
        <f>ROUND(AJ321*AU321*BE321,2)</f>
        <v>0</v>
      </c>
      <c r="BQ321" s="393"/>
      <c r="BR321" s="393"/>
      <c r="BS321" s="393"/>
      <c r="BT321" s="393"/>
      <c r="BU321" s="393"/>
      <c r="BV321" s="393"/>
      <c r="BW321" s="393"/>
      <c r="BX321" s="393"/>
      <c r="BY321" s="393"/>
      <c r="BZ321" s="393"/>
      <c r="CA321" s="393"/>
      <c r="CB321" s="394"/>
    </row>
    <row r="322" spans="1:80" x14ac:dyDescent="0.2">
      <c r="A322" s="361"/>
      <c r="B322" s="362"/>
      <c r="C322" s="362"/>
      <c r="D322" s="363"/>
      <c r="E322" s="397"/>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c r="AG322" s="398"/>
      <c r="AH322" s="398"/>
      <c r="AI322" s="399"/>
      <c r="AJ322" s="364"/>
      <c r="AK322" s="365"/>
      <c r="AL322" s="365"/>
      <c r="AM322" s="365"/>
      <c r="AN322" s="365"/>
      <c r="AO322" s="365"/>
      <c r="AP322" s="365"/>
      <c r="AQ322" s="365"/>
      <c r="AR322" s="365"/>
      <c r="AS322" s="365"/>
      <c r="AT322" s="366"/>
      <c r="AU322" s="364"/>
      <c r="AV322" s="365"/>
      <c r="AW322" s="365"/>
      <c r="AX322" s="365"/>
      <c r="AY322" s="365"/>
      <c r="AZ322" s="365"/>
      <c r="BA322" s="365"/>
      <c r="BB322" s="365"/>
      <c r="BC322" s="365"/>
      <c r="BD322" s="366"/>
      <c r="BE322" s="364"/>
      <c r="BF322" s="365"/>
      <c r="BG322" s="365"/>
      <c r="BH322" s="365"/>
      <c r="BI322" s="365"/>
      <c r="BJ322" s="365"/>
      <c r="BK322" s="365"/>
      <c r="BL322" s="365"/>
      <c r="BM322" s="365"/>
      <c r="BN322" s="365"/>
      <c r="BO322" s="366"/>
      <c r="BP322" s="392">
        <f t="shared" ref="BP322:BP323" si="18">ROUND(AJ322*AU322*BE322,2)</f>
        <v>0</v>
      </c>
      <c r="BQ322" s="393"/>
      <c r="BR322" s="393"/>
      <c r="BS322" s="393"/>
      <c r="BT322" s="393"/>
      <c r="BU322" s="393"/>
      <c r="BV322" s="393"/>
      <c r="BW322" s="393"/>
      <c r="BX322" s="393"/>
      <c r="BY322" s="393"/>
      <c r="BZ322" s="393"/>
      <c r="CA322" s="393"/>
      <c r="CB322" s="394"/>
    </row>
    <row r="323" spans="1:80" x14ac:dyDescent="0.2">
      <c r="A323" s="361"/>
      <c r="B323" s="362"/>
      <c r="C323" s="362"/>
      <c r="D323" s="363"/>
      <c r="E323" s="361"/>
      <c r="F323" s="362"/>
      <c r="G323" s="362"/>
      <c r="H323" s="362"/>
      <c r="I323" s="362"/>
      <c r="J323" s="362"/>
      <c r="K323" s="362"/>
      <c r="L323" s="362"/>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3"/>
      <c r="AJ323" s="364"/>
      <c r="AK323" s="365"/>
      <c r="AL323" s="365"/>
      <c r="AM323" s="365"/>
      <c r="AN323" s="365"/>
      <c r="AO323" s="365"/>
      <c r="AP323" s="365"/>
      <c r="AQ323" s="365"/>
      <c r="AR323" s="365"/>
      <c r="AS323" s="365"/>
      <c r="AT323" s="366"/>
      <c r="AU323" s="364"/>
      <c r="AV323" s="365"/>
      <c r="AW323" s="365"/>
      <c r="AX323" s="365"/>
      <c r="AY323" s="365"/>
      <c r="AZ323" s="365"/>
      <c r="BA323" s="365"/>
      <c r="BB323" s="365"/>
      <c r="BC323" s="365"/>
      <c r="BD323" s="366"/>
      <c r="BE323" s="364"/>
      <c r="BF323" s="365"/>
      <c r="BG323" s="365"/>
      <c r="BH323" s="365"/>
      <c r="BI323" s="365"/>
      <c r="BJ323" s="365"/>
      <c r="BK323" s="365"/>
      <c r="BL323" s="365"/>
      <c r="BM323" s="365"/>
      <c r="BN323" s="365"/>
      <c r="BO323" s="366"/>
      <c r="BP323" s="392">
        <f t="shared" si="18"/>
        <v>0</v>
      </c>
      <c r="BQ323" s="393"/>
      <c r="BR323" s="393"/>
      <c r="BS323" s="393"/>
      <c r="BT323" s="393"/>
      <c r="BU323" s="393"/>
      <c r="BV323" s="393"/>
      <c r="BW323" s="393"/>
      <c r="BX323" s="393"/>
      <c r="BY323" s="393"/>
      <c r="BZ323" s="393"/>
      <c r="CA323" s="393"/>
      <c r="CB323" s="394"/>
    </row>
    <row r="324" spans="1:80" x14ac:dyDescent="0.2">
      <c r="A324" s="377"/>
      <c r="B324" s="378"/>
      <c r="C324" s="378"/>
      <c r="D324" s="379"/>
      <c r="E324" s="380" t="s">
        <v>421</v>
      </c>
      <c r="F324" s="381"/>
      <c r="G324" s="381"/>
      <c r="H324" s="381"/>
      <c r="I324" s="381"/>
      <c r="J324" s="381"/>
      <c r="K324" s="381"/>
      <c r="L324" s="381"/>
      <c r="M324" s="381"/>
      <c r="N324" s="381"/>
      <c r="O324" s="381"/>
      <c r="P324" s="381"/>
      <c r="Q324" s="381"/>
      <c r="R324" s="381"/>
      <c r="S324" s="381"/>
      <c r="T324" s="381"/>
      <c r="U324" s="381"/>
      <c r="V324" s="381"/>
      <c r="W324" s="381"/>
      <c r="X324" s="381"/>
      <c r="Y324" s="381"/>
      <c r="Z324" s="381"/>
      <c r="AA324" s="381"/>
      <c r="AB324" s="381"/>
      <c r="AC324" s="381"/>
      <c r="AD324" s="381"/>
      <c r="AE324" s="381"/>
      <c r="AF324" s="381"/>
      <c r="AG324" s="381"/>
      <c r="AH324" s="381"/>
      <c r="AI324" s="382"/>
      <c r="AJ324" s="383" t="s">
        <v>52</v>
      </c>
      <c r="AK324" s="384"/>
      <c r="AL324" s="384"/>
      <c r="AM324" s="384"/>
      <c r="AN324" s="384"/>
      <c r="AO324" s="384"/>
      <c r="AP324" s="384"/>
      <c r="AQ324" s="384"/>
      <c r="AR324" s="384"/>
      <c r="AS324" s="384"/>
      <c r="AT324" s="385"/>
      <c r="AU324" s="383" t="s">
        <v>52</v>
      </c>
      <c r="AV324" s="384"/>
      <c r="AW324" s="384"/>
      <c r="AX324" s="384"/>
      <c r="AY324" s="384"/>
      <c r="AZ324" s="384"/>
      <c r="BA324" s="384"/>
      <c r="BB324" s="384"/>
      <c r="BC324" s="384"/>
      <c r="BD324" s="385"/>
      <c r="BE324" s="383" t="s">
        <v>52</v>
      </c>
      <c r="BF324" s="384"/>
      <c r="BG324" s="384"/>
      <c r="BH324" s="384"/>
      <c r="BI324" s="384"/>
      <c r="BJ324" s="384"/>
      <c r="BK324" s="384"/>
      <c r="BL324" s="384"/>
      <c r="BM324" s="384"/>
      <c r="BN324" s="384"/>
      <c r="BO324" s="385"/>
      <c r="BP324" s="389">
        <f>ROUND(SUM(BP321:CB323),2)</f>
        <v>0</v>
      </c>
      <c r="BQ324" s="390"/>
      <c r="BR324" s="390"/>
      <c r="BS324" s="390"/>
      <c r="BT324" s="390"/>
      <c r="BU324" s="390"/>
      <c r="BV324" s="390"/>
      <c r="BW324" s="390"/>
      <c r="BX324" s="390"/>
      <c r="BY324" s="390"/>
      <c r="BZ324" s="390"/>
      <c r="CA324" s="390"/>
      <c r="CB324" s="391"/>
    </row>
    <row r="325" spans="1:80" ht="10.5" customHeight="1" x14ac:dyDescent="0.25">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row>
    <row r="326" spans="1:80" ht="15.75" x14ac:dyDescent="0.25">
      <c r="A326" s="428" t="s">
        <v>541</v>
      </c>
      <c r="B326" s="428"/>
      <c r="C326" s="428"/>
      <c r="D326" s="428"/>
      <c r="E326" s="428"/>
      <c r="F326" s="428"/>
      <c r="G326" s="428"/>
      <c r="H326" s="428"/>
      <c r="I326" s="428"/>
      <c r="J326" s="428"/>
      <c r="K326" s="428"/>
      <c r="L326" s="428"/>
      <c r="M326" s="428"/>
      <c r="N326" s="428"/>
      <c r="O326" s="428"/>
      <c r="P326" s="428"/>
      <c r="Q326" s="428"/>
      <c r="R326" s="428"/>
      <c r="S326" s="428"/>
      <c r="T326" s="428"/>
      <c r="U326" s="428"/>
      <c r="V326" s="428"/>
      <c r="W326" s="428"/>
      <c r="X326" s="428"/>
      <c r="Y326" s="428"/>
      <c r="Z326" s="428"/>
      <c r="AA326" s="428"/>
      <c r="AB326" s="428"/>
      <c r="AC326" s="428"/>
      <c r="AD326" s="428"/>
      <c r="AE326" s="428"/>
      <c r="AF326" s="428"/>
      <c r="AG326" s="428"/>
      <c r="AH326" s="428"/>
      <c r="AI326" s="428"/>
      <c r="AJ326" s="428"/>
      <c r="AK326" s="428"/>
      <c r="AL326" s="428"/>
      <c r="AM326" s="428"/>
      <c r="AN326" s="428"/>
      <c r="AO326" s="428"/>
      <c r="AP326" s="428"/>
      <c r="AQ326" s="428"/>
      <c r="AR326" s="428"/>
      <c r="AS326" s="428"/>
      <c r="AT326" s="428"/>
      <c r="AU326" s="428"/>
      <c r="AV326" s="428"/>
      <c r="AW326" s="428"/>
      <c r="AX326" s="428"/>
      <c r="AY326" s="428"/>
      <c r="AZ326" s="428"/>
      <c r="BA326" s="428"/>
      <c r="BB326" s="428"/>
      <c r="BC326" s="428"/>
      <c r="BD326" s="428"/>
      <c r="BE326" s="428"/>
      <c r="BF326" s="428"/>
      <c r="BG326" s="428"/>
      <c r="BH326" s="428"/>
      <c r="BI326" s="428"/>
      <c r="BJ326" s="428"/>
      <c r="BK326" s="428"/>
      <c r="BL326" s="428"/>
      <c r="BM326" s="428"/>
      <c r="BN326" s="428"/>
      <c r="BO326" s="428"/>
      <c r="BP326" s="428"/>
      <c r="BQ326" s="428"/>
      <c r="BR326" s="428"/>
      <c r="BS326" s="428"/>
      <c r="BT326" s="428"/>
      <c r="BU326" s="428"/>
      <c r="BV326" s="428"/>
      <c r="BW326" s="428"/>
      <c r="BX326" s="428"/>
      <c r="BY326" s="428"/>
      <c r="BZ326" s="428"/>
      <c r="CA326" s="428"/>
      <c r="CB326" s="428"/>
    </row>
    <row r="327" spans="1:80" ht="15.75"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410" t="s">
        <v>511</v>
      </c>
      <c r="AT327" s="410"/>
      <c r="AU327" s="410"/>
      <c r="AV327" s="410"/>
      <c r="AW327" s="410"/>
      <c r="AX327" s="410"/>
      <c r="AY327" s="410"/>
      <c r="AZ327" s="410"/>
      <c r="BA327" s="410"/>
      <c r="BB327" s="410"/>
      <c r="BC327" s="434" t="s">
        <v>280</v>
      </c>
      <c r="BD327" s="434"/>
      <c r="BE327" s="434"/>
      <c r="BF327" s="434"/>
      <c r="BG327" s="434"/>
      <c r="BH327" s="434"/>
      <c r="BI327" s="434"/>
      <c r="BJ327" s="434"/>
      <c r="BK327" s="434"/>
      <c r="BL327" s="434"/>
      <c r="BM327" s="434"/>
      <c r="BN327" s="434"/>
      <c r="BO327" s="434"/>
      <c r="BP327" s="434"/>
      <c r="BQ327" s="9"/>
      <c r="BR327" s="9"/>
      <c r="BS327" s="9"/>
      <c r="BT327" s="9"/>
      <c r="BU327" s="9"/>
      <c r="BV327" s="9"/>
      <c r="BW327" s="9"/>
      <c r="BX327" s="9"/>
      <c r="BY327" s="9"/>
      <c r="BZ327" s="9"/>
      <c r="CA327" s="9"/>
      <c r="CB327" s="9"/>
    </row>
    <row r="329" spans="1:80" x14ac:dyDescent="0.2">
      <c r="A329" s="157" t="s">
        <v>142</v>
      </c>
      <c r="B329" s="158"/>
      <c r="C329" s="158"/>
      <c r="D329" s="159"/>
      <c r="E329" s="157" t="s">
        <v>422</v>
      </c>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9"/>
      <c r="AN329" s="157" t="s">
        <v>424</v>
      </c>
      <c r="AO329" s="158"/>
      <c r="AP329" s="158"/>
      <c r="AQ329" s="158"/>
      <c r="AR329" s="158"/>
      <c r="AS329" s="158"/>
      <c r="AT329" s="158"/>
      <c r="AU329" s="158"/>
      <c r="AV329" s="159"/>
      <c r="AW329" s="157" t="s">
        <v>482</v>
      </c>
      <c r="AX329" s="158"/>
      <c r="AY329" s="158"/>
      <c r="AZ329" s="158"/>
      <c r="BA329" s="158"/>
      <c r="BB329" s="158"/>
      <c r="BC329" s="158"/>
      <c r="BD329" s="158"/>
      <c r="BE329" s="158"/>
      <c r="BF329" s="158"/>
      <c r="BG329" s="158"/>
      <c r="BH329" s="158"/>
      <c r="BI329" s="159"/>
      <c r="BJ329" s="157" t="s">
        <v>425</v>
      </c>
      <c r="BK329" s="158"/>
      <c r="BL329" s="158"/>
      <c r="BM329" s="158"/>
      <c r="BN329" s="158"/>
      <c r="BO329" s="158"/>
      <c r="BP329" s="158"/>
      <c r="BQ329" s="158"/>
      <c r="BR329" s="158"/>
      <c r="BS329" s="158"/>
      <c r="BT329" s="158"/>
      <c r="BU329" s="158"/>
      <c r="BV329" s="158"/>
      <c r="BW329" s="158"/>
      <c r="BX329" s="158"/>
      <c r="BY329" s="158"/>
      <c r="BZ329" s="158"/>
      <c r="CA329" s="158"/>
      <c r="CB329" s="159"/>
    </row>
    <row r="330" spans="1:80" x14ac:dyDescent="0.2">
      <c r="A330" s="407" t="s">
        <v>143</v>
      </c>
      <c r="B330" s="408"/>
      <c r="C330" s="408"/>
      <c r="D330" s="409"/>
      <c r="E330" s="407"/>
      <c r="F330" s="408"/>
      <c r="G330" s="408"/>
      <c r="H330" s="408"/>
      <c r="I330" s="408"/>
      <c r="J330" s="408"/>
      <c r="K330" s="408"/>
      <c r="L330" s="408"/>
      <c r="M330" s="408"/>
      <c r="N330" s="408"/>
      <c r="O330" s="408"/>
      <c r="P330" s="408"/>
      <c r="Q330" s="408"/>
      <c r="R330" s="408"/>
      <c r="S330" s="408"/>
      <c r="T330" s="408"/>
      <c r="U330" s="408"/>
      <c r="V330" s="408"/>
      <c r="W330" s="408"/>
      <c r="X330" s="408"/>
      <c r="Y330" s="408"/>
      <c r="Z330" s="408"/>
      <c r="AA330" s="408"/>
      <c r="AB330" s="408"/>
      <c r="AC330" s="408"/>
      <c r="AD330" s="408"/>
      <c r="AE330" s="408"/>
      <c r="AF330" s="408"/>
      <c r="AG330" s="408"/>
      <c r="AH330" s="408"/>
      <c r="AI330" s="408"/>
      <c r="AJ330" s="408"/>
      <c r="AK330" s="408"/>
      <c r="AL330" s="408"/>
      <c r="AM330" s="409"/>
      <c r="AN330" s="407" t="s">
        <v>483</v>
      </c>
      <c r="AO330" s="408"/>
      <c r="AP330" s="408"/>
      <c r="AQ330" s="408"/>
      <c r="AR330" s="408"/>
      <c r="AS330" s="408"/>
      <c r="AT330" s="408"/>
      <c r="AU330" s="408"/>
      <c r="AV330" s="409"/>
      <c r="AW330" s="407" t="s">
        <v>484</v>
      </c>
      <c r="AX330" s="408"/>
      <c r="AY330" s="408"/>
      <c r="AZ330" s="408"/>
      <c r="BA330" s="408"/>
      <c r="BB330" s="408"/>
      <c r="BC330" s="408"/>
      <c r="BD330" s="408"/>
      <c r="BE330" s="408"/>
      <c r="BF330" s="408"/>
      <c r="BG330" s="408"/>
      <c r="BH330" s="408"/>
      <c r="BI330" s="409"/>
      <c r="BJ330" s="407" t="s">
        <v>439</v>
      </c>
      <c r="BK330" s="408"/>
      <c r="BL330" s="408"/>
      <c r="BM330" s="408"/>
      <c r="BN330" s="408"/>
      <c r="BO330" s="408"/>
      <c r="BP330" s="408"/>
      <c r="BQ330" s="408"/>
      <c r="BR330" s="408"/>
      <c r="BS330" s="408"/>
      <c r="BT330" s="408"/>
      <c r="BU330" s="408"/>
      <c r="BV330" s="408"/>
      <c r="BW330" s="408"/>
      <c r="BX330" s="408"/>
      <c r="BY330" s="408"/>
      <c r="BZ330" s="408"/>
      <c r="CA330" s="408"/>
      <c r="CB330" s="409"/>
    </row>
    <row r="331" spans="1:80" x14ac:dyDescent="0.2">
      <c r="A331" s="407"/>
      <c r="B331" s="408"/>
      <c r="C331" s="408"/>
      <c r="D331" s="409"/>
      <c r="E331" s="407"/>
      <c r="F331" s="408"/>
      <c r="G331" s="408"/>
      <c r="H331" s="408"/>
      <c r="I331" s="408"/>
      <c r="J331" s="408"/>
      <c r="K331" s="408"/>
      <c r="L331" s="408"/>
      <c r="M331" s="408"/>
      <c r="N331" s="408"/>
      <c r="O331" s="408"/>
      <c r="P331" s="408"/>
      <c r="Q331" s="408"/>
      <c r="R331" s="408"/>
      <c r="S331" s="408"/>
      <c r="T331" s="408"/>
      <c r="U331" s="408"/>
      <c r="V331" s="408"/>
      <c r="W331" s="408"/>
      <c r="X331" s="408"/>
      <c r="Y331" s="408"/>
      <c r="Z331" s="408"/>
      <c r="AA331" s="408"/>
      <c r="AB331" s="408"/>
      <c r="AC331" s="408"/>
      <c r="AD331" s="408"/>
      <c r="AE331" s="408"/>
      <c r="AF331" s="408"/>
      <c r="AG331" s="408"/>
      <c r="AH331" s="408"/>
      <c r="AI331" s="408"/>
      <c r="AJ331" s="408"/>
      <c r="AK331" s="408"/>
      <c r="AL331" s="408"/>
      <c r="AM331" s="409"/>
      <c r="AN331" s="407" t="s">
        <v>485</v>
      </c>
      <c r="AO331" s="408"/>
      <c r="AP331" s="408"/>
      <c r="AQ331" s="408"/>
      <c r="AR331" s="408"/>
      <c r="AS331" s="408"/>
      <c r="AT331" s="408"/>
      <c r="AU331" s="408"/>
      <c r="AV331" s="409"/>
      <c r="AW331" s="407" t="s">
        <v>432</v>
      </c>
      <c r="AX331" s="408"/>
      <c r="AY331" s="408"/>
      <c r="AZ331" s="408"/>
      <c r="BA331" s="408"/>
      <c r="BB331" s="408"/>
      <c r="BC331" s="408"/>
      <c r="BD331" s="408"/>
      <c r="BE331" s="408"/>
      <c r="BF331" s="408"/>
      <c r="BG331" s="408"/>
      <c r="BH331" s="408"/>
      <c r="BI331" s="409"/>
      <c r="BJ331" s="407"/>
      <c r="BK331" s="408"/>
      <c r="BL331" s="408"/>
      <c r="BM331" s="408"/>
      <c r="BN331" s="408"/>
      <c r="BO331" s="408"/>
      <c r="BP331" s="408"/>
      <c r="BQ331" s="408"/>
      <c r="BR331" s="408"/>
      <c r="BS331" s="408"/>
      <c r="BT331" s="408"/>
      <c r="BU331" s="408"/>
      <c r="BV331" s="408"/>
      <c r="BW331" s="408"/>
      <c r="BX331" s="408"/>
      <c r="BY331" s="408"/>
      <c r="BZ331" s="408"/>
      <c r="CA331" s="408"/>
      <c r="CB331" s="409"/>
    </row>
    <row r="332" spans="1:80" x14ac:dyDescent="0.2">
      <c r="A332" s="400">
        <v>1</v>
      </c>
      <c r="B332" s="401"/>
      <c r="C332" s="401"/>
      <c r="D332" s="402"/>
      <c r="E332" s="400">
        <v>2</v>
      </c>
      <c r="F332" s="401"/>
      <c r="G332" s="401"/>
      <c r="H332" s="401"/>
      <c r="I332" s="401"/>
      <c r="J332" s="401"/>
      <c r="K332" s="401"/>
      <c r="L332" s="401"/>
      <c r="M332" s="401"/>
      <c r="N332" s="401"/>
      <c r="O332" s="401"/>
      <c r="P332" s="401"/>
      <c r="Q332" s="401"/>
      <c r="R332" s="401"/>
      <c r="S332" s="401"/>
      <c r="T332" s="401"/>
      <c r="U332" s="401"/>
      <c r="V332" s="401"/>
      <c r="W332" s="401"/>
      <c r="X332" s="401"/>
      <c r="Y332" s="401"/>
      <c r="Z332" s="401"/>
      <c r="AA332" s="401"/>
      <c r="AB332" s="401"/>
      <c r="AC332" s="401"/>
      <c r="AD332" s="401"/>
      <c r="AE332" s="401"/>
      <c r="AF332" s="401"/>
      <c r="AG332" s="401"/>
      <c r="AH332" s="401"/>
      <c r="AI332" s="401"/>
      <c r="AJ332" s="401"/>
      <c r="AK332" s="401"/>
      <c r="AL332" s="401"/>
      <c r="AM332" s="402"/>
      <c r="AN332" s="400">
        <v>3</v>
      </c>
      <c r="AO332" s="401"/>
      <c r="AP332" s="401"/>
      <c r="AQ332" s="401"/>
      <c r="AR332" s="401"/>
      <c r="AS332" s="401"/>
      <c r="AT332" s="401"/>
      <c r="AU332" s="401"/>
      <c r="AV332" s="402"/>
      <c r="AW332" s="400">
        <v>4</v>
      </c>
      <c r="AX332" s="401"/>
      <c r="AY332" s="401"/>
      <c r="AZ332" s="401"/>
      <c r="BA332" s="401"/>
      <c r="BB332" s="401"/>
      <c r="BC332" s="401"/>
      <c r="BD332" s="401"/>
      <c r="BE332" s="401"/>
      <c r="BF332" s="401"/>
      <c r="BG332" s="401"/>
      <c r="BH332" s="401"/>
      <c r="BI332" s="402"/>
      <c r="BJ332" s="400">
        <v>5</v>
      </c>
      <c r="BK332" s="401"/>
      <c r="BL332" s="401"/>
      <c r="BM332" s="401"/>
      <c r="BN332" s="401"/>
      <c r="BO332" s="401"/>
      <c r="BP332" s="401"/>
      <c r="BQ332" s="401"/>
      <c r="BR332" s="401"/>
      <c r="BS332" s="401"/>
      <c r="BT332" s="401"/>
      <c r="BU332" s="401"/>
      <c r="BV332" s="401"/>
      <c r="BW332" s="401"/>
      <c r="BX332" s="401"/>
      <c r="BY332" s="401"/>
      <c r="BZ332" s="401"/>
      <c r="CA332" s="401"/>
      <c r="CB332" s="402"/>
    </row>
    <row r="333" spans="1:80" ht="12.75" customHeight="1" x14ac:dyDescent="0.2">
      <c r="A333" s="413"/>
      <c r="B333" s="414"/>
      <c r="C333" s="414"/>
      <c r="D333" s="415"/>
      <c r="E333" s="227"/>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435"/>
      <c r="AN333" s="416"/>
      <c r="AO333" s="417"/>
      <c r="AP333" s="417"/>
      <c r="AQ333" s="417"/>
      <c r="AR333" s="417"/>
      <c r="AS333" s="417"/>
      <c r="AT333" s="417"/>
      <c r="AU333" s="417"/>
      <c r="AV333" s="418"/>
      <c r="AW333" s="392"/>
      <c r="AX333" s="393"/>
      <c r="AY333" s="393"/>
      <c r="AZ333" s="393"/>
      <c r="BA333" s="393"/>
      <c r="BB333" s="393"/>
      <c r="BC333" s="393"/>
      <c r="BD333" s="393"/>
      <c r="BE333" s="393"/>
      <c r="BF333" s="393"/>
      <c r="BG333" s="393"/>
      <c r="BH333" s="393"/>
      <c r="BI333" s="394"/>
      <c r="BJ333" s="392">
        <f>ROUND(AN333*AW333,2)</f>
        <v>0</v>
      </c>
      <c r="BK333" s="393"/>
      <c r="BL333" s="393"/>
      <c r="BM333" s="393"/>
      <c r="BN333" s="393"/>
      <c r="BO333" s="393"/>
      <c r="BP333" s="393"/>
      <c r="BQ333" s="393"/>
      <c r="BR333" s="393"/>
      <c r="BS333" s="393"/>
      <c r="BT333" s="393"/>
      <c r="BU333" s="393"/>
      <c r="BV333" s="393"/>
      <c r="BW333" s="393"/>
      <c r="BX333" s="393"/>
      <c r="BY333" s="393"/>
      <c r="BZ333" s="393"/>
      <c r="CA333" s="393"/>
      <c r="CB333" s="394"/>
    </row>
    <row r="334" spans="1:80" ht="12.75" customHeight="1" x14ac:dyDescent="0.2">
      <c r="A334" s="413"/>
      <c r="B334" s="414"/>
      <c r="C334" s="414"/>
      <c r="D334" s="415"/>
      <c r="E334" s="227"/>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435"/>
      <c r="AN334" s="416"/>
      <c r="AO334" s="417"/>
      <c r="AP334" s="417"/>
      <c r="AQ334" s="417"/>
      <c r="AR334" s="417"/>
      <c r="AS334" s="417"/>
      <c r="AT334" s="417"/>
      <c r="AU334" s="417"/>
      <c r="AV334" s="418"/>
      <c r="AW334" s="392"/>
      <c r="AX334" s="393"/>
      <c r="AY334" s="393"/>
      <c r="AZ334" s="393"/>
      <c r="BA334" s="393"/>
      <c r="BB334" s="393"/>
      <c r="BC334" s="393"/>
      <c r="BD334" s="393"/>
      <c r="BE334" s="393"/>
      <c r="BF334" s="393"/>
      <c r="BG334" s="393"/>
      <c r="BH334" s="393"/>
      <c r="BI334" s="394"/>
      <c r="BJ334" s="392">
        <f t="shared" ref="BJ334:BJ335" si="19">ROUND(AN334*AW334,2)</f>
        <v>0</v>
      </c>
      <c r="BK334" s="393"/>
      <c r="BL334" s="393"/>
      <c r="BM334" s="393"/>
      <c r="BN334" s="393"/>
      <c r="BO334" s="393"/>
      <c r="BP334" s="393"/>
      <c r="BQ334" s="393"/>
      <c r="BR334" s="393"/>
      <c r="BS334" s="393"/>
      <c r="BT334" s="393"/>
      <c r="BU334" s="393"/>
      <c r="BV334" s="393"/>
      <c r="BW334" s="393"/>
      <c r="BX334" s="393"/>
      <c r="BY334" s="393"/>
      <c r="BZ334" s="393"/>
      <c r="CA334" s="393"/>
      <c r="CB334" s="394"/>
    </row>
    <row r="335" spans="1:80" ht="12.75" customHeight="1" x14ac:dyDescent="0.2">
      <c r="A335" s="413"/>
      <c r="B335" s="414"/>
      <c r="C335" s="414"/>
      <c r="D335" s="415"/>
      <c r="E335" s="227"/>
      <c r="F335" s="228"/>
      <c r="G335" s="228"/>
      <c r="H335" s="228"/>
      <c r="I335" s="228"/>
      <c r="J335" s="228"/>
      <c r="K335" s="228"/>
      <c r="L335" s="228"/>
      <c r="M335" s="228"/>
      <c r="N335" s="228"/>
      <c r="O335" s="228"/>
      <c r="P335" s="228"/>
      <c r="Q335" s="228"/>
      <c r="R335" s="228"/>
      <c r="S335" s="228"/>
      <c r="T335" s="228"/>
      <c r="U335" s="228"/>
      <c r="V335" s="228"/>
      <c r="W335" s="228"/>
      <c r="X335" s="228"/>
      <c r="Y335" s="228"/>
      <c r="Z335" s="228"/>
      <c r="AA335" s="228"/>
      <c r="AB335" s="228"/>
      <c r="AC335" s="228"/>
      <c r="AD335" s="228"/>
      <c r="AE335" s="228"/>
      <c r="AF335" s="228"/>
      <c r="AG335" s="228"/>
      <c r="AH335" s="228"/>
      <c r="AI335" s="228"/>
      <c r="AJ335" s="228"/>
      <c r="AK335" s="228"/>
      <c r="AL335" s="228"/>
      <c r="AM335" s="435"/>
      <c r="AN335" s="416"/>
      <c r="AO335" s="417"/>
      <c r="AP335" s="417"/>
      <c r="AQ335" s="417"/>
      <c r="AR335" s="417"/>
      <c r="AS335" s="417"/>
      <c r="AT335" s="417"/>
      <c r="AU335" s="417"/>
      <c r="AV335" s="418"/>
      <c r="AW335" s="392"/>
      <c r="AX335" s="393"/>
      <c r="AY335" s="393"/>
      <c r="AZ335" s="393"/>
      <c r="BA335" s="393"/>
      <c r="BB335" s="393"/>
      <c r="BC335" s="393"/>
      <c r="BD335" s="393"/>
      <c r="BE335" s="393"/>
      <c r="BF335" s="393"/>
      <c r="BG335" s="393"/>
      <c r="BH335" s="393"/>
      <c r="BI335" s="394"/>
      <c r="BJ335" s="392">
        <f t="shared" si="19"/>
        <v>0</v>
      </c>
      <c r="BK335" s="393"/>
      <c r="BL335" s="393"/>
      <c r="BM335" s="393"/>
      <c r="BN335" s="393"/>
      <c r="BO335" s="393"/>
      <c r="BP335" s="393"/>
      <c r="BQ335" s="393"/>
      <c r="BR335" s="393"/>
      <c r="BS335" s="393"/>
      <c r="BT335" s="393"/>
      <c r="BU335" s="393"/>
      <c r="BV335" s="393"/>
      <c r="BW335" s="393"/>
      <c r="BX335" s="393"/>
      <c r="BY335" s="393"/>
      <c r="BZ335" s="393"/>
      <c r="CA335" s="393"/>
      <c r="CB335" s="394"/>
    </row>
    <row r="336" spans="1:80" x14ac:dyDescent="0.2">
      <c r="A336" s="377"/>
      <c r="B336" s="378"/>
      <c r="C336" s="378"/>
      <c r="D336" s="379"/>
      <c r="E336" s="380" t="s">
        <v>421</v>
      </c>
      <c r="F336" s="381"/>
      <c r="G336" s="381"/>
      <c r="H336" s="381"/>
      <c r="I336" s="381"/>
      <c r="J336" s="381"/>
      <c r="K336" s="381"/>
      <c r="L336" s="381"/>
      <c r="M336" s="381"/>
      <c r="N336" s="381"/>
      <c r="O336" s="381"/>
      <c r="P336" s="381"/>
      <c r="Q336" s="381"/>
      <c r="R336" s="381"/>
      <c r="S336" s="381"/>
      <c r="T336" s="381"/>
      <c r="U336" s="381"/>
      <c r="V336" s="381"/>
      <c r="W336" s="381"/>
      <c r="X336" s="381"/>
      <c r="Y336" s="381"/>
      <c r="Z336" s="381"/>
      <c r="AA336" s="381"/>
      <c r="AB336" s="381"/>
      <c r="AC336" s="381"/>
      <c r="AD336" s="381"/>
      <c r="AE336" s="381"/>
      <c r="AF336" s="381"/>
      <c r="AG336" s="381"/>
      <c r="AH336" s="381"/>
      <c r="AI336" s="381"/>
      <c r="AJ336" s="381"/>
      <c r="AK336" s="381"/>
      <c r="AL336" s="381"/>
      <c r="AM336" s="382"/>
      <c r="AN336" s="386" t="s">
        <v>52</v>
      </c>
      <c r="AO336" s="387"/>
      <c r="AP336" s="387"/>
      <c r="AQ336" s="387"/>
      <c r="AR336" s="387"/>
      <c r="AS336" s="387"/>
      <c r="AT336" s="387"/>
      <c r="AU336" s="387"/>
      <c r="AV336" s="388"/>
      <c r="AW336" s="386" t="s">
        <v>52</v>
      </c>
      <c r="AX336" s="387"/>
      <c r="AY336" s="387"/>
      <c r="AZ336" s="387"/>
      <c r="BA336" s="387"/>
      <c r="BB336" s="387"/>
      <c r="BC336" s="387"/>
      <c r="BD336" s="387"/>
      <c r="BE336" s="387"/>
      <c r="BF336" s="387"/>
      <c r="BG336" s="387"/>
      <c r="BH336" s="387"/>
      <c r="BI336" s="388"/>
      <c r="BJ336" s="389">
        <f>SUM(BJ333:CB333)</f>
        <v>0</v>
      </c>
      <c r="BK336" s="390"/>
      <c r="BL336" s="390"/>
      <c r="BM336" s="390"/>
      <c r="BN336" s="390"/>
      <c r="BO336" s="390"/>
      <c r="BP336" s="390"/>
      <c r="BQ336" s="390"/>
      <c r="BR336" s="390"/>
      <c r="BS336" s="390"/>
      <c r="BT336" s="390"/>
      <c r="BU336" s="390"/>
      <c r="BV336" s="390"/>
      <c r="BW336" s="390"/>
      <c r="BX336" s="390"/>
      <c r="BY336" s="390"/>
      <c r="BZ336" s="390"/>
      <c r="CA336" s="390"/>
      <c r="CB336" s="391"/>
    </row>
    <row r="337" spans="1:89" ht="15.75" customHeight="1" x14ac:dyDescent="0.25">
      <c r="A337" s="7"/>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83"/>
      <c r="AI337" s="83"/>
      <c r="AJ337" s="83"/>
      <c r="AK337" s="83"/>
      <c r="AL337" s="83"/>
      <c r="AM337" s="83"/>
      <c r="AN337" s="83"/>
      <c r="AO337" s="83"/>
      <c r="AP337" s="83"/>
      <c r="AQ337" s="83"/>
      <c r="AR337" s="83"/>
      <c r="AS337" s="83"/>
      <c r="AT337" s="83"/>
      <c r="AU337" s="83"/>
      <c r="AV337" s="83"/>
      <c r="AW337" s="83"/>
      <c r="AX337" s="83"/>
      <c r="AY337" s="83"/>
      <c r="AZ337" s="83"/>
      <c r="BA337" s="83"/>
      <c r="BB337" s="83"/>
      <c r="BC337" s="83"/>
      <c r="BD337" s="83"/>
      <c r="BE337" s="83"/>
      <c r="BF337" s="83"/>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row>
    <row r="338" spans="1:89" ht="15.75" x14ac:dyDescent="0.25">
      <c r="A338" s="481" t="s">
        <v>542</v>
      </c>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c r="AA338" s="481"/>
      <c r="AB338" s="481"/>
      <c r="AC338" s="481"/>
      <c r="AD338" s="481"/>
      <c r="AE338" s="481"/>
      <c r="AF338" s="481"/>
      <c r="AG338" s="481"/>
      <c r="AH338" s="481"/>
      <c r="AI338" s="481"/>
      <c r="AJ338" s="481"/>
      <c r="AK338" s="481"/>
      <c r="AL338" s="481"/>
      <c r="AM338" s="481"/>
      <c r="AN338" s="481"/>
      <c r="AO338" s="481"/>
      <c r="AP338" s="481"/>
      <c r="AQ338" s="481"/>
      <c r="AR338" s="481"/>
      <c r="AS338" s="481"/>
      <c r="AT338" s="481"/>
      <c r="AU338" s="481"/>
      <c r="AV338" s="481"/>
      <c r="AW338" s="481"/>
      <c r="AX338" s="481"/>
      <c r="AY338" s="481"/>
      <c r="AZ338" s="481"/>
      <c r="BA338" s="481"/>
      <c r="BB338" s="481"/>
      <c r="BC338" s="481"/>
      <c r="BD338" s="481"/>
      <c r="BE338" s="481"/>
      <c r="BF338" s="481"/>
      <c r="BG338" s="481"/>
      <c r="BH338" s="481"/>
      <c r="BI338" s="481"/>
      <c r="BJ338" s="481"/>
      <c r="BK338" s="481"/>
      <c r="BL338" s="481"/>
      <c r="BM338" s="481"/>
      <c r="BN338" s="481"/>
      <c r="BO338" s="481"/>
      <c r="BP338" s="481"/>
      <c r="BQ338" s="481"/>
      <c r="BR338" s="481"/>
      <c r="BS338" s="481"/>
      <c r="BT338" s="481"/>
      <c r="BU338" s="481"/>
      <c r="BV338" s="481"/>
      <c r="BW338" s="481"/>
      <c r="BX338" s="481"/>
      <c r="BY338" s="481"/>
      <c r="BZ338" s="481"/>
      <c r="CA338" s="481"/>
      <c r="CB338" s="481"/>
    </row>
    <row r="339" spans="1:89" ht="15.75"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410" t="s">
        <v>511</v>
      </c>
      <c r="AT339" s="410"/>
      <c r="AU339" s="410"/>
      <c r="AV339" s="410"/>
      <c r="AW339" s="410"/>
      <c r="AX339" s="410"/>
      <c r="AY339" s="410"/>
      <c r="AZ339" s="410"/>
      <c r="BA339" s="410"/>
      <c r="BB339" s="410"/>
      <c r="BC339" s="411" t="s">
        <v>317</v>
      </c>
      <c r="BD339" s="411"/>
      <c r="BE339" s="411"/>
      <c r="BF339" s="411"/>
      <c r="BG339" s="411"/>
      <c r="BH339" s="411"/>
      <c r="BI339" s="411"/>
      <c r="BJ339" s="411"/>
      <c r="BK339" s="411"/>
      <c r="BL339" s="411"/>
      <c r="BM339" s="411"/>
      <c r="BN339" s="411"/>
      <c r="BO339" s="411"/>
      <c r="BP339" s="411"/>
      <c r="BQ339" s="84"/>
      <c r="BR339" s="84"/>
      <c r="BS339" s="84"/>
      <c r="BT339" s="84"/>
      <c r="BU339" s="84"/>
      <c r="BV339" s="84"/>
      <c r="BW339" s="84"/>
      <c r="BX339" s="84"/>
      <c r="BY339" s="84"/>
      <c r="BZ339" s="84"/>
      <c r="CA339" s="84"/>
      <c r="CB339" s="84"/>
    </row>
    <row r="341" spans="1:89" x14ac:dyDescent="0.2">
      <c r="A341" s="157" t="s">
        <v>142</v>
      </c>
      <c r="B341" s="158"/>
      <c r="C341" s="158"/>
      <c r="D341" s="159"/>
      <c r="E341" s="157" t="s">
        <v>41</v>
      </c>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9"/>
      <c r="AJ341" s="157" t="s">
        <v>433</v>
      </c>
      <c r="AK341" s="158"/>
      <c r="AL341" s="158"/>
      <c r="AM341" s="158"/>
      <c r="AN341" s="158"/>
      <c r="AO341" s="158"/>
      <c r="AP341" s="158"/>
      <c r="AQ341" s="158"/>
      <c r="AR341" s="158"/>
      <c r="AS341" s="158"/>
      <c r="AT341" s="159"/>
      <c r="AU341" s="157" t="s">
        <v>486</v>
      </c>
      <c r="AV341" s="158"/>
      <c r="AW341" s="158"/>
      <c r="AX341" s="158"/>
      <c r="AY341" s="158"/>
      <c r="AZ341" s="158"/>
      <c r="BA341" s="158"/>
      <c r="BB341" s="158"/>
      <c r="BC341" s="158"/>
      <c r="BD341" s="159"/>
      <c r="BE341" s="157" t="s">
        <v>487</v>
      </c>
      <c r="BF341" s="158"/>
      <c r="BG341" s="158"/>
      <c r="BH341" s="158"/>
      <c r="BI341" s="158"/>
      <c r="BJ341" s="158"/>
      <c r="BK341" s="158"/>
      <c r="BL341" s="158"/>
      <c r="BM341" s="158"/>
      <c r="BN341" s="158"/>
      <c r="BO341" s="159"/>
      <c r="BP341" s="157" t="s">
        <v>425</v>
      </c>
      <c r="BQ341" s="158"/>
      <c r="BR341" s="158"/>
      <c r="BS341" s="158"/>
      <c r="BT341" s="158"/>
      <c r="BU341" s="158"/>
      <c r="BV341" s="158"/>
      <c r="BW341" s="158"/>
      <c r="BX341" s="158"/>
      <c r="BY341" s="158"/>
      <c r="BZ341" s="158"/>
      <c r="CA341" s="158"/>
      <c r="CB341" s="159"/>
    </row>
    <row r="342" spans="1:89" x14ac:dyDescent="0.2">
      <c r="A342" s="407" t="s">
        <v>143</v>
      </c>
      <c r="B342" s="408"/>
      <c r="C342" s="408"/>
      <c r="D342" s="409"/>
      <c r="E342" s="407"/>
      <c r="F342" s="408"/>
      <c r="G342" s="408"/>
      <c r="H342" s="408"/>
      <c r="I342" s="408"/>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c r="AF342" s="408"/>
      <c r="AG342" s="408"/>
      <c r="AH342" s="408"/>
      <c r="AI342" s="409"/>
      <c r="AJ342" s="407" t="s">
        <v>488</v>
      </c>
      <c r="AK342" s="408"/>
      <c r="AL342" s="408"/>
      <c r="AM342" s="408"/>
      <c r="AN342" s="408"/>
      <c r="AO342" s="408"/>
      <c r="AP342" s="408"/>
      <c r="AQ342" s="408"/>
      <c r="AR342" s="408"/>
      <c r="AS342" s="408"/>
      <c r="AT342" s="409"/>
      <c r="AU342" s="407" t="s">
        <v>489</v>
      </c>
      <c r="AV342" s="408"/>
      <c r="AW342" s="408"/>
      <c r="AX342" s="408"/>
      <c r="AY342" s="408"/>
      <c r="AZ342" s="408"/>
      <c r="BA342" s="408"/>
      <c r="BB342" s="408"/>
      <c r="BC342" s="408"/>
      <c r="BD342" s="409"/>
      <c r="BE342" s="407" t="s">
        <v>490</v>
      </c>
      <c r="BF342" s="408"/>
      <c r="BG342" s="408"/>
      <c r="BH342" s="408"/>
      <c r="BI342" s="408"/>
      <c r="BJ342" s="408"/>
      <c r="BK342" s="408"/>
      <c r="BL342" s="408"/>
      <c r="BM342" s="408"/>
      <c r="BN342" s="408"/>
      <c r="BO342" s="409"/>
      <c r="BP342" s="407" t="s">
        <v>491</v>
      </c>
      <c r="BQ342" s="408"/>
      <c r="BR342" s="408"/>
      <c r="BS342" s="408"/>
      <c r="BT342" s="408"/>
      <c r="BU342" s="408"/>
      <c r="BV342" s="408"/>
      <c r="BW342" s="408"/>
      <c r="BX342" s="408"/>
      <c r="BY342" s="408"/>
      <c r="BZ342" s="408"/>
      <c r="CA342" s="408"/>
      <c r="CB342" s="409"/>
    </row>
    <row r="343" spans="1:89" x14ac:dyDescent="0.2">
      <c r="A343" s="407"/>
      <c r="B343" s="408"/>
      <c r="C343" s="408"/>
      <c r="D343" s="409"/>
      <c r="E343" s="407"/>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s="408"/>
      <c r="AG343" s="408"/>
      <c r="AH343" s="408"/>
      <c r="AI343" s="409"/>
      <c r="AJ343" s="407" t="s">
        <v>492</v>
      </c>
      <c r="AK343" s="408"/>
      <c r="AL343" s="408"/>
      <c r="AM343" s="408"/>
      <c r="AN343" s="408"/>
      <c r="AO343" s="408"/>
      <c r="AP343" s="408"/>
      <c r="AQ343" s="408"/>
      <c r="AR343" s="408"/>
      <c r="AS343" s="408"/>
      <c r="AT343" s="409"/>
      <c r="AU343" s="407" t="s">
        <v>493</v>
      </c>
      <c r="AV343" s="408"/>
      <c r="AW343" s="408"/>
      <c r="AX343" s="408"/>
      <c r="AY343" s="408"/>
      <c r="AZ343" s="408"/>
      <c r="BA343" s="408"/>
      <c r="BB343" s="408"/>
      <c r="BC343" s="408"/>
      <c r="BD343" s="409"/>
      <c r="BE343" s="407"/>
      <c r="BF343" s="408"/>
      <c r="BG343" s="408"/>
      <c r="BH343" s="408"/>
      <c r="BI343" s="408"/>
      <c r="BJ343" s="408"/>
      <c r="BK343" s="408"/>
      <c r="BL343" s="408"/>
      <c r="BM343" s="408"/>
      <c r="BN343" s="408"/>
      <c r="BO343" s="409"/>
      <c r="BP343" s="407"/>
      <c r="BQ343" s="408"/>
      <c r="BR343" s="408"/>
      <c r="BS343" s="408"/>
      <c r="BT343" s="408"/>
      <c r="BU343" s="408"/>
      <c r="BV343" s="408"/>
      <c r="BW343" s="408"/>
      <c r="BX343" s="408"/>
      <c r="BY343" s="408"/>
      <c r="BZ343" s="408"/>
      <c r="CA343" s="408"/>
      <c r="CB343" s="409"/>
    </row>
    <row r="344" spans="1:89" x14ac:dyDescent="0.2">
      <c r="A344" s="400">
        <v>1</v>
      </c>
      <c r="B344" s="401"/>
      <c r="C344" s="401"/>
      <c r="D344" s="402"/>
      <c r="E344" s="400">
        <v>2</v>
      </c>
      <c r="F344" s="401"/>
      <c r="G344" s="401"/>
      <c r="H344" s="401"/>
      <c r="I344" s="401"/>
      <c r="J344" s="401"/>
      <c r="K344" s="401"/>
      <c r="L344" s="401"/>
      <c r="M344" s="401"/>
      <c r="N344" s="401"/>
      <c r="O344" s="401"/>
      <c r="P344" s="401"/>
      <c r="Q344" s="401"/>
      <c r="R344" s="401"/>
      <c r="S344" s="401"/>
      <c r="T344" s="401"/>
      <c r="U344" s="401"/>
      <c r="V344" s="401"/>
      <c r="W344" s="401"/>
      <c r="X344" s="401"/>
      <c r="Y344" s="401"/>
      <c r="Z344" s="401"/>
      <c r="AA344" s="401"/>
      <c r="AB344" s="401"/>
      <c r="AC344" s="401"/>
      <c r="AD344" s="401"/>
      <c r="AE344" s="401"/>
      <c r="AF344" s="401"/>
      <c r="AG344" s="401"/>
      <c r="AH344" s="401"/>
      <c r="AI344" s="402"/>
      <c r="AJ344" s="400">
        <v>3</v>
      </c>
      <c r="AK344" s="401"/>
      <c r="AL344" s="401"/>
      <c r="AM344" s="401"/>
      <c r="AN344" s="401"/>
      <c r="AO344" s="401"/>
      <c r="AP344" s="401"/>
      <c r="AQ344" s="401"/>
      <c r="AR344" s="401"/>
      <c r="AS344" s="401"/>
      <c r="AT344" s="402"/>
      <c r="AU344" s="400">
        <v>4</v>
      </c>
      <c r="AV344" s="401"/>
      <c r="AW344" s="401"/>
      <c r="AX344" s="401"/>
      <c r="AY344" s="401"/>
      <c r="AZ344" s="401"/>
      <c r="BA344" s="401"/>
      <c r="BB344" s="401"/>
      <c r="BC344" s="401"/>
      <c r="BD344" s="402"/>
      <c r="BE344" s="400">
        <v>5</v>
      </c>
      <c r="BF344" s="401"/>
      <c r="BG344" s="401"/>
      <c r="BH344" s="401"/>
      <c r="BI344" s="401"/>
      <c r="BJ344" s="401"/>
      <c r="BK344" s="401"/>
      <c r="BL344" s="401"/>
      <c r="BM344" s="401"/>
      <c r="BN344" s="401"/>
      <c r="BO344" s="402"/>
      <c r="BP344" s="400">
        <v>6</v>
      </c>
      <c r="BQ344" s="401"/>
      <c r="BR344" s="401"/>
      <c r="BS344" s="401"/>
      <c r="BT344" s="401"/>
      <c r="BU344" s="401"/>
      <c r="BV344" s="401"/>
      <c r="BW344" s="401"/>
      <c r="BX344" s="401"/>
      <c r="BY344" s="401"/>
      <c r="BZ344" s="401"/>
      <c r="CA344" s="401"/>
      <c r="CB344" s="402"/>
    </row>
    <row r="345" spans="1:89" x14ac:dyDescent="0.2">
      <c r="A345" s="400"/>
      <c r="B345" s="401"/>
      <c r="C345" s="401"/>
      <c r="D345" s="402"/>
      <c r="E345" s="469"/>
      <c r="F345" s="470"/>
      <c r="G345" s="470"/>
      <c r="H345" s="470"/>
      <c r="I345" s="470"/>
      <c r="J345" s="470"/>
      <c r="K345" s="470"/>
      <c r="L345" s="470"/>
      <c r="M345" s="470"/>
      <c r="N345" s="470"/>
      <c r="O345" s="470"/>
      <c r="P345" s="470"/>
      <c r="Q345" s="470"/>
      <c r="R345" s="470"/>
      <c r="S345" s="470"/>
      <c r="T345" s="470"/>
      <c r="U345" s="470"/>
      <c r="V345" s="470"/>
      <c r="W345" s="470"/>
      <c r="X345" s="470"/>
      <c r="Y345" s="470"/>
      <c r="Z345" s="470"/>
      <c r="AA345" s="470"/>
      <c r="AB345" s="470"/>
      <c r="AC345" s="470"/>
      <c r="AD345" s="470"/>
      <c r="AE345" s="470"/>
      <c r="AF345" s="470"/>
      <c r="AG345" s="470"/>
      <c r="AH345" s="470"/>
      <c r="AI345" s="471"/>
      <c r="AJ345" s="472"/>
      <c r="AK345" s="473"/>
      <c r="AL345" s="473"/>
      <c r="AM345" s="473"/>
      <c r="AN345" s="473"/>
      <c r="AO345" s="473"/>
      <c r="AP345" s="473"/>
      <c r="AQ345" s="473"/>
      <c r="AR345" s="473"/>
      <c r="AS345" s="473"/>
      <c r="AT345" s="474"/>
      <c r="AU345" s="475"/>
      <c r="AV345" s="476"/>
      <c r="AW345" s="476"/>
      <c r="AX345" s="476"/>
      <c r="AY345" s="476"/>
      <c r="AZ345" s="476"/>
      <c r="BA345" s="476"/>
      <c r="BB345" s="476"/>
      <c r="BC345" s="476"/>
      <c r="BD345" s="477"/>
      <c r="BE345" s="478"/>
      <c r="BF345" s="479"/>
      <c r="BG345" s="479"/>
      <c r="BH345" s="479"/>
      <c r="BI345" s="479"/>
      <c r="BJ345" s="479"/>
      <c r="BK345" s="479"/>
      <c r="BL345" s="479"/>
      <c r="BM345" s="479"/>
      <c r="BN345" s="479"/>
      <c r="BO345" s="480"/>
      <c r="BP345" s="466">
        <f>ROUND(AJ345*AU345*BE345,2)</f>
        <v>0</v>
      </c>
      <c r="BQ345" s="467"/>
      <c r="BR345" s="467"/>
      <c r="BS345" s="467"/>
      <c r="BT345" s="467"/>
      <c r="BU345" s="467"/>
      <c r="BV345" s="467"/>
      <c r="BW345" s="467"/>
      <c r="BX345" s="467"/>
      <c r="BY345" s="467"/>
      <c r="BZ345" s="467"/>
      <c r="CA345" s="467"/>
      <c r="CB345" s="468"/>
    </row>
    <row r="346" spans="1:89" x14ac:dyDescent="0.2">
      <c r="A346" s="400"/>
      <c r="B346" s="401"/>
      <c r="C346" s="401"/>
      <c r="D346" s="402"/>
      <c r="E346" s="397"/>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c r="AG346" s="398"/>
      <c r="AH346" s="398"/>
      <c r="AI346" s="399"/>
      <c r="AJ346" s="442"/>
      <c r="AK346" s="443"/>
      <c r="AL346" s="443"/>
      <c r="AM346" s="443"/>
      <c r="AN346" s="443"/>
      <c r="AO346" s="443"/>
      <c r="AP346" s="443"/>
      <c r="AQ346" s="443"/>
      <c r="AR346" s="443"/>
      <c r="AS346" s="443"/>
      <c r="AT346" s="444"/>
      <c r="AU346" s="442"/>
      <c r="AV346" s="443"/>
      <c r="AW346" s="443"/>
      <c r="AX346" s="443"/>
      <c r="AY346" s="443"/>
      <c r="AZ346" s="443"/>
      <c r="BA346" s="443"/>
      <c r="BB346" s="443"/>
      <c r="BC346" s="443"/>
      <c r="BD346" s="444"/>
      <c r="BE346" s="442"/>
      <c r="BF346" s="443"/>
      <c r="BG346" s="443"/>
      <c r="BH346" s="443"/>
      <c r="BI346" s="443"/>
      <c r="BJ346" s="443"/>
      <c r="BK346" s="443"/>
      <c r="BL346" s="443"/>
      <c r="BM346" s="443"/>
      <c r="BN346" s="443"/>
      <c r="BO346" s="444"/>
      <c r="BP346" s="466">
        <f t="shared" ref="BP346:BP349" si="20">ROUND(AJ346*AU346*BE346,2)</f>
        <v>0</v>
      </c>
      <c r="BQ346" s="467"/>
      <c r="BR346" s="467"/>
      <c r="BS346" s="467"/>
      <c r="BT346" s="467"/>
      <c r="BU346" s="467"/>
      <c r="BV346" s="467"/>
      <c r="BW346" s="467"/>
      <c r="BX346" s="467"/>
      <c r="BY346" s="467"/>
      <c r="BZ346" s="467"/>
      <c r="CA346" s="467"/>
      <c r="CB346" s="468"/>
    </row>
    <row r="347" spans="1:89" x14ac:dyDescent="0.2">
      <c r="A347" s="400"/>
      <c r="B347" s="401"/>
      <c r="C347" s="401"/>
      <c r="D347" s="402"/>
      <c r="E347" s="397"/>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c r="AG347" s="398"/>
      <c r="AH347" s="398"/>
      <c r="AI347" s="399"/>
      <c r="AJ347" s="442"/>
      <c r="AK347" s="443"/>
      <c r="AL347" s="443"/>
      <c r="AM347" s="443"/>
      <c r="AN347" s="443"/>
      <c r="AO347" s="443"/>
      <c r="AP347" s="443"/>
      <c r="AQ347" s="443"/>
      <c r="AR347" s="443"/>
      <c r="AS347" s="443"/>
      <c r="AT347" s="444"/>
      <c r="AU347" s="442"/>
      <c r="AV347" s="443"/>
      <c r="AW347" s="443"/>
      <c r="AX347" s="443"/>
      <c r="AY347" s="443"/>
      <c r="AZ347" s="443"/>
      <c r="BA347" s="443"/>
      <c r="BB347" s="443"/>
      <c r="BC347" s="443"/>
      <c r="BD347" s="444"/>
      <c r="BE347" s="442"/>
      <c r="BF347" s="443"/>
      <c r="BG347" s="443"/>
      <c r="BH347" s="443"/>
      <c r="BI347" s="443"/>
      <c r="BJ347" s="443"/>
      <c r="BK347" s="443"/>
      <c r="BL347" s="443"/>
      <c r="BM347" s="443"/>
      <c r="BN347" s="443"/>
      <c r="BO347" s="444"/>
      <c r="BP347" s="466">
        <f t="shared" si="20"/>
        <v>0</v>
      </c>
      <c r="BQ347" s="467"/>
      <c r="BR347" s="467"/>
      <c r="BS347" s="467"/>
      <c r="BT347" s="467"/>
      <c r="BU347" s="467"/>
      <c r="BV347" s="467"/>
      <c r="BW347" s="467"/>
      <c r="BX347" s="467"/>
      <c r="BY347" s="467"/>
      <c r="BZ347" s="467"/>
      <c r="CA347" s="467"/>
      <c r="CB347" s="468"/>
      <c r="CK347" s="80"/>
    </row>
    <row r="348" spans="1:89" hidden="1" x14ac:dyDescent="0.2">
      <c r="A348" s="400"/>
      <c r="B348" s="401"/>
      <c r="C348" s="401"/>
      <c r="D348" s="402"/>
      <c r="E348" s="397"/>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c r="AG348" s="398"/>
      <c r="AH348" s="398"/>
      <c r="AI348" s="399"/>
      <c r="AJ348" s="442"/>
      <c r="AK348" s="443"/>
      <c r="AL348" s="443"/>
      <c r="AM348" s="443"/>
      <c r="AN348" s="443"/>
      <c r="AO348" s="443"/>
      <c r="AP348" s="443"/>
      <c r="AQ348" s="443"/>
      <c r="AR348" s="443"/>
      <c r="AS348" s="443"/>
      <c r="AT348" s="444"/>
      <c r="AU348" s="442"/>
      <c r="AV348" s="443"/>
      <c r="AW348" s="443"/>
      <c r="AX348" s="443"/>
      <c r="AY348" s="443"/>
      <c r="AZ348" s="443"/>
      <c r="BA348" s="443"/>
      <c r="BB348" s="443"/>
      <c r="BC348" s="443"/>
      <c r="BD348" s="444"/>
      <c r="BE348" s="442"/>
      <c r="BF348" s="443"/>
      <c r="BG348" s="443"/>
      <c r="BH348" s="443"/>
      <c r="BI348" s="443"/>
      <c r="BJ348" s="443"/>
      <c r="BK348" s="443"/>
      <c r="BL348" s="443"/>
      <c r="BM348" s="443"/>
      <c r="BN348" s="443"/>
      <c r="BO348" s="444"/>
      <c r="BP348" s="466">
        <f t="shared" si="20"/>
        <v>0</v>
      </c>
      <c r="BQ348" s="467"/>
      <c r="BR348" s="467"/>
      <c r="BS348" s="467"/>
      <c r="BT348" s="467"/>
      <c r="BU348" s="467"/>
      <c r="BV348" s="467"/>
      <c r="BW348" s="467"/>
      <c r="BX348" s="467"/>
      <c r="BY348" s="467"/>
      <c r="BZ348" s="467"/>
      <c r="CA348" s="467"/>
      <c r="CB348" s="468"/>
    </row>
    <row r="349" spans="1:89" hidden="1" x14ac:dyDescent="0.2">
      <c r="A349" s="400"/>
      <c r="B349" s="401"/>
      <c r="C349" s="401"/>
      <c r="D349" s="402"/>
      <c r="E349" s="397"/>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c r="AG349" s="398"/>
      <c r="AH349" s="398"/>
      <c r="AI349" s="399"/>
      <c r="AJ349" s="442"/>
      <c r="AK349" s="443"/>
      <c r="AL349" s="443"/>
      <c r="AM349" s="443"/>
      <c r="AN349" s="443"/>
      <c r="AO349" s="443"/>
      <c r="AP349" s="443"/>
      <c r="AQ349" s="443"/>
      <c r="AR349" s="443"/>
      <c r="AS349" s="443"/>
      <c r="AT349" s="444"/>
      <c r="AU349" s="442"/>
      <c r="AV349" s="443"/>
      <c r="AW349" s="443"/>
      <c r="AX349" s="443"/>
      <c r="AY349" s="443"/>
      <c r="AZ349" s="443"/>
      <c r="BA349" s="443"/>
      <c r="BB349" s="443"/>
      <c r="BC349" s="443"/>
      <c r="BD349" s="444"/>
      <c r="BE349" s="442"/>
      <c r="BF349" s="443"/>
      <c r="BG349" s="443"/>
      <c r="BH349" s="443"/>
      <c r="BI349" s="443"/>
      <c r="BJ349" s="443"/>
      <c r="BK349" s="443"/>
      <c r="BL349" s="443"/>
      <c r="BM349" s="443"/>
      <c r="BN349" s="443"/>
      <c r="BO349" s="444"/>
      <c r="BP349" s="466">
        <f t="shared" si="20"/>
        <v>0</v>
      </c>
      <c r="BQ349" s="467"/>
      <c r="BR349" s="467"/>
      <c r="BS349" s="467"/>
      <c r="BT349" s="467"/>
      <c r="BU349" s="467"/>
      <c r="BV349" s="467"/>
      <c r="BW349" s="467"/>
      <c r="BX349" s="467"/>
      <c r="BY349" s="467"/>
      <c r="BZ349" s="467"/>
      <c r="CA349" s="467"/>
      <c r="CB349" s="468"/>
    </row>
    <row r="350" spans="1:89" x14ac:dyDescent="0.2">
      <c r="A350" s="377"/>
      <c r="B350" s="378"/>
      <c r="C350" s="378"/>
      <c r="D350" s="379"/>
      <c r="E350" s="460" t="s">
        <v>421</v>
      </c>
      <c r="F350" s="461"/>
      <c r="G350" s="461"/>
      <c r="H350" s="461"/>
      <c r="I350" s="461"/>
      <c r="J350" s="461"/>
      <c r="K350" s="461"/>
      <c r="L350" s="461"/>
      <c r="M350" s="461"/>
      <c r="N350" s="461"/>
      <c r="O350" s="461"/>
      <c r="P350" s="461"/>
      <c r="Q350" s="461"/>
      <c r="R350" s="461"/>
      <c r="S350" s="461"/>
      <c r="T350" s="461"/>
      <c r="U350" s="461"/>
      <c r="V350" s="461"/>
      <c r="W350" s="461"/>
      <c r="X350" s="461"/>
      <c r="Y350" s="461"/>
      <c r="Z350" s="461"/>
      <c r="AA350" s="461"/>
      <c r="AB350" s="461"/>
      <c r="AC350" s="461"/>
      <c r="AD350" s="461"/>
      <c r="AE350" s="461"/>
      <c r="AF350" s="461"/>
      <c r="AG350" s="461"/>
      <c r="AH350" s="461"/>
      <c r="AI350" s="462"/>
      <c r="AJ350" s="463" t="s">
        <v>52</v>
      </c>
      <c r="AK350" s="464"/>
      <c r="AL350" s="464"/>
      <c r="AM350" s="464"/>
      <c r="AN350" s="464"/>
      <c r="AO350" s="464"/>
      <c r="AP350" s="464"/>
      <c r="AQ350" s="464"/>
      <c r="AR350" s="464"/>
      <c r="AS350" s="464"/>
      <c r="AT350" s="465"/>
      <c r="AU350" s="463" t="s">
        <v>52</v>
      </c>
      <c r="AV350" s="464"/>
      <c r="AW350" s="464"/>
      <c r="AX350" s="464"/>
      <c r="AY350" s="464"/>
      <c r="AZ350" s="464"/>
      <c r="BA350" s="464"/>
      <c r="BB350" s="464"/>
      <c r="BC350" s="464"/>
      <c r="BD350" s="465"/>
      <c r="BE350" s="463" t="s">
        <v>52</v>
      </c>
      <c r="BF350" s="464"/>
      <c r="BG350" s="464"/>
      <c r="BH350" s="464"/>
      <c r="BI350" s="464"/>
      <c r="BJ350" s="464"/>
      <c r="BK350" s="464"/>
      <c r="BL350" s="464"/>
      <c r="BM350" s="464"/>
      <c r="BN350" s="464"/>
      <c r="BO350" s="465"/>
      <c r="BP350" s="445">
        <f>SUM(BP345:CB349)</f>
        <v>0</v>
      </c>
      <c r="BQ350" s="446"/>
      <c r="BR350" s="446"/>
      <c r="BS350" s="446"/>
      <c r="BT350" s="446"/>
      <c r="BU350" s="446"/>
      <c r="BV350" s="446"/>
      <c r="BW350" s="446"/>
      <c r="BX350" s="446"/>
      <c r="BY350" s="446"/>
      <c r="BZ350" s="446"/>
      <c r="CA350" s="446"/>
      <c r="CB350" s="447"/>
    </row>
    <row r="351" spans="1:89" ht="15.75" x14ac:dyDescent="0.25">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c r="AL351" s="72"/>
      <c r="AM351" s="72"/>
      <c r="AN351" s="72"/>
      <c r="AO351" s="72"/>
      <c r="AP351" s="72"/>
      <c r="AQ351" s="72"/>
      <c r="AR351" s="72"/>
      <c r="AS351" s="72"/>
      <c r="AT351" s="72"/>
      <c r="AU351" s="72"/>
      <c r="AV351" s="72"/>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row>
    <row r="352" spans="1:89" ht="15.75" x14ac:dyDescent="0.25">
      <c r="A352" s="428" t="s">
        <v>543</v>
      </c>
      <c r="B352" s="428"/>
      <c r="C352" s="428"/>
      <c r="D352" s="428"/>
      <c r="E352" s="428"/>
      <c r="F352" s="428"/>
      <c r="G352" s="428"/>
      <c r="H352" s="428"/>
      <c r="I352" s="428"/>
      <c r="J352" s="428"/>
      <c r="K352" s="428"/>
      <c r="L352" s="428"/>
      <c r="M352" s="428"/>
      <c r="N352" s="428"/>
      <c r="O352" s="428"/>
      <c r="P352" s="428"/>
      <c r="Q352" s="428"/>
      <c r="R352" s="428"/>
      <c r="S352" s="428"/>
      <c r="T352" s="428"/>
      <c r="U352" s="428"/>
      <c r="V352" s="428"/>
      <c r="W352" s="428"/>
      <c r="X352" s="428"/>
      <c r="Y352" s="428"/>
      <c r="Z352" s="428"/>
      <c r="AA352" s="428"/>
      <c r="AB352" s="428"/>
      <c r="AC352" s="428"/>
      <c r="AD352" s="428"/>
      <c r="AE352" s="428"/>
      <c r="AF352" s="428"/>
      <c r="AG352" s="428"/>
      <c r="AH352" s="428"/>
      <c r="AI352" s="428"/>
      <c r="AJ352" s="428"/>
      <c r="AK352" s="428"/>
      <c r="AL352" s="428"/>
      <c r="AM352" s="428"/>
      <c r="AN352" s="428"/>
      <c r="AO352" s="428"/>
      <c r="AP352" s="428"/>
      <c r="AQ352" s="428"/>
      <c r="AR352" s="428"/>
      <c r="AS352" s="428"/>
      <c r="AT352" s="428"/>
      <c r="AU352" s="428"/>
      <c r="AV352" s="428"/>
      <c r="AW352" s="428"/>
      <c r="AX352" s="428"/>
      <c r="AY352" s="428"/>
      <c r="AZ352" s="428"/>
      <c r="BA352" s="428"/>
      <c r="BB352" s="428"/>
      <c r="BC352" s="428"/>
      <c r="BD352" s="428"/>
      <c r="BE352" s="428"/>
      <c r="BF352" s="428"/>
      <c r="BG352" s="428"/>
      <c r="BH352" s="428"/>
      <c r="BI352" s="428"/>
      <c r="BJ352" s="428"/>
      <c r="BK352" s="428"/>
      <c r="BL352" s="428"/>
      <c r="BM352" s="428"/>
      <c r="BN352" s="428"/>
      <c r="BO352" s="428"/>
      <c r="BP352" s="428"/>
      <c r="BQ352" s="428"/>
      <c r="BR352" s="428"/>
      <c r="BS352" s="428"/>
      <c r="BT352" s="428"/>
      <c r="BU352" s="428"/>
      <c r="BV352" s="428"/>
      <c r="BW352" s="428"/>
      <c r="BX352" s="428"/>
      <c r="BY352" s="428"/>
      <c r="BZ352" s="428"/>
      <c r="CA352" s="428"/>
      <c r="CB352" s="428"/>
    </row>
    <row r="353" spans="1:80" ht="15.75"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410" t="s">
        <v>511</v>
      </c>
      <c r="AT353" s="410"/>
      <c r="AU353" s="410"/>
      <c r="AV353" s="410"/>
      <c r="AW353" s="410"/>
      <c r="AX353" s="410"/>
      <c r="AY353" s="410"/>
      <c r="AZ353" s="410"/>
      <c r="BA353" s="410"/>
      <c r="BB353" s="410"/>
      <c r="BC353" s="434" t="s">
        <v>332</v>
      </c>
      <c r="BD353" s="434"/>
      <c r="BE353" s="434"/>
      <c r="BF353" s="434"/>
      <c r="BG353" s="434"/>
      <c r="BH353" s="434"/>
      <c r="BI353" s="434"/>
      <c r="BJ353" s="434"/>
      <c r="BK353" s="434"/>
      <c r="BL353" s="434"/>
      <c r="BM353" s="434"/>
      <c r="BN353" s="434"/>
      <c r="BO353" s="434"/>
      <c r="BP353" s="434"/>
      <c r="BQ353" s="9"/>
      <c r="BR353" s="9"/>
      <c r="BS353" s="9"/>
      <c r="BT353" s="9"/>
      <c r="BU353" s="9"/>
      <c r="BV353" s="9"/>
      <c r="BW353" s="9"/>
      <c r="BX353" s="9"/>
      <c r="BY353" s="9"/>
      <c r="BZ353" s="9"/>
      <c r="CA353" s="9"/>
      <c r="CB353" s="9"/>
    </row>
    <row r="355" spans="1:80" x14ac:dyDescent="0.2">
      <c r="A355" s="157" t="s">
        <v>142</v>
      </c>
      <c r="B355" s="158"/>
      <c r="C355" s="158"/>
      <c r="D355" s="159"/>
      <c r="E355" s="157" t="s">
        <v>41</v>
      </c>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9"/>
      <c r="AR355" s="157" t="s">
        <v>424</v>
      </c>
      <c r="AS355" s="158"/>
      <c r="AT355" s="158"/>
      <c r="AU355" s="158"/>
      <c r="AV355" s="158"/>
      <c r="AW355" s="158"/>
      <c r="AX355" s="158"/>
      <c r="AY355" s="158"/>
      <c r="AZ355" s="158"/>
      <c r="BA355" s="158"/>
      <c r="BB355" s="158"/>
      <c r="BC355" s="159"/>
      <c r="BD355" s="157" t="s">
        <v>494</v>
      </c>
      <c r="BE355" s="158"/>
      <c r="BF355" s="158"/>
      <c r="BG355" s="158"/>
      <c r="BH355" s="158"/>
      <c r="BI355" s="158"/>
      <c r="BJ355" s="158"/>
      <c r="BK355" s="158"/>
      <c r="BL355" s="158"/>
      <c r="BM355" s="158"/>
      <c r="BN355" s="159"/>
      <c r="BO355" s="157" t="s">
        <v>477</v>
      </c>
      <c r="BP355" s="158"/>
      <c r="BQ355" s="158"/>
      <c r="BR355" s="158"/>
      <c r="BS355" s="158"/>
      <c r="BT355" s="158"/>
      <c r="BU355" s="158"/>
      <c r="BV355" s="158"/>
      <c r="BW355" s="158"/>
      <c r="BX355" s="158"/>
      <c r="BY355" s="158"/>
      <c r="BZ355" s="158"/>
      <c r="CA355" s="158"/>
      <c r="CB355" s="159"/>
    </row>
    <row r="356" spans="1:80" x14ac:dyDescent="0.2">
      <c r="A356" s="407" t="s">
        <v>143</v>
      </c>
      <c r="B356" s="408"/>
      <c r="C356" s="408"/>
      <c r="D356" s="409"/>
      <c r="E356" s="407"/>
      <c r="F356" s="408"/>
      <c r="G356" s="408"/>
      <c r="H356" s="408"/>
      <c r="I356" s="408"/>
      <c r="J356" s="408"/>
      <c r="K356" s="408"/>
      <c r="L356" s="408"/>
      <c r="M356" s="408"/>
      <c r="N356" s="408"/>
      <c r="O356" s="408"/>
      <c r="P356" s="408"/>
      <c r="Q356" s="408"/>
      <c r="R356" s="408"/>
      <c r="S356" s="408"/>
      <c r="T356" s="408"/>
      <c r="U356" s="408"/>
      <c r="V356" s="408"/>
      <c r="W356" s="408"/>
      <c r="X356" s="408"/>
      <c r="Y356" s="408"/>
      <c r="Z356" s="408"/>
      <c r="AA356" s="408"/>
      <c r="AB356" s="408"/>
      <c r="AC356" s="408"/>
      <c r="AD356" s="408"/>
      <c r="AE356" s="408"/>
      <c r="AF356" s="408"/>
      <c r="AG356" s="408"/>
      <c r="AH356" s="408"/>
      <c r="AI356" s="408"/>
      <c r="AJ356" s="408"/>
      <c r="AK356" s="408"/>
      <c r="AL356" s="408"/>
      <c r="AM356" s="408"/>
      <c r="AN356" s="408"/>
      <c r="AO356" s="408"/>
      <c r="AP356" s="408"/>
      <c r="AQ356" s="409"/>
      <c r="AR356" s="407"/>
      <c r="AS356" s="408"/>
      <c r="AT356" s="408"/>
      <c r="AU356" s="408"/>
      <c r="AV356" s="408"/>
      <c r="AW356" s="408"/>
      <c r="AX356" s="408"/>
      <c r="AY356" s="408"/>
      <c r="AZ356" s="408"/>
      <c r="BA356" s="408"/>
      <c r="BB356" s="408"/>
      <c r="BC356" s="409"/>
      <c r="BD356" s="407" t="s">
        <v>495</v>
      </c>
      <c r="BE356" s="408"/>
      <c r="BF356" s="408"/>
      <c r="BG356" s="408"/>
      <c r="BH356" s="408"/>
      <c r="BI356" s="408"/>
      <c r="BJ356" s="408"/>
      <c r="BK356" s="408"/>
      <c r="BL356" s="408"/>
      <c r="BM356" s="408"/>
      <c r="BN356" s="409"/>
      <c r="BO356" s="407" t="s">
        <v>496</v>
      </c>
      <c r="BP356" s="408"/>
      <c r="BQ356" s="408"/>
      <c r="BR356" s="408"/>
      <c r="BS356" s="408"/>
      <c r="BT356" s="408"/>
      <c r="BU356" s="408"/>
      <c r="BV356" s="408"/>
      <c r="BW356" s="408"/>
      <c r="BX356" s="408"/>
      <c r="BY356" s="408"/>
      <c r="BZ356" s="408"/>
      <c r="CA356" s="408"/>
      <c r="CB356" s="409"/>
    </row>
    <row r="357" spans="1:80" x14ac:dyDescent="0.2">
      <c r="A357" s="407"/>
      <c r="B357" s="408"/>
      <c r="C357" s="408"/>
      <c r="D357" s="409"/>
      <c r="E357" s="407"/>
      <c r="F357" s="408"/>
      <c r="G357" s="408"/>
      <c r="H357" s="408"/>
      <c r="I357" s="408"/>
      <c r="J357" s="408"/>
      <c r="K357" s="408"/>
      <c r="L357" s="408"/>
      <c r="M357" s="408"/>
      <c r="N357" s="408"/>
      <c r="O357" s="408"/>
      <c r="P357" s="408"/>
      <c r="Q357" s="408"/>
      <c r="R357" s="408"/>
      <c r="S357" s="408"/>
      <c r="T357" s="408"/>
      <c r="U357" s="408"/>
      <c r="V357" s="408"/>
      <c r="W357" s="408"/>
      <c r="X357" s="408"/>
      <c r="Y357" s="408"/>
      <c r="Z357" s="408"/>
      <c r="AA357" s="408"/>
      <c r="AB357" s="408"/>
      <c r="AC357" s="408"/>
      <c r="AD357" s="408"/>
      <c r="AE357" s="408"/>
      <c r="AF357" s="408"/>
      <c r="AG357" s="408"/>
      <c r="AH357" s="408"/>
      <c r="AI357" s="408"/>
      <c r="AJ357" s="408"/>
      <c r="AK357" s="408"/>
      <c r="AL357" s="408"/>
      <c r="AM357" s="408"/>
      <c r="AN357" s="408"/>
      <c r="AO357" s="408"/>
      <c r="AP357" s="408"/>
      <c r="AQ357" s="409"/>
      <c r="AR357" s="407"/>
      <c r="AS357" s="408"/>
      <c r="AT357" s="408"/>
      <c r="AU357" s="408"/>
      <c r="AV357" s="408"/>
      <c r="AW357" s="408"/>
      <c r="AX357" s="408"/>
      <c r="AY357" s="408"/>
      <c r="AZ357" s="408"/>
      <c r="BA357" s="408"/>
      <c r="BB357" s="408"/>
      <c r="BC357" s="409"/>
      <c r="BD357" s="407" t="s">
        <v>497</v>
      </c>
      <c r="BE357" s="408"/>
      <c r="BF357" s="408"/>
      <c r="BG357" s="408"/>
      <c r="BH357" s="408"/>
      <c r="BI357" s="408"/>
      <c r="BJ357" s="408"/>
      <c r="BK357" s="408"/>
      <c r="BL357" s="408"/>
      <c r="BM357" s="408"/>
      <c r="BN357" s="409"/>
      <c r="BO357" s="407" t="s">
        <v>432</v>
      </c>
      <c r="BP357" s="408"/>
      <c r="BQ357" s="408"/>
      <c r="BR357" s="408"/>
      <c r="BS357" s="408"/>
      <c r="BT357" s="408"/>
      <c r="BU357" s="408"/>
      <c r="BV357" s="408"/>
      <c r="BW357" s="408"/>
      <c r="BX357" s="408"/>
      <c r="BY357" s="408"/>
      <c r="BZ357" s="408"/>
      <c r="CA357" s="408"/>
      <c r="CB357" s="409"/>
    </row>
    <row r="358" spans="1:80" x14ac:dyDescent="0.2">
      <c r="A358" s="400">
        <v>1</v>
      </c>
      <c r="B358" s="401"/>
      <c r="C358" s="401"/>
      <c r="D358" s="402"/>
      <c r="E358" s="400">
        <v>2</v>
      </c>
      <c r="F358" s="401"/>
      <c r="G358" s="401"/>
      <c r="H358" s="401"/>
      <c r="I358" s="401"/>
      <c r="J358" s="401"/>
      <c r="K358" s="401"/>
      <c r="L358" s="401"/>
      <c r="M358" s="401"/>
      <c r="N358" s="401"/>
      <c r="O358" s="401"/>
      <c r="P358" s="401"/>
      <c r="Q358" s="401"/>
      <c r="R358" s="401"/>
      <c r="S358" s="401"/>
      <c r="T358" s="401"/>
      <c r="U358" s="401"/>
      <c r="V358" s="401"/>
      <c r="W358" s="401"/>
      <c r="X358" s="401"/>
      <c r="Y358" s="401"/>
      <c r="Z358" s="401"/>
      <c r="AA358" s="401"/>
      <c r="AB358" s="401"/>
      <c r="AC358" s="401"/>
      <c r="AD358" s="401"/>
      <c r="AE358" s="401"/>
      <c r="AF358" s="401"/>
      <c r="AG358" s="401"/>
      <c r="AH358" s="401"/>
      <c r="AI358" s="401"/>
      <c r="AJ358" s="401"/>
      <c r="AK358" s="401"/>
      <c r="AL358" s="401"/>
      <c r="AM358" s="401"/>
      <c r="AN358" s="401"/>
      <c r="AO358" s="401"/>
      <c r="AP358" s="401"/>
      <c r="AQ358" s="402"/>
      <c r="AR358" s="400">
        <v>3</v>
      </c>
      <c r="AS358" s="401"/>
      <c r="AT358" s="401"/>
      <c r="AU358" s="401"/>
      <c r="AV358" s="401"/>
      <c r="AW358" s="401"/>
      <c r="AX358" s="401"/>
      <c r="AY358" s="401"/>
      <c r="AZ358" s="401"/>
      <c r="BA358" s="401"/>
      <c r="BB358" s="401"/>
      <c r="BC358" s="402"/>
      <c r="BD358" s="400">
        <v>4</v>
      </c>
      <c r="BE358" s="401"/>
      <c r="BF358" s="401"/>
      <c r="BG358" s="401"/>
      <c r="BH358" s="401"/>
      <c r="BI358" s="401"/>
      <c r="BJ358" s="401"/>
      <c r="BK358" s="401"/>
      <c r="BL358" s="401"/>
      <c r="BM358" s="401"/>
      <c r="BN358" s="402"/>
      <c r="BO358" s="400">
        <v>5</v>
      </c>
      <c r="BP358" s="401"/>
      <c r="BQ358" s="401"/>
      <c r="BR358" s="401"/>
      <c r="BS358" s="401"/>
      <c r="BT358" s="401"/>
      <c r="BU358" s="401"/>
      <c r="BV358" s="401"/>
      <c r="BW358" s="401"/>
      <c r="BX358" s="401"/>
      <c r="BY358" s="401"/>
      <c r="BZ358" s="401"/>
      <c r="CA358" s="401"/>
      <c r="CB358" s="402"/>
    </row>
    <row r="359" spans="1:80" x14ac:dyDescent="0.2">
      <c r="A359" s="413"/>
      <c r="B359" s="414"/>
      <c r="C359" s="414"/>
      <c r="D359" s="415"/>
      <c r="E359" s="413"/>
      <c r="F359" s="414"/>
      <c r="G359" s="414"/>
      <c r="H359" s="414"/>
      <c r="I359" s="414"/>
      <c r="J359" s="414"/>
      <c r="K359" s="414"/>
      <c r="L359" s="414"/>
      <c r="M359" s="414"/>
      <c r="N359" s="414"/>
      <c r="O359" s="414"/>
      <c r="P359" s="414"/>
      <c r="Q359" s="414"/>
      <c r="R359" s="414"/>
      <c r="S359" s="414"/>
      <c r="T359" s="414"/>
      <c r="U359" s="414"/>
      <c r="V359" s="414"/>
      <c r="W359" s="414"/>
      <c r="X359" s="414"/>
      <c r="Y359" s="414"/>
      <c r="Z359" s="414"/>
      <c r="AA359" s="414"/>
      <c r="AB359" s="414"/>
      <c r="AC359" s="414"/>
      <c r="AD359" s="414"/>
      <c r="AE359" s="414"/>
      <c r="AF359" s="414"/>
      <c r="AG359" s="414"/>
      <c r="AH359" s="414"/>
      <c r="AI359" s="414"/>
      <c r="AJ359" s="414"/>
      <c r="AK359" s="414"/>
      <c r="AL359" s="414"/>
      <c r="AM359" s="414"/>
      <c r="AN359" s="414"/>
      <c r="AO359" s="414"/>
      <c r="AP359" s="414"/>
      <c r="AQ359" s="415"/>
      <c r="AR359" s="392"/>
      <c r="AS359" s="393"/>
      <c r="AT359" s="393"/>
      <c r="AU359" s="393"/>
      <c r="AV359" s="393"/>
      <c r="AW359" s="393"/>
      <c r="AX359" s="393"/>
      <c r="AY359" s="393"/>
      <c r="AZ359" s="393"/>
      <c r="BA359" s="393"/>
      <c r="BB359" s="393"/>
      <c r="BC359" s="394"/>
      <c r="BD359" s="392"/>
      <c r="BE359" s="393"/>
      <c r="BF359" s="393"/>
      <c r="BG359" s="393"/>
      <c r="BH359" s="393"/>
      <c r="BI359" s="393"/>
      <c r="BJ359" s="393"/>
      <c r="BK359" s="393"/>
      <c r="BL359" s="393"/>
      <c r="BM359" s="393"/>
      <c r="BN359" s="394"/>
      <c r="BO359" s="392">
        <f>ROUND(AR359*BD359,2)</f>
        <v>0</v>
      </c>
      <c r="BP359" s="393"/>
      <c r="BQ359" s="393"/>
      <c r="BR359" s="393"/>
      <c r="BS359" s="393"/>
      <c r="BT359" s="393"/>
      <c r="BU359" s="393"/>
      <c r="BV359" s="393"/>
      <c r="BW359" s="393"/>
      <c r="BX359" s="393"/>
      <c r="BY359" s="393"/>
      <c r="BZ359" s="393"/>
      <c r="CA359" s="393"/>
      <c r="CB359" s="394"/>
    </row>
    <row r="360" spans="1:80" x14ac:dyDescent="0.2">
      <c r="A360" s="413"/>
      <c r="B360" s="414"/>
      <c r="C360" s="414"/>
      <c r="D360" s="415"/>
      <c r="E360" s="227"/>
      <c r="F360" s="228"/>
      <c r="G360" s="228"/>
      <c r="H360" s="228"/>
      <c r="I360" s="228"/>
      <c r="J360" s="228"/>
      <c r="K360" s="228"/>
      <c r="L360" s="228"/>
      <c r="M360" s="228"/>
      <c r="N360" s="228"/>
      <c r="O360" s="228"/>
      <c r="P360" s="228"/>
      <c r="Q360" s="228"/>
      <c r="R360" s="228"/>
      <c r="S360" s="228"/>
      <c r="T360" s="228"/>
      <c r="U360" s="228"/>
      <c r="V360" s="228"/>
      <c r="W360" s="228"/>
      <c r="X360" s="228"/>
      <c r="Y360" s="228"/>
      <c r="Z360" s="228"/>
      <c r="AA360" s="228"/>
      <c r="AB360" s="228"/>
      <c r="AC360" s="228"/>
      <c r="AD360" s="228"/>
      <c r="AE360" s="228"/>
      <c r="AF360" s="228"/>
      <c r="AG360" s="228"/>
      <c r="AH360" s="228"/>
      <c r="AI360" s="228"/>
      <c r="AJ360" s="228"/>
      <c r="AK360" s="228"/>
      <c r="AL360" s="228"/>
      <c r="AM360" s="228"/>
      <c r="AN360" s="228"/>
      <c r="AO360" s="228"/>
      <c r="AP360" s="228"/>
      <c r="AQ360" s="435"/>
      <c r="AR360" s="392"/>
      <c r="AS360" s="393"/>
      <c r="AT360" s="393"/>
      <c r="AU360" s="393"/>
      <c r="AV360" s="393"/>
      <c r="AW360" s="393"/>
      <c r="AX360" s="393"/>
      <c r="AY360" s="393"/>
      <c r="AZ360" s="393"/>
      <c r="BA360" s="393"/>
      <c r="BB360" s="393"/>
      <c r="BC360" s="394"/>
      <c r="BD360" s="392"/>
      <c r="BE360" s="393"/>
      <c r="BF360" s="393"/>
      <c r="BG360" s="393"/>
      <c r="BH360" s="393"/>
      <c r="BI360" s="393"/>
      <c r="BJ360" s="393"/>
      <c r="BK360" s="393"/>
      <c r="BL360" s="393"/>
      <c r="BM360" s="393"/>
      <c r="BN360" s="394"/>
      <c r="BO360" s="392">
        <f t="shared" ref="BO360:BO361" si="21">ROUND(AR360*BD360,2)</f>
        <v>0</v>
      </c>
      <c r="BP360" s="393"/>
      <c r="BQ360" s="393"/>
      <c r="BR360" s="393"/>
      <c r="BS360" s="393"/>
      <c r="BT360" s="393"/>
      <c r="BU360" s="393"/>
      <c r="BV360" s="393"/>
      <c r="BW360" s="393"/>
      <c r="BX360" s="393"/>
      <c r="BY360" s="393"/>
      <c r="BZ360" s="393"/>
      <c r="CA360" s="393"/>
      <c r="CB360" s="394"/>
    </row>
    <row r="361" spans="1:80" x14ac:dyDescent="0.2">
      <c r="A361" s="361"/>
      <c r="B361" s="362"/>
      <c r="C361" s="362"/>
      <c r="D361" s="363"/>
      <c r="E361" s="227"/>
      <c r="F361" s="228"/>
      <c r="G361" s="228"/>
      <c r="H361" s="228"/>
      <c r="I361" s="228"/>
      <c r="J361" s="228"/>
      <c r="K361" s="228"/>
      <c r="L361" s="228"/>
      <c r="M361" s="228"/>
      <c r="N361" s="228"/>
      <c r="O361" s="228"/>
      <c r="P361" s="228"/>
      <c r="Q361" s="228"/>
      <c r="R361" s="228"/>
      <c r="S361" s="228"/>
      <c r="T361" s="228"/>
      <c r="U361" s="228"/>
      <c r="V361" s="228"/>
      <c r="W361" s="228"/>
      <c r="X361" s="228"/>
      <c r="Y361" s="228"/>
      <c r="Z361" s="228"/>
      <c r="AA361" s="228"/>
      <c r="AB361" s="228"/>
      <c r="AC361" s="228"/>
      <c r="AD361" s="228"/>
      <c r="AE361" s="228"/>
      <c r="AF361" s="228"/>
      <c r="AG361" s="228"/>
      <c r="AH361" s="228"/>
      <c r="AI361" s="228"/>
      <c r="AJ361" s="228"/>
      <c r="AK361" s="228"/>
      <c r="AL361" s="228"/>
      <c r="AM361" s="228"/>
      <c r="AN361" s="228"/>
      <c r="AO361" s="228"/>
      <c r="AP361" s="228"/>
      <c r="AQ361" s="435"/>
      <c r="AR361" s="364"/>
      <c r="AS361" s="365"/>
      <c r="AT361" s="365"/>
      <c r="AU361" s="365"/>
      <c r="AV361" s="365"/>
      <c r="AW361" s="365"/>
      <c r="AX361" s="365"/>
      <c r="AY361" s="365"/>
      <c r="AZ361" s="365"/>
      <c r="BA361" s="365"/>
      <c r="BB361" s="365"/>
      <c r="BC361" s="366"/>
      <c r="BD361" s="364"/>
      <c r="BE361" s="365"/>
      <c r="BF361" s="365"/>
      <c r="BG361" s="365"/>
      <c r="BH361" s="365"/>
      <c r="BI361" s="365"/>
      <c r="BJ361" s="365"/>
      <c r="BK361" s="365"/>
      <c r="BL361" s="365"/>
      <c r="BM361" s="365"/>
      <c r="BN361" s="366"/>
      <c r="BO361" s="392">
        <f t="shared" si="21"/>
        <v>0</v>
      </c>
      <c r="BP361" s="393"/>
      <c r="BQ361" s="393"/>
      <c r="BR361" s="393"/>
      <c r="BS361" s="393"/>
      <c r="BT361" s="393"/>
      <c r="BU361" s="393"/>
      <c r="BV361" s="393"/>
      <c r="BW361" s="393"/>
      <c r="BX361" s="393"/>
      <c r="BY361" s="393"/>
      <c r="BZ361" s="393"/>
      <c r="CA361" s="393"/>
      <c r="CB361" s="394"/>
    </row>
    <row r="362" spans="1:80" x14ac:dyDescent="0.2">
      <c r="A362" s="377"/>
      <c r="B362" s="378"/>
      <c r="C362" s="378"/>
      <c r="D362" s="379"/>
      <c r="E362" s="380" t="s">
        <v>421</v>
      </c>
      <c r="F362" s="381"/>
      <c r="G362" s="381"/>
      <c r="H362" s="381"/>
      <c r="I362" s="381"/>
      <c r="J362" s="381"/>
      <c r="K362" s="381"/>
      <c r="L362" s="381"/>
      <c r="M362" s="381"/>
      <c r="N362" s="381"/>
      <c r="O362" s="381"/>
      <c r="P362" s="381"/>
      <c r="Q362" s="381"/>
      <c r="R362" s="381"/>
      <c r="S362" s="381"/>
      <c r="T362" s="381"/>
      <c r="U362" s="381"/>
      <c r="V362" s="381"/>
      <c r="W362" s="381"/>
      <c r="X362" s="381"/>
      <c r="Y362" s="381"/>
      <c r="Z362" s="381"/>
      <c r="AA362" s="381"/>
      <c r="AB362" s="381"/>
      <c r="AC362" s="381"/>
      <c r="AD362" s="381"/>
      <c r="AE362" s="381"/>
      <c r="AF362" s="381"/>
      <c r="AG362" s="381"/>
      <c r="AH362" s="381"/>
      <c r="AI362" s="381"/>
      <c r="AJ362" s="381"/>
      <c r="AK362" s="381"/>
      <c r="AL362" s="381"/>
      <c r="AM362" s="381"/>
      <c r="AN362" s="381"/>
      <c r="AO362" s="381"/>
      <c r="AP362" s="381"/>
      <c r="AQ362" s="382"/>
      <c r="AR362" s="383" t="s">
        <v>52</v>
      </c>
      <c r="AS362" s="384"/>
      <c r="AT362" s="384"/>
      <c r="AU362" s="384"/>
      <c r="AV362" s="384"/>
      <c r="AW362" s="384"/>
      <c r="AX362" s="384"/>
      <c r="AY362" s="384"/>
      <c r="AZ362" s="384"/>
      <c r="BA362" s="384"/>
      <c r="BB362" s="384"/>
      <c r="BC362" s="385"/>
      <c r="BD362" s="383" t="s">
        <v>52</v>
      </c>
      <c r="BE362" s="384"/>
      <c r="BF362" s="384"/>
      <c r="BG362" s="384"/>
      <c r="BH362" s="384"/>
      <c r="BI362" s="384"/>
      <c r="BJ362" s="384"/>
      <c r="BK362" s="384"/>
      <c r="BL362" s="384"/>
      <c r="BM362" s="384"/>
      <c r="BN362" s="385"/>
      <c r="BO362" s="457">
        <f>SUM(BO359:CB361)</f>
        <v>0</v>
      </c>
      <c r="BP362" s="458"/>
      <c r="BQ362" s="458"/>
      <c r="BR362" s="458"/>
      <c r="BS362" s="458"/>
      <c r="BT362" s="458"/>
      <c r="BU362" s="458"/>
      <c r="BV362" s="458"/>
      <c r="BW362" s="458"/>
      <c r="BX362" s="458"/>
      <c r="BY362" s="458"/>
      <c r="BZ362" s="458"/>
      <c r="CA362" s="458"/>
      <c r="CB362" s="459"/>
    </row>
    <row r="363" spans="1:80" ht="14.25" customHeight="1" x14ac:dyDescent="0.2"/>
    <row r="364" spans="1:80" ht="15.75" x14ac:dyDescent="0.25">
      <c r="A364" s="428" t="s">
        <v>544</v>
      </c>
      <c r="B364" s="428"/>
      <c r="C364" s="428"/>
      <c r="D364" s="428"/>
      <c r="E364" s="428"/>
      <c r="F364" s="428"/>
      <c r="G364" s="428"/>
      <c r="H364" s="428"/>
      <c r="I364" s="428"/>
      <c r="J364" s="428"/>
      <c r="K364" s="428"/>
      <c r="L364" s="428"/>
      <c r="M364" s="428"/>
      <c r="N364" s="428"/>
      <c r="O364" s="428"/>
      <c r="P364" s="428"/>
      <c r="Q364" s="428"/>
      <c r="R364" s="428"/>
      <c r="S364" s="428"/>
      <c r="T364" s="428"/>
      <c r="U364" s="428"/>
      <c r="V364" s="428"/>
      <c r="W364" s="428"/>
      <c r="X364" s="428"/>
      <c r="Y364" s="428"/>
      <c r="Z364" s="428"/>
      <c r="AA364" s="428"/>
      <c r="AB364" s="428"/>
      <c r="AC364" s="428"/>
      <c r="AD364" s="428"/>
      <c r="AE364" s="428"/>
      <c r="AF364" s="428"/>
      <c r="AG364" s="428"/>
      <c r="AH364" s="428"/>
      <c r="AI364" s="428"/>
      <c r="AJ364" s="428"/>
      <c r="AK364" s="428"/>
      <c r="AL364" s="428"/>
      <c r="AM364" s="428"/>
      <c r="AN364" s="428"/>
      <c r="AO364" s="428"/>
      <c r="AP364" s="428"/>
      <c r="AQ364" s="428"/>
      <c r="AR364" s="428"/>
      <c r="AS364" s="428"/>
      <c r="AT364" s="428"/>
      <c r="AU364" s="428"/>
      <c r="AV364" s="428"/>
      <c r="AW364" s="428"/>
      <c r="AX364" s="428"/>
      <c r="AY364" s="428"/>
      <c r="AZ364" s="428"/>
      <c r="BA364" s="428"/>
      <c r="BB364" s="428"/>
      <c r="BC364" s="428"/>
      <c r="BD364" s="428"/>
      <c r="BE364" s="428"/>
      <c r="BF364" s="428"/>
      <c r="BG364" s="428"/>
      <c r="BH364" s="428"/>
      <c r="BI364" s="428"/>
      <c r="BJ364" s="428"/>
      <c r="BK364" s="428"/>
      <c r="BL364" s="428"/>
      <c r="BM364" s="428"/>
      <c r="BN364" s="428"/>
      <c r="BO364" s="428"/>
      <c r="BP364" s="428"/>
      <c r="BQ364" s="428"/>
      <c r="BR364" s="428"/>
      <c r="BS364" s="428"/>
      <c r="BT364" s="428"/>
      <c r="BU364" s="428"/>
      <c r="BV364" s="428"/>
      <c r="BW364" s="428"/>
      <c r="BX364" s="428"/>
      <c r="BY364" s="428"/>
      <c r="BZ364" s="428"/>
      <c r="CA364" s="428"/>
      <c r="CB364" s="428"/>
    </row>
    <row r="365" spans="1:80" ht="15.75"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410" t="s">
        <v>511</v>
      </c>
      <c r="AT365" s="410"/>
      <c r="AU365" s="410"/>
      <c r="AV365" s="410"/>
      <c r="AW365" s="410"/>
      <c r="AX365" s="410"/>
      <c r="AY365" s="410"/>
      <c r="AZ365" s="410"/>
      <c r="BA365" s="410"/>
      <c r="BB365" s="410"/>
      <c r="BC365" s="434" t="s">
        <v>333</v>
      </c>
      <c r="BD365" s="434"/>
      <c r="BE365" s="434"/>
      <c r="BF365" s="434"/>
      <c r="BG365" s="434"/>
      <c r="BH365" s="434"/>
      <c r="BI365" s="434"/>
      <c r="BJ365" s="434"/>
      <c r="BK365" s="434"/>
      <c r="BL365" s="434"/>
      <c r="BM365" s="434"/>
      <c r="BN365" s="434"/>
      <c r="BO365" s="434"/>
      <c r="BP365" s="434"/>
      <c r="BQ365" s="9"/>
      <c r="BR365" s="9"/>
      <c r="BS365" s="9"/>
      <c r="BT365" s="9"/>
      <c r="BU365" s="9"/>
      <c r="BV365" s="9"/>
      <c r="BW365" s="9"/>
      <c r="BX365" s="9"/>
      <c r="BY365" s="9"/>
      <c r="BZ365" s="9"/>
      <c r="CA365" s="9"/>
      <c r="CB365" s="9"/>
    </row>
    <row r="366" spans="1:80" x14ac:dyDescent="0.2">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c r="BC366" s="82"/>
      <c r="BD366" s="82"/>
      <c r="BE366" s="82"/>
      <c r="BF366" s="82"/>
      <c r="BG366" s="82"/>
      <c r="BH366" s="82"/>
      <c r="BI366" s="82"/>
      <c r="BJ366" s="82"/>
      <c r="BK366" s="82"/>
      <c r="BL366" s="82"/>
      <c r="BM366" s="82"/>
      <c r="BN366" s="82"/>
      <c r="BO366" s="82"/>
      <c r="BP366" s="82"/>
      <c r="BQ366" s="82"/>
      <c r="BR366" s="82"/>
      <c r="BS366" s="82"/>
      <c r="BT366" s="82"/>
      <c r="BU366" s="82"/>
      <c r="BV366" s="82"/>
      <c r="BW366" s="82"/>
      <c r="BX366" s="82"/>
      <c r="BY366" s="82"/>
      <c r="BZ366" s="82"/>
      <c r="CA366" s="82"/>
      <c r="CB366" s="82"/>
    </row>
    <row r="367" spans="1:80" x14ac:dyDescent="0.2">
      <c r="A367" s="157" t="s">
        <v>142</v>
      </c>
      <c r="B367" s="158"/>
      <c r="C367" s="158"/>
      <c r="D367" s="159"/>
      <c r="E367" s="157" t="s">
        <v>422</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9"/>
      <c r="AN367" s="157" t="s">
        <v>498</v>
      </c>
      <c r="AO367" s="158"/>
      <c r="AP367" s="158"/>
      <c r="AQ367" s="158"/>
      <c r="AR367" s="158"/>
      <c r="AS367" s="158"/>
      <c r="AT367" s="158"/>
      <c r="AU367" s="158"/>
      <c r="AV367" s="158"/>
      <c r="AW367" s="158"/>
      <c r="AX367" s="158"/>
      <c r="AY367" s="158"/>
      <c r="AZ367" s="158"/>
      <c r="BA367" s="158"/>
      <c r="BB367" s="158"/>
      <c r="BC367" s="159"/>
      <c r="BD367" s="157" t="s">
        <v>424</v>
      </c>
      <c r="BE367" s="158"/>
      <c r="BF367" s="158"/>
      <c r="BG367" s="158"/>
      <c r="BH367" s="158"/>
      <c r="BI367" s="158"/>
      <c r="BJ367" s="158"/>
      <c r="BK367" s="158"/>
      <c r="BL367" s="158"/>
      <c r="BM367" s="159"/>
      <c r="BN367" s="157" t="s">
        <v>477</v>
      </c>
      <c r="BO367" s="158"/>
      <c r="BP367" s="158"/>
      <c r="BQ367" s="158"/>
      <c r="BR367" s="158"/>
      <c r="BS367" s="158"/>
      <c r="BT367" s="158"/>
      <c r="BU367" s="158"/>
      <c r="BV367" s="158"/>
      <c r="BW367" s="158"/>
      <c r="BX367" s="158"/>
      <c r="BY367" s="158"/>
      <c r="BZ367" s="158"/>
      <c r="CA367" s="158"/>
      <c r="CB367" s="159"/>
    </row>
    <row r="368" spans="1:80" x14ac:dyDescent="0.2">
      <c r="A368" s="407" t="s">
        <v>143</v>
      </c>
      <c r="B368" s="408"/>
      <c r="C368" s="408"/>
      <c r="D368" s="409"/>
      <c r="E368" s="407"/>
      <c r="F368" s="408"/>
      <c r="G368" s="408"/>
      <c r="H368" s="408"/>
      <c r="I368" s="408"/>
      <c r="J368" s="408"/>
      <c r="K368" s="408"/>
      <c r="L368" s="408"/>
      <c r="M368" s="408"/>
      <c r="N368" s="408"/>
      <c r="O368" s="408"/>
      <c r="P368" s="408"/>
      <c r="Q368" s="408"/>
      <c r="R368" s="408"/>
      <c r="S368" s="408"/>
      <c r="T368" s="408"/>
      <c r="U368" s="408"/>
      <c r="V368" s="408"/>
      <c r="W368" s="408"/>
      <c r="X368" s="408"/>
      <c r="Y368" s="408"/>
      <c r="Z368" s="408"/>
      <c r="AA368" s="408"/>
      <c r="AB368" s="408"/>
      <c r="AC368" s="408"/>
      <c r="AD368" s="408"/>
      <c r="AE368" s="408"/>
      <c r="AF368" s="408"/>
      <c r="AG368" s="408"/>
      <c r="AH368" s="408"/>
      <c r="AI368" s="408"/>
      <c r="AJ368" s="408"/>
      <c r="AK368" s="408"/>
      <c r="AL368" s="408"/>
      <c r="AM368" s="409"/>
      <c r="AN368" s="407" t="s">
        <v>499</v>
      </c>
      <c r="AO368" s="408"/>
      <c r="AP368" s="408"/>
      <c r="AQ368" s="408"/>
      <c r="AR368" s="408"/>
      <c r="AS368" s="408"/>
      <c r="AT368" s="408"/>
      <c r="AU368" s="408"/>
      <c r="AV368" s="408"/>
      <c r="AW368" s="408"/>
      <c r="AX368" s="408"/>
      <c r="AY368" s="408"/>
      <c r="AZ368" s="408"/>
      <c r="BA368" s="408"/>
      <c r="BB368" s="408"/>
      <c r="BC368" s="409"/>
      <c r="BD368" s="407" t="s">
        <v>500</v>
      </c>
      <c r="BE368" s="408"/>
      <c r="BF368" s="408"/>
      <c r="BG368" s="408"/>
      <c r="BH368" s="408"/>
      <c r="BI368" s="408"/>
      <c r="BJ368" s="408"/>
      <c r="BK368" s="408"/>
      <c r="BL368" s="408"/>
      <c r="BM368" s="409"/>
      <c r="BN368" s="407" t="s">
        <v>501</v>
      </c>
      <c r="BO368" s="408"/>
      <c r="BP368" s="408"/>
      <c r="BQ368" s="408"/>
      <c r="BR368" s="408"/>
      <c r="BS368" s="408"/>
      <c r="BT368" s="408"/>
      <c r="BU368" s="408"/>
      <c r="BV368" s="408"/>
      <c r="BW368" s="408"/>
      <c r="BX368" s="408"/>
      <c r="BY368" s="408"/>
      <c r="BZ368" s="408"/>
      <c r="CA368" s="408"/>
      <c r="CB368" s="409"/>
    </row>
    <row r="369" spans="1:80" x14ac:dyDescent="0.2">
      <c r="A369" s="407"/>
      <c r="B369" s="408"/>
      <c r="C369" s="408"/>
      <c r="D369" s="409"/>
      <c r="E369" s="407"/>
      <c r="F369" s="408"/>
      <c r="G369" s="408"/>
      <c r="H369" s="408"/>
      <c r="I369" s="408"/>
      <c r="J369" s="408"/>
      <c r="K369" s="408"/>
      <c r="L369" s="408"/>
      <c r="M369" s="408"/>
      <c r="N369" s="408"/>
      <c r="O369" s="408"/>
      <c r="P369" s="408"/>
      <c r="Q369" s="408"/>
      <c r="R369" s="408"/>
      <c r="S369" s="408"/>
      <c r="T369" s="408"/>
      <c r="U369" s="408"/>
      <c r="V369" s="408"/>
      <c r="W369" s="408"/>
      <c r="X369" s="408"/>
      <c r="Y369" s="408"/>
      <c r="Z369" s="408"/>
      <c r="AA369" s="408"/>
      <c r="AB369" s="408"/>
      <c r="AC369" s="408"/>
      <c r="AD369" s="408"/>
      <c r="AE369" s="408"/>
      <c r="AF369" s="408"/>
      <c r="AG369" s="408"/>
      <c r="AH369" s="408"/>
      <c r="AI369" s="408"/>
      <c r="AJ369" s="408"/>
      <c r="AK369" s="408"/>
      <c r="AL369" s="408"/>
      <c r="AM369" s="409"/>
      <c r="AN369" s="407"/>
      <c r="AO369" s="408"/>
      <c r="AP369" s="408"/>
      <c r="AQ369" s="408"/>
      <c r="AR369" s="408"/>
      <c r="AS369" s="408"/>
      <c r="AT369" s="408"/>
      <c r="AU369" s="408"/>
      <c r="AV369" s="408"/>
      <c r="AW369" s="408"/>
      <c r="AX369" s="408"/>
      <c r="AY369" s="408"/>
      <c r="AZ369" s="408"/>
      <c r="BA369" s="408"/>
      <c r="BB369" s="408"/>
      <c r="BC369" s="409"/>
      <c r="BD369" s="407" t="s">
        <v>502</v>
      </c>
      <c r="BE369" s="408"/>
      <c r="BF369" s="408"/>
      <c r="BG369" s="408"/>
      <c r="BH369" s="408"/>
      <c r="BI369" s="408"/>
      <c r="BJ369" s="408"/>
      <c r="BK369" s="408"/>
      <c r="BL369" s="408"/>
      <c r="BM369" s="409"/>
      <c r="BN369" s="407" t="s">
        <v>432</v>
      </c>
      <c r="BO369" s="408"/>
      <c r="BP369" s="408"/>
      <c r="BQ369" s="408"/>
      <c r="BR369" s="408"/>
      <c r="BS369" s="408"/>
      <c r="BT369" s="408"/>
      <c r="BU369" s="408"/>
      <c r="BV369" s="408"/>
      <c r="BW369" s="408"/>
      <c r="BX369" s="408"/>
      <c r="BY369" s="408"/>
      <c r="BZ369" s="408"/>
      <c r="CA369" s="408"/>
      <c r="CB369" s="409"/>
    </row>
    <row r="370" spans="1:80" x14ac:dyDescent="0.2">
      <c r="A370" s="400">
        <v>1</v>
      </c>
      <c r="B370" s="401"/>
      <c r="C370" s="401"/>
      <c r="D370" s="402"/>
      <c r="E370" s="400">
        <v>2</v>
      </c>
      <c r="F370" s="401"/>
      <c r="G370" s="401"/>
      <c r="H370" s="401"/>
      <c r="I370" s="401"/>
      <c r="J370" s="401"/>
      <c r="K370" s="401"/>
      <c r="L370" s="401"/>
      <c r="M370" s="401"/>
      <c r="N370" s="401"/>
      <c r="O370" s="401"/>
      <c r="P370" s="401"/>
      <c r="Q370" s="401"/>
      <c r="R370" s="401"/>
      <c r="S370" s="401"/>
      <c r="T370" s="401"/>
      <c r="U370" s="401"/>
      <c r="V370" s="401"/>
      <c r="W370" s="401"/>
      <c r="X370" s="401"/>
      <c r="Y370" s="401"/>
      <c r="Z370" s="401"/>
      <c r="AA370" s="401"/>
      <c r="AB370" s="401"/>
      <c r="AC370" s="401"/>
      <c r="AD370" s="401"/>
      <c r="AE370" s="401"/>
      <c r="AF370" s="401"/>
      <c r="AG370" s="401"/>
      <c r="AH370" s="401"/>
      <c r="AI370" s="401"/>
      <c r="AJ370" s="401"/>
      <c r="AK370" s="401"/>
      <c r="AL370" s="401"/>
      <c r="AM370" s="402"/>
      <c r="AN370" s="400">
        <v>3</v>
      </c>
      <c r="AO370" s="401"/>
      <c r="AP370" s="401"/>
      <c r="AQ370" s="401"/>
      <c r="AR370" s="401"/>
      <c r="AS370" s="401"/>
      <c r="AT370" s="401"/>
      <c r="AU370" s="401"/>
      <c r="AV370" s="401"/>
      <c r="AW370" s="401"/>
      <c r="AX370" s="401"/>
      <c r="AY370" s="401"/>
      <c r="AZ370" s="401"/>
      <c r="BA370" s="401"/>
      <c r="BB370" s="401"/>
      <c r="BC370" s="402"/>
      <c r="BD370" s="400">
        <v>4</v>
      </c>
      <c r="BE370" s="401"/>
      <c r="BF370" s="401"/>
      <c r="BG370" s="401"/>
      <c r="BH370" s="401"/>
      <c r="BI370" s="401"/>
      <c r="BJ370" s="401"/>
      <c r="BK370" s="401"/>
      <c r="BL370" s="401"/>
      <c r="BM370" s="402"/>
      <c r="BN370" s="400">
        <v>5</v>
      </c>
      <c r="BO370" s="401"/>
      <c r="BP370" s="401"/>
      <c r="BQ370" s="401"/>
      <c r="BR370" s="401"/>
      <c r="BS370" s="401"/>
      <c r="BT370" s="401"/>
      <c r="BU370" s="401"/>
      <c r="BV370" s="401"/>
      <c r="BW370" s="401"/>
      <c r="BX370" s="401"/>
      <c r="BY370" s="401"/>
      <c r="BZ370" s="401"/>
      <c r="CA370" s="401"/>
      <c r="CB370" s="402"/>
    </row>
    <row r="371" spans="1:80" ht="12.75" customHeight="1" x14ac:dyDescent="0.2">
      <c r="A371" s="395"/>
      <c r="B371" s="151"/>
      <c r="C371" s="151"/>
      <c r="D371" s="396"/>
      <c r="E371" s="227"/>
      <c r="F371" s="228"/>
      <c r="G371" s="228"/>
      <c r="H371" s="228"/>
      <c r="I371" s="228"/>
      <c r="J371" s="228"/>
      <c r="K371" s="228"/>
      <c r="L371" s="228"/>
      <c r="M371" s="228"/>
      <c r="N371" s="228"/>
      <c r="O371" s="228"/>
      <c r="P371" s="228"/>
      <c r="Q371" s="228"/>
      <c r="R371" s="228"/>
      <c r="S371" s="228"/>
      <c r="T371" s="228"/>
      <c r="U371" s="228"/>
      <c r="V371" s="228"/>
      <c r="W371" s="228"/>
      <c r="X371" s="228"/>
      <c r="Y371" s="228"/>
      <c r="Z371" s="228"/>
      <c r="AA371" s="228"/>
      <c r="AB371" s="228"/>
      <c r="AC371" s="228"/>
      <c r="AD371" s="228"/>
      <c r="AE371" s="228"/>
      <c r="AF371" s="228"/>
      <c r="AG371" s="228"/>
      <c r="AH371" s="228"/>
      <c r="AI371" s="228"/>
      <c r="AJ371" s="228"/>
      <c r="AK371" s="228"/>
      <c r="AL371" s="228"/>
      <c r="AM371" s="435"/>
      <c r="AN371" s="454"/>
      <c r="AO371" s="455"/>
      <c r="AP371" s="455"/>
      <c r="AQ371" s="455"/>
      <c r="AR371" s="455"/>
      <c r="AS371" s="455"/>
      <c r="AT371" s="455"/>
      <c r="AU371" s="455"/>
      <c r="AV371" s="455"/>
      <c r="AW371" s="455"/>
      <c r="AX371" s="455"/>
      <c r="AY371" s="455"/>
      <c r="AZ371" s="455"/>
      <c r="BA371" s="455"/>
      <c r="BB371" s="455"/>
      <c r="BC371" s="456"/>
      <c r="BD371" s="416"/>
      <c r="BE371" s="417"/>
      <c r="BF371" s="417"/>
      <c r="BG371" s="417"/>
      <c r="BH371" s="417"/>
      <c r="BI371" s="417"/>
      <c r="BJ371" s="417"/>
      <c r="BK371" s="417"/>
      <c r="BL371" s="417"/>
      <c r="BM371" s="418"/>
      <c r="BN371" s="392"/>
      <c r="BO371" s="393"/>
      <c r="BP371" s="393"/>
      <c r="BQ371" s="393"/>
      <c r="BR371" s="393"/>
      <c r="BS371" s="393"/>
      <c r="BT371" s="393"/>
      <c r="BU371" s="393"/>
      <c r="BV371" s="393"/>
      <c r="BW371" s="393"/>
      <c r="BX371" s="393"/>
      <c r="BY371" s="393"/>
      <c r="BZ371" s="393"/>
      <c r="CA371" s="393"/>
      <c r="CB371" s="394"/>
    </row>
    <row r="372" spans="1:80" ht="12.75" customHeight="1" x14ac:dyDescent="0.2">
      <c r="A372" s="395"/>
      <c r="B372" s="151"/>
      <c r="C372" s="151"/>
      <c r="D372" s="396"/>
      <c r="E372" s="227"/>
      <c r="F372" s="228"/>
      <c r="G372" s="228"/>
      <c r="H372" s="228"/>
      <c r="I372" s="228"/>
      <c r="J372" s="228"/>
      <c r="K372" s="228"/>
      <c r="L372" s="228"/>
      <c r="M372" s="228"/>
      <c r="N372" s="228"/>
      <c r="O372" s="228"/>
      <c r="P372" s="228"/>
      <c r="Q372" s="228"/>
      <c r="R372" s="228"/>
      <c r="S372" s="228"/>
      <c r="T372" s="228"/>
      <c r="U372" s="228"/>
      <c r="V372" s="228"/>
      <c r="W372" s="228"/>
      <c r="X372" s="228"/>
      <c r="Y372" s="228"/>
      <c r="Z372" s="228"/>
      <c r="AA372" s="228"/>
      <c r="AB372" s="228"/>
      <c r="AC372" s="228"/>
      <c r="AD372" s="228"/>
      <c r="AE372" s="228"/>
      <c r="AF372" s="228"/>
      <c r="AG372" s="228"/>
      <c r="AH372" s="228"/>
      <c r="AI372" s="228"/>
      <c r="AJ372" s="228"/>
      <c r="AK372" s="228"/>
      <c r="AL372" s="228"/>
      <c r="AM372" s="435"/>
      <c r="AN372" s="448"/>
      <c r="AO372" s="449"/>
      <c r="AP372" s="449"/>
      <c r="AQ372" s="449"/>
      <c r="AR372" s="449"/>
      <c r="AS372" s="449"/>
      <c r="AT372" s="449"/>
      <c r="AU372" s="449"/>
      <c r="AV372" s="449"/>
      <c r="AW372" s="449"/>
      <c r="AX372" s="449"/>
      <c r="AY372" s="449"/>
      <c r="AZ372" s="449"/>
      <c r="BA372" s="449"/>
      <c r="BB372" s="449"/>
      <c r="BC372" s="450"/>
      <c r="BD372" s="416"/>
      <c r="BE372" s="417"/>
      <c r="BF372" s="417"/>
      <c r="BG372" s="417"/>
      <c r="BH372" s="417"/>
      <c r="BI372" s="417"/>
      <c r="BJ372" s="417"/>
      <c r="BK372" s="417"/>
      <c r="BL372" s="417"/>
      <c r="BM372" s="418"/>
      <c r="BN372" s="392"/>
      <c r="BO372" s="393"/>
      <c r="BP372" s="393"/>
      <c r="BQ372" s="393"/>
      <c r="BR372" s="393"/>
      <c r="BS372" s="393"/>
      <c r="BT372" s="393"/>
      <c r="BU372" s="393"/>
      <c r="BV372" s="393"/>
      <c r="BW372" s="393"/>
      <c r="BX372" s="393"/>
      <c r="BY372" s="393"/>
      <c r="BZ372" s="393"/>
      <c r="CA372" s="393"/>
      <c r="CB372" s="394"/>
    </row>
    <row r="373" spans="1:80" ht="12.75" customHeight="1" x14ac:dyDescent="0.2">
      <c r="A373" s="451"/>
      <c r="B373" s="452"/>
      <c r="C373" s="452"/>
      <c r="D373" s="453"/>
      <c r="E373" s="227"/>
      <c r="F373" s="228"/>
      <c r="G373" s="228"/>
      <c r="H373" s="228"/>
      <c r="I373" s="228"/>
      <c r="J373" s="228"/>
      <c r="K373" s="228"/>
      <c r="L373" s="228"/>
      <c r="M373" s="228"/>
      <c r="N373" s="228"/>
      <c r="O373" s="228"/>
      <c r="P373" s="228"/>
      <c r="Q373" s="228"/>
      <c r="R373" s="228"/>
      <c r="S373" s="228"/>
      <c r="T373" s="228"/>
      <c r="U373" s="228"/>
      <c r="V373" s="228"/>
      <c r="W373" s="228"/>
      <c r="X373" s="228"/>
      <c r="Y373" s="228"/>
      <c r="Z373" s="228"/>
      <c r="AA373" s="228"/>
      <c r="AB373" s="228"/>
      <c r="AC373" s="228"/>
      <c r="AD373" s="228"/>
      <c r="AE373" s="228"/>
      <c r="AF373" s="228"/>
      <c r="AG373" s="228"/>
      <c r="AH373" s="228"/>
      <c r="AI373" s="228"/>
      <c r="AJ373" s="228"/>
      <c r="AK373" s="228"/>
      <c r="AL373" s="228"/>
      <c r="AM373" s="435"/>
      <c r="AN373" s="448"/>
      <c r="AO373" s="449"/>
      <c r="AP373" s="449"/>
      <c r="AQ373" s="449"/>
      <c r="AR373" s="449"/>
      <c r="AS373" s="449"/>
      <c r="AT373" s="449"/>
      <c r="AU373" s="449"/>
      <c r="AV373" s="449"/>
      <c r="AW373" s="449"/>
      <c r="AX373" s="449"/>
      <c r="AY373" s="449"/>
      <c r="AZ373" s="449"/>
      <c r="BA373" s="449"/>
      <c r="BB373" s="449"/>
      <c r="BC373" s="450"/>
      <c r="BD373" s="364"/>
      <c r="BE373" s="365"/>
      <c r="BF373" s="365"/>
      <c r="BG373" s="365"/>
      <c r="BH373" s="365"/>
      <c r="BI373" s="365"/>
      <c r="BJ373" s="365"/>
      <c r="BK373" s="365"/>
      <c r="BL373" s="365"/>
      <c r="BM373" s="366"/>
      <c r="BN373" s="364"/>
      <c r="BO373" s="365"/>
      <c r="BP373" s="365"/>
      <c r="BQ373" s="365"/>
      <c r="BR373" s="365"/>
      <c r="BS373" s="365"/>
      <c r="BT373" s="365"/>
      <c r="BU373" s="365"/>
      <c r="BV373" s="365"/>
      <c r="BW373" s="365"/>
      <c r="BX373" s="365"/>
      <c r="BY373" s="365"/>
      <c r="BZ373" s="365"/>
      <c r="CA373" s="365"/>
      <c r="CB373" s="366"/>
    </row>
    <row r="374" spans="1:80" ht="12.75" hidden="1" customHeight="1" x14ac:dyDescent="0.2">
      <c r="A374" s="451"/>
      <c r="B374" s="452"/>
      <c r="C374" s="452"/>
      <c r="D374" s="453"/>
      <c r="E374" s="227"/>
      <c r="F374" s="228"/>
      <c r="G374" s="228"/>
      <c r="H374" s="228"/>
      <c r="I374" s="228"/>
      <c r="J374" s="228"/>
      <c r="K374" s="228"/>
      <c r="L374" s="228"/>
      <c r="M374" s="228"/>
      <c r="N374" s="228"/>
      <c r="O374" s="228"/>
      <c r="P374" s="228"/>
      <c r="Q374" s="228"/>
      <c r="R374" s="228"/>
      <c r="S374" s="228"/>
      <c r="T374" s="228"/>
      <c r="U374" s="228"/>
      <c r="V374" s="228"/>
      <c r="W374" s="228"/>
      <c r="X374" s="228"/>
      <c r="Y374" s="228"/>
      <c r="Z374" s="228"/>
      <c r="AA374" s="228"/>
      <c r="AB374" s="228"/>
      <c r="AC374" s="228"/>
      <c r="AD374" s="228"/>
      <c r="AE374" s="228"/>
      <c r="AF374" s="228"/>
      <c r="AG374" s="228"/>
      <c r="AH374" s="228"/>
      <c r="AI374" s="228"/>
      <c r="AJ374" s="228"/>
      <c r="AK374" s="228"/>
      <c r="AL374" s="228"/>
      <c r="AM374" s="435"/>
      <c r="AN374" s="448"/>
      <c r="AO374" s="449"/>
      <c r="AP374" s="449"/>
      <c r="AQ374" s="449"/>
      <c r="AR374" s="449"/>
      <c r="AS374" s="449"/>
      <c r="AT374" s="449"/>
      <c r="AU374" s="449"/>
      <c r="AV374" s="449"/>
      <c r="AW374" s="449"/>
      <c r="AX374" s="449"/>
      <c r="AY374" s="449"/>
      <c r="AZ374" s="449"/>
      <c r="BA374" s="449"/>
      <c r="BB374" s="449"/>
      <c r="BC374" s="450"/>
      <c r="BD374" s="364"/>
      <c r="BE374" s="365"/>
      <c r="BF374" s="365"/>
      <c r="BG374" s="365"/>
      <c r="BH374" s="365"/>
      <c r="BI374" s="365"/>
      <c r="BJ374" s="365"/>
      <c r="BK374" s="365"/>
      <c r="BL374" s="365"/>
      <c r="BM374" s="366"/>
      <c r="BN374" s="364"/>
      <c r="BO374" s="365"/>
      <c r="BP374" s="365"/>
      <c r="BQ374" s="365"/>
      <c r="BR374" s="365"/>
      <c r="BS374" s="365"/>
      <c r="BT374" s="365"/>
      <c r="BU374" s="365"/>
      <c r="BV374" s="365"/>
      <c r="BW374" s="365"/>
      <c r="BX374" s="365"/>
      <c r="BY374" s="365"/>
      <c r="BZ374" s="365"/>
      <c r="CA374" s="365"/>
      <c r="CB374" s="366"/>
    </row>
    <row r="375" spans="1:80" ht="12.75" hidden="1" customHeight="1" x14ac:dyDescent="0.2">
      <c r="A375" s="451"/>
      <c r="B375" s="452"/>
      <c r="C375" s="452"/>
      <c r="D375" s="453"/>
      <c r="E375" s="227"/>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435"/>
      <c r="AN375" s="448"/>
      <c r="AO375" s="449"/>
      <c r="AP375" s="449"/>
      <c r="AQ375" s="449"/>
      <c r="AR375" s="449"/>
      <c r="AS375" s="449"/>
      <c r="AT375" s="449"/>
      <c r="AU375" s="449"/>
      <c r="AV375" s="449"/>
      <c r="AW375" s="449"/>
      <c r="AX375" s="449"/>
      <c r="AY375" s="449"/>
      <c r="AZ375" s="449"/>
      <c r="BA375" s="449"/>
      <c r="BB375" s="449"/>
      <c r="BC375" s="450"/>
      <c r="BD375" s="364"/>
      <c r="BE375" s="365"/>
      <c r="BF375" s="365"/>
      <c r="BG375" s="365"/>
      <c r="BH375" s="365"/>
      <c r="BI375" s="365"/>
      <c r="BJ375" s="365"/>
      <c r="BK375" s="365"/>
      <c r="BL375" s="365"/>
      <c r="BM375" s="366"/>
      <c r="BN375" s="364"/>
      <c r="BO375" s="365"/>
      <c r="BP375" s="365"/>
      <c r="BQ375" s="365"/>
      <c r="BR375" s="365"/>
      <c r="BS375" s="365"/>
      <c r="BT375" s="365"/>
      <c r="BU375" s="365"/>
      <c r="BV375" s="365"/>
      <c r="BW375" s="365"/>
      <c r="BX375" s="365"/>
      <c r="BY375" s="365"/>
      <c r="BZ375" s="365"/>
      <c r="CA375" s="365"/>
      <c r="CB375" s="366"/>
    </row>
    <row r="376" spans="1:80" ht="12.75" hidden="1" customHeight="1" x14ac:dyDescent="0.2">
      <c r="A376" s="395"/>
      <c r="B376" s="151"/>
      <c r="C376" s="151"/>
      <c r="D376" s="396"/>
      <c r="E376" s="227"/>
      <c r="F376" s="228"/>
      <c r="G376" s="228"/>
      <c r="H376" s="228"/>
      <c r="I376" s="228"/>
      <c r="J376" s="228"/>
      <c r="K376" s="228"/>
      <c r="L376" s="228"/>
      <c r="M376" s="228"/>
      <c r="N376" s="228"/>
      <c r="O376" s="228"/>
      <c r="P376" s="228"/>
      <c r="Q376" s="228"/>
      <c r="R376" s="228"/>
      <c r="S376" s="228"/>
      <c r="T376" s="228"/>
      <c r="U376" s="228"/>
      <c r="V376" s="228"/>
      <c r="W376" s="228"/>
      <c r="X376" s="228"/>
      <c r="Y376" s="228"/>
      <c r="Z376" s="228"/>
      <c r="AA376" s="228"/>
      <c r="AB376" s="228"/>
      <c r="AC376" s="228"/>
      <c r="AD376" s="228"/>
      <c r="AE376" s="228"/>
      <c r="AF376" s="228"/>
      <c r="AG376" s="228"/>
      <c r="AH376" s="228"/>
      <c r="AI376" s="228"/>
      <c r="AJ376" s="228"/>
      <c r="AK376" s="228"/>
      <c r="AL376" s="228"/>
      <c r="AM376" s="435"/>
      <c r="AN376" s="448"/>
      <c r="AO376" s="449"/>
      <c r="AP376" s="449"/>
      <c r="AQ376" s="449"/>
      <c r="AR376" s="449"/>
      <c r="AS376" s="449"/>
      <c r="AT376" s="449"/>
      <c r="AU376" s="449"/>
      <c r="AV376" s="449"/>
      <c r="AW376" s="449"/>
      <c r="AX376" s="449"/>
      <c r="AY376" s="449"/>
      <c r="AZ376" s="449"/>
      <c r="BA376" s="449"/>
      <c r="BB376" s="449"/>
      <c r="BC376" s="450"/>
      <c r="BD376" s="364"/>
      <c r="BE376" s="365"/>
      <c r="BF376" s="365"/>
      <c r="BG376" s="365"/>
      <c r="BH376" s="365"/>
      <c r="BI376" s="365"/>
      <c r="BJ376" s="365"/>
      <c r="BK376" s="365"/>
      <c r="BL376" s="365"/>
      <c r="BM376" s="366"/>
      <c r="BN376" s="442"/>
      <c r="BO376" s="443"/>
      <c r="BP376" s="443"/>
      <c r="BQ376" s="443"/>
      <c r="BR376" s="443"/>
      <c r="BS376" s="443"/>
      <c r="BT376" s="443"/>
      <c r="BU376" s="443"/>
      <c r="BV376" s="443"/>
      <c r="BW376" s="443"/>
      <c r="BX376" s="443"/>
      <c r="BY376" s="443"/>
      <c r="BZ376" s="443"/>
      <c r="CA376" s="443"/>
      <c r="CB376" s="444"/>
    </row>
    <row r="377" spans="1:80" ht="12.6" customHeight="1" x14ac:dyDescent="0.2">
      <c r="A377" s="377"/>
      <c r="B377" s="378"/>
      <c r="C377" s="378"/>
      <c r="D377" s="379"/>
      <c r="E377" s="380" t="s">
        <v>421</v>
      </c>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c r="AG377" s="381"/>
      <c r="AH377" s="381"/>
      <c r="AI377" s="381"/>
      <c r="AJ377" s="381"/>
      <c r="AK377" s="381"/>
      <c r="AL377" s="381"/>
      <c r="AM377" s="382"/>
      <c r="AN377" s="383" t="s">
        <v>52</v>
      </c>
      <c r="AO377" s="384"/>
      <c r="AP377" s="384"/>
      <c r="AQ377" s="384"/>
      <c r="AR377" s="384"/>
      <c r="AS377" s="384"/>
      <c r="AT377" s="384"/>
      <c r="AU377" s="384"/>
      <c r="AV377" s="384"/>
      <c r="AW377" s="384"/>
      <c r="AX377" s="384"/>
      <c r="AY377" s="384"/>
      <c r="AZ377" s="384"/>
      <c r="BA377" s="384"/>
      <c r="BB377" s="384"/>
      <c r="BC377" s="385"/>
      <c r="BD377" s="386" t="s">
        <v>52</v>
      </c>
      <c r="BE377" s="387"/>
      <c r="BF377" s="387"/>
      <c r="BG377" s="387"/>
      <c r="BH377" s="387"/>
      <c r="BI377" s="387"/>
      <c r="BJ377" s="387"/>
      <c r="BK377" s="387"/>
      <c r="BL377" s="387"/>
      <c r="BM377" s="388"/>
      <c r="BN377" s="445">
        <f>SUM(BN371:CB376)</f>
        <v>0</v>
      </c>
      <c r="BO377" s="446"/>
      <c r="BP377" s="446"/>
      <c r="BQ377" s="446"/>
      <c r="BR377" s="446"/>
      <c r="BS377" s="446"/>
      <c r="BT377" s="446"/>
      <c r="BU377" s="446"/>
      <c r="BV377" s="446"/>
      <c r="BW377" s="446"/>
      <c r="BX377" s="446"/>
      <c r="BY377" s="446"/>
      <c r="BZ377" s="446"/>
      <c r="CA377" s="446"/>
      <c r="CB377" s="447"/>
    </row>
    <row r="378" spans="1:80" ht="14.25" customHeight="1" x14ac:dyDescent="0.25">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row>
    <row r="379" spans="1:80" ht="15.75" x14ac:dyDescent="0.25">
      <c r="A379" s="428" t="s">
        <v>545</v>
      </c>
      <c r="B379" s="428"/>
      <c r="C379" s="428"/>
      <c r="D379" s="428"/>
      <c r="E379" s="428"/>
      <c r="F379" s="428"/>
      <c r="G379" s="428"/>
      <c r="H379" s="428"/>
      <c r="I379" s="428"/>
      <c r="J379" s="428"/>
      <c r="K379" s="428"/>
      <c r="L379" s="428"/>
      <c r="M379" s="428"/>
      <c r="N379" s="428"/>
      <c r="O379" s="428"/>
      <c r="P379" s="428"/>
      <c r="Q379" s="428"/>
      <c r="R379" s="428"/>
      <c r="S379" s="428"/>
      <c r="T379" s="428"/>
      <c r="U379" s="428"/>
      <c r="V379" s="428"/>
      <c r="W379" s="428"/>
      <c r="X379" s="428"/>
      <c r="Y379" s="428"/>
      <c r="Z379" s="428"/>
      <c r="AA379" s="428"/>
      <c r="AB379" s="428"/>
      <c r="AC379" s="428"/>
      <c r="AD379" s="428"/>
      <c r="AE379" s="428"/>
      <c r="AF379" s="428"/>
      <c r="AG379" s="428"/>
      <c r="AH379" s="428"/>
      <c r="AI379" s="428"/>
      <c r="AJ379" s="428"/>
      <c r="AK379" s="428"/>
      <c r="AL379" s="428"/>
      <c r="AM379" s="428"/>
      <c r="AN379" s="428"/>
      <c r="AO379" s="428"/>
      <c r="AP379" s="428"/>
      <c r="AQ379" s="428"/>
      <c r="AR379" s="428"/>
      <c r="AS379" s="428"/>
      <c r="AT379" s="428"/>
      <c r="AU379" s="428"/>
      <c r="AV379" s="428"/>
      <c r="AW379" s="428"/>
      <c r="AX379" s="428"/>
      <c r="AY379" s="428"/>
      <c r="AZ379" s="428"/>
      <c r="BA379" s="428"/>
      <c r="BB379" s="428"/>
      <c r="BC379" s="428"/>
      <c r="BD379" s="428"/>
      <c r="BE379" s="428"/>
      <c r="BF379" s="428"/>
      <c r="BG379" s="428"/>
      <c r="BH379" s="428"/>
      <c r="BI379" s="428"/>
      <c r="BJ379" s="428"/>
      <c r="BK379" s="428"/>
      <c r="BL379" s="428"/>
      <c r="BM379" s="428"/>
      <c r="BN379" s="428"/>
      <c r="BO379" s="428"/>
      <c r="BP379" s="428"/>
      <c r="BQ379" s="428"/>
      <c r="BR379" s="428"/>
      <c r="BS379" s="428"/>
      <c r="BT379" s="428"/>
      <c r="BU379" s="428"/>
      <c r="BV379" s="428"/>
      <c r="BW379" s="428"/>
      <c r="BX379" s="428"/>
      <c r="BY379" s="428"/>
      <c r="BZ379" s="428"/>
      <c r="CA379" s="428"/>
      <c r="CB379" s="428"/>
    </row>
    <row r="380" spans="1:80" ht="15.75"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410" t="s">
        <v>511</v>
      </c>
      <c r="AT380" s="410"/>
      <c r="AU380" s="410"/>
      <c r="AV380" s="410"/>
      <c r="AW380" s="410"/>
      <c r="AX380" s="410"/>
      <c r="AY380" s="410"/>
      <c r="AZ380" s="410"/>
      <c r="BA380" s="410"/>
      <c r="BB380" s="410"/>
      <c r="BC380" s="434" t="s">
        <v>281</v>
      </c>
      <c r="BD380" s="434"/>
      <c r="BE380" s="434"/>
      <c r="BF380" s="434"/>
      <c r="BG380" s="434"/>
      <c r="BH380" s="434"/>
      <c r="BI380" s="434"/>
      <c r="BJ380" s="434"/>
      <c r="BK380" s="434"/>
      <c r="BL380" s="434"/>
      <c r="BM380" s="434"/>
      <c r="BN380" s="434"/>
      <c r="BO380" s="434"/>
      <c r="BP380" s="434"/>
      <c r="BQ380" s="9"/>
      <c r="BR380" s="9"/>
      <c r="BS380" s="9"/>
      <c r="BT380" s="9"/>
      <c r="BU380" s="9"/>
      <c r="BV380" s="9"/>
      <c r="BW380" s="9"/>
      <c r="BX380" s="9"/>
      <c r="BY380" s="9"/>
      <c r="BZ380" s="9"/>
      <c r="CA380" s="9"/>
      <c r="CB380" s="9"/>
    </row>
    <row r="381" spans="1:80" x14ac:dyDescent="0.2">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c r="BC381" s="82"/>
      <c r="BD381" s="82"/>
      <c r="BE381" s="82"/>
      <c r="BF381" s="82"/>
      <c r="BG381" s="82"/>
      <c r="BH381" s="82"/>
      <c r="BI381" s="82"/>
      <c r="BJ381" s="82"/>
      <c r="BK381" s="82"/>
      <c r="BL381" s="82"/>
      <c r="BM381" s="82"/>
      <c r="BN381" s="82"/>
      <c r="BO381" s="82"/>
      <c r="BP381" s="82"/>
      <c r="BQ381" s="82"/>
      <c r="BR381" s="82"/>
      <c r="BS381" s="82"/>
      <c r="BT381" s="82"/>
      <c r="BU381" s="82"/>
      <c r="BV381" s="82"/>
      <c r="BW381" s="82"/>
      <c r="BX381" s="82"/>
      <c r="BY381" s="82"/>
      <c r="BZ381" s="82"/>
      <c r="CA381" s="82"/>
      <c r="CB381" s="82"/>
    </row>
    <row r="382" spans="1:80" x14ac:dyDescent="0.2">
      <c r="A382" s="157" t="s">
        <v>142</v>
      </c>
      <c r="B382" s="158"/>
      <c r="C382" s="158"/>
      <c r="D382" s="159"/>
      <c r="E382" s="157" t="s">
        <v>422</v>
      </c>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c r="AU382" s="158"/>
      <c r="AV382" s="158"/>
      <c r="AW382" s="158"/>
      <c r="AX382" s="158"/>
      <c r="AY382" s="158"/>
      <c r="AZ382" s="158"/>
      <c r="BA382" s="158"/>
      <c r="BB382" s="158"/>
      <c r="BC382" s="159"/>
      <c r="BD382" s="157" t="s">
        <v>424</v>
      </c>
      <c r="BE382" s="158"/>
      <c r="BF382" s="158"/>
      <c r="BG382" s="158"/>
      <c r="BH382" s="158"/>
      <c r="BI382" s="158"/>
      <c r="BJ382" s="158"/>
      <c r="BK382" s="158"/>
      <c r="BL382" s="158"/>
      <c r="BM382" s="159"/>
      <c r="BN382" s="157" t="s">
        <v>477</v>
      </c>
      <c r="BO382" s="158"/>
      <c r="BP382" s="158"/>
      <c r="BQ382" s="158"/>
      <c r="BR382" s="158"/>
      <c r="BS382" s="158"/>
      <c r="BT382" s="158"/>
      <c r="BU382" s="158"/>
      <c r="BV382" s="158"/>
      <c r="BW382" s="158"/>
      <c r="BX382" s="158"/>
      <c r="BY382" s="158"/>
      <c r="BZ382" s="158"/>
      <c r="CA382" s="158"/>
      <c r="CB382" s="159"/>
    </row>
    <row r="383" spans="1:80" x14ac:dyDescent="0.2">
      <c r="A383" s="407" t="s">
        <v>143</v>
      </c>
      <c r="B383" s="408"/>
      <c r="C383" s="408"/>
      <c r="D383" s="409"/>
      <c r="E383" s="407"/>
      <c r="F383" s="408"/>
      <c r="G383" s="408"/>
      <c r="H383" s="408"/>
      <c r="I383" s="408"/>
      <c r="J383" s="408"/>
      <c r="K383" s="408"/>
      <c r="L383" s="408"/>
      <c r="M383" s="408"/>
      <c r="N383" s="408"/>
      <c r="O383" s="408"/>
      <c r="P383" s="408"/>
      <c r="Q383" s="408"/>
      <c r="R383" s="408"/>
      <c r="S383" s="408"/>
      <c r="T383" s="408"/>
      <c r="U383" s="408"/>
      <c r="V383" s="408"/>
      <c r="W383" s="408"/>
      <c r="X383" s="408"/>
      <c r="Y383" s="408"/>
      <c r="Z383" s="408"/>
      <c r="AA383" s="408"/>
      <c r="AB383" s="408"/>
      <c r="AC383" s="408"/>
      <c r="AD383" s="408"/>
      <c r="AE383" s="408"/>
      <c r="AF383" s="408"/>
      <c r="AG383" s="408"/>
      <c r="AH383" s="408"/>
      <c r="AI383" s="408"/>
      <c r="AJ383" s="408"/>
      <c r="AK383" s="408"/>
      <c r="AL383" s="408"/>
      <c r="AM383" s="408"/>
      <c r="AN383" s="408"/>
      <c r="AO383" s="408"/>
      <c r="AP383" s="408"/>
      <c r="AQ383" s="408"/>
      <c r="AR383" s="408"/>
      <c r="AS383" s="408"/>
      <c r="AT383" s="408"/>
      <c r="AU383" s="408"/>
      <c r="AV383" s="408"/>
      <c r="AW383" s="408"/>
      <c r="AX383" s="408"/>
      <c r="AY383" s="408"/>
      <c r="AZ383" s="408"/>
      <c r="BA383" s="408"/>
      <c r="BB383" s="408"/>
      <c r="BC383" s="409"/>
      <c r="BD383" s="407" t="s">
        <v>503</v>
      </c>
      <c r="BE383" s="408"/>
      <c r="BF383" s="408"/>
      <c r="BG383" s="408"/>
      <c r="BH383" s="408"/>
      <c r="BI383" s="408"/>
      <c r="BJ383" s="408"/>
      <c r="BK383" s="408"/>
      <c r="BL383" s="408"/>
      <c r="BM383" s="409"/>
      <c r="BN383" s="407" t="s">
        <v>504</v>
      </c>
      <c r="BO383" s="408"/>
      <c r="BP383" s="408"/>
      <c r="BQ383" s="408"/>
      <c r="BR383" s="408"/>
      <c r="BS383" s="408"/>
      <c r="BT383" s="408"/>
      <c r="BU383" s="408"/>
      <c r="BV383" s="408"/>
      <c r="BW383" s="408"/>
      <c r="BX383" s="408"/>
      <c r="BY383" s="408"/>
      <c r="BZ383" s="408"/>
      <c r="CA383" s="408"/>
      <c r="CB383" s="409"/>
    </row>
    <row r="384" spans="1:80" x14ac:dyDescent="0.2">
      <c r="A384" s="400">
        <v>1</v>
      </c>
      <c r="B384" s="401"/>
      <c r="C384" s="401"/>
      <c r="D384" s="402"/>
      <c r="E384" s="400">
        <v>2</v>
      </c>
      <c r="F384" s="401"/>
      <c r="G384" s="401"/>
      <c r="H384" s="401"/>
      <c r="I384" s="401"/>
      <c r="J384" s="401"/>
      <c r="K384" s="401"/>
      <c r="L384" s="401"/>
      <c r="M384" s="401"/>
      <c r="N384" s="401"/>
      <c r="O384" s="401"/>
      <c r="P384" s="401"/>
      <c r="Q384" s="401"/>
      <c r="R384" s="401"/>
      <c r="S384" s="401"/>
      <c r="T384" s="401"/>
      <c r="U384" s="401"/>
      <c r="V384" s="401"/>
      <c r="W384" s="401"/>
      <c r="X384" s="401"/>
      <c r="Y384" s="401"/>
      <c r="Z384" s="401"/>
      <c r="AA384" s="401"/>
      <c r="AB384" s="401"/>
      <c r="AC384" s="401"/>
      <c r="AD384" s="401"/>
      <c r="AE384" s="401"/>
      <c r="AF384" s="401"/>
      <c r="AG384" s="401"/>
      <c r="AH384" s="401"/>
      <c r="AI384" s="401"/>
      <c r="AJ384" s="401"/>
      <c r="AK384" s="401"/>
      <c r="AL384" s="401"/>
      <c r="AM384" s="401"/>
      <c r="AN384" s="401"/>
      <c r="AO384" s="401"/>
      <c r="AP384" s="401"/>
      <c r="AQ384" s="401"/>
      <c r="AR384" s="401"/>
      <c r="AS384" s="401"/>
      <c r="AT384" s="401"/>
      <c r="AU384" s="401"/>
      <c r="AV384" s="401"/>
      <c r="AW384" s="401"/>
      <c r="AX384" s="401"/>
      <c r="AY384" s="401"/>
      <c r="AZ384" s="401"/>
      <c r="BA384" s="401"/>
      <c r="BB384" s="401"/>
      <c r="BC384" s="402"/>
      <c r="BD384" s="400">
        <v>3</v>
      </c>
      <c r="BE384" s="401"/>
      <c r="BF384" s="401"/>
      <c r="BG384" s="401"/>
      <c r="BH384" s="401"/>
      <c r="BI384" s="401"/>
      <c r="BJ384" s="401"/>
      <c r="BK384" s="401"/>
      <c r="BL384" s="401"/>
      <c r="BM384" s="402"/>
      <c r="BN384" s="400">
        <v>4</v>
      </c>
      <c r="BO384" s="401"/>
      <c r="BP384" s="401"/>
      <c r="BQ384" s="401"/>
      <c r="BR384" s="401"/>
      <c r="BS384" s="401"/>
      <c r="BT384" s="401"/>
      <c r="BU384" s="401"/>
      <c r="BV384" s="401"/>
      <c r="BW384" s="401"/>
      <c r="BX384" s="401"/>
      <c r="BY384" s="401"/>
      <c r="BZ384" s="401"/>
      <c r="CA384" s="401"/>
      <c r="CB384" s="402"/>
    </row>
    <row r="385" spans="1:80" x14ac:dyDescent="0.2">
      <c r="A385" s="395"/>
      <c r="B385" s="151"/>
      <c r="C385" s="151"/>
      <c r="D385" s="396"/>
      <c r="E385" s="361"/>
      <c r="F385" s="362"/>
      <c r="G385" s="362"/>
      <c r="H385" s="362"/>
      <c r="I385" s="362"/>
      <c r="J385" s="362"/>
      <c r="K385" s="362"/>
      <c r="L385" s="362"/>
      <c r="M385" s="362"/>
      <c r="N385" s="362"/>
      <c r="O385" s="362"/>
      <c r="P385" s="362"/>
      <c r="Q385" s="362"/>
      <c r="R385" s="362"/>
      <c r="S385" s="362"/>
      <c r="T385" s="362"/>
      <c r="U385" s="362"/>
      <c r="V385" s="362"/>
      <c r="W385" s="362"/>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c r="AS385" s="362"/>
      <c r="AT385" s="362"/>
      <c r="AU385" s="362"/>
      <c r="AV385" s="362"/>
      <c r="AW385" s="362"/>
      <c r="AX385" s="362"/>
      <c r="AY385" s="362"/>
      <c r="AZ385" s="362"/>
      <c r="BA385" s="362"/>
      <c r="BB385" s="362"/>
      <c r="BC385" s="363"/>
      <c r="BD385" s="416"/>
      <c r="BE385" s="417"/>
      <c r="BF385" s="417"/>
      <c r="BG385" s="417"/>
      <c r="BH385" s="417"/>
      <c r="BI385" s="417"/>
      <c r="BJ385" s="417"/>
      <c r="BK385" s="417"/>
      <c r="BL385" s="417"/>
      <c r="BM385" s="418"/>
      <c r="BN385" s="392"/>
      <c r="BO385" s="393"/>
      <c r="BP385" s="393"/>
      <c r="BQ385" s="393"/>
      <c r="BR385" s="393"/>
      <c r="BS385" s="393"/>
      <c r="BT385" s="393"/>
      <c r="BU385" s="393"/>
      <c r="BV385" s="393"/>
      <c r="BW385" s="393"/>
      <c r="BX385" s="393"/>
      <c r="BY385" s="393"/>
      <c r="BZ385" s="393"/>
      <c r="CA385" s="393"/>
      <c r="CB385" s="394"/>
    </row>
    <row r="386" spans="1:80" x14ac:dyDescent="0.2">
      <c r="A386" s="395"/>
      <c r="B386" s="151"/>
      <c r="C386" s="151"/>
      <c r="D386" s="396"/>
      <c r="E386" s="361"/>
      <c r="F386" s="362"/>
      <c r="G386" s="362"/>
      <c r="H386" s="362"/>
      <c r="I386" s="362"/>
      <c r="J386" s="362"/>
      <c r="K386" s="362"/>
      <c r="L386" s="362"/>
      <c r="M386" s="362"/>
      <c r="N386" s="362"/>
      <c r="O386" s="362"/>
      <c r="P386" s="362"/>
      <c r="Q386" s="362"/>
      <c r="R386" s="362"/>
      <c r="S386" s="362"/>
      <c r="T386" s="362"/>
      <c r="U386" s="362"/>
      <c r="V386" s="362"/>
      <c r="W386" s="362"/>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c r="AS386" s="362"/>
      <c r="AT386" s="362"/>
      <c r="AU386" s="362"/>
      <c r="AV386" s="362"/>
      <c r="AW386" s="362"/>
      <c r="AX386" s="362"/>
      <c r="AY386" s="362"/>
      <c r="AZ386" s="362"/>
      <c r="BA386" s="362"/>
      <c r="BB386" s="362"/>
      <c r="BC386" s="363"/>
      <c r="BD386" s="364"/>
      <c r="BE386" s="365"/>
      <c r="BF386" s="365"/>
      <c r="BG386" s="365"/>
      <c r="BH386" s="365"/>
      <c r="BI386" s="365"/>
      <c r="BJ386" s="365"/>
      <c r="BK386" s="365"/>
      <c r="BL386" s="365"/>
      <c r="BM386" s="366"/>
      <c r="BN386" s="364"/>
      <c r="BO386" s="365"/>
      <c r="BP386" s="365"/>
      <c r="BQ386" s="365"/>
      <c r="BR386" s="365"/>
      <c r="BS386" s="365"/>
      <c r="BT386" s="365"/>
      <c r="BU386" s="365"/>
      <c r="BV386" s="365"/>
      <c r="BW386" s="365"/>
      <c r="BX386" s="365"/>
      <c r="BY386" s="365"/>
      <c r="BZ386" s="365"/>
      <c r="CA386" s="365"/>
      <c r="CB386" s="366"/>
    </row>
    <row r="387" spans="1:80" x14ac:dyDescent="0.2">
      <c r="A387" s="395"/>
      <c r="B387" s="151"/>
      <c r="C387" s="151"/>
      <c r="D387" s="396"/>
      <c r="E387" s="361"/>
      <c r="F387" s="362"/>
      <c r="G387" s="362"/>
      <c r="H387" s="362"/>
      <c r="I387" s="362"/>
      <c r="J387" s="362"/>
      <c r="K387" s="362"/>
      <c r="L387" s="362"/>
      <c r="M387" s="362"/>
      <c r="N387" s="362"/>
      <c r="O387" s="362"/>
      <c r="P387" s="362"/>
      <c r="Q387" s="362"/>
      <c r="R387" s="362"/>
      <c r="S387" s="362"/>
      <c r="T387" s="362"/>
      <c r="U387" s="362"/>
      <c r="V387" s="362"/>
      <c r="W387" s="362"/>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c r="AS387" s="362"/>
      <c r="AT387" s="362"/>
      <c r="AU387" s="362"/>
      <c r="AV387" s="362"/>
      <c r="AW387" s="362"/>
      <c r="AX387" s="362"/>
      <c r="AY387" s="362"/>
      <c r="AZ387" s="362"/>
      <c r="BA387" s="362"/>
      <c r="BB387" s="362"/>
      <c r="BC387" s="363"/>
      <c r="BD387" s="364"/>
      <c r="BE387" s="365"/>
      <c r="BF387" s="365"/>
      <c r="BG387" s="365"/>
      <c r="BH387" s="365"/>
      <c r="BI387" s="365"/>
      <c r="BJ387" s="365"/>
      <c r="BK387" s="365"/>
      <c r="BL387" s="365"/>
      <c r="BM387" s="366"/>
      <c r="BN387" s="364"/>
      <c r="BO387" s="365"/>
      <c r="BP387" s="365"/>
      <c r="BQ387" s="365"/>
      <c r="BR387" s="365"/>
      <c r="BS387" s="365"/>
      <c r="BT387" s="365"/>
      <c r="BU387" s="365"/>
      <c r="BV387" s="365"/>
      <c r="BW387" s="365"/>
      <c r="BX387" s="365"/>
      <c r="BY387" s="365"/>
      <c r="BZ387" s="365"/>
      <c r="CA387" s="365"/>
      <c r="CB387" s="366"/>
    </row>
    <row r="388" spans="1:80" hidden="1" x14ac:dyDescent="0.2">
      <c r="A388" s="395"/>
      <c r="B388" s="151"/>
      <c r="C388" s="151"/>
      <c r="D388" s="396"/>
      <c r="E388" s="361"/>
      <c r="F388" s="362"/>
      <c r="G388" s="362"/>
      <c r="H388" s="362"/>
      <c r="I388" s="362"/>
      <c r="J388" s="362"/>
      <c r="K388" s="362"/>
      <c r="L388" s="362"/>
      <c r="M388" s="362"/>
      <c r="N388" s="362"/>
      <c r="O388" s="362"/>
      <c r="P388" s="362"/>
      <c r="Q388" s="362"/>
      <c r="R388" s="362"/>
      <c r="S388" s="362"/>
      <c r="T388" s="362"/>
      <c r="U388" s="362"/>
      <c r="V388" s="362"/>
      <c r="W388" s="362"/>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c r="AS388" s="362"/>
      <c r="AT388" s="362"/>
      <c r="AU388" s="362"/>
      <c r="AV388" s="362"/>
      <c r="AW388" s="362"/>
      <c r="AX388" s="362"/>
      <c r="AY388" s="362"/>
      <c r="AZ388" s="362"/>
      <c r="BA388" s="362"/>
      <c r="BB388" s="362"/>
      <c r="BC388" s="363"/>
      <c r="BD388" s="364"/>
      <c r="BE388" s="365"/>
      <c r="BF388" s="365"/>
      <c r="BG388" s="365"/>
      <c r="BH388" s="365"/>
      <c r="BI388" s="365"/>
      <c r="BJ388" s="365"/>
      <c r="BK388" s="365"/>
      <c r="BL388" s="365"/>
      <c r="BM388" s="366"/>
      <c r="BN388" s="442"/>
      <c r="BO388" s="443"/>
      <c r="BP388" s="443"/>
      <c r="BQ388" s="443"/>
      <c r="BR388" s="443"/>
      <c r="BS388" s="443"/>
      <c r="BT388" s="443"/>
      <c r="BU388" s="443"/>
      <c r="BV388" s="443"/>
      <c r="BW388" s="443"/>
      <c r="BX388" s="443"/>
      <c r="BY388" s="443"/>
      <c r="BZ388" s="443"/>
      <c r="CA388" s="443"/>
      <c r="CB388" s="444"/>
    </row>
    <row r="389" spans="1:80" hidden="1" x14ac:dyDescent="0.2">
      <c r="A389" s="439"/>
      <c r="B389" s="440"/>
      <c r="C389" s="440"/>
      <c r="D389" s="441"/>
      <c r="E389" s="361"/>
      <c r="F389" s="362"/>
      <c r="G389" s="362"/>
      <c r="H389" s="362"/>
      <c r="I389" s="362"/>
      <c r="J389" s="362"/>
      <c r="K389" s="362"/>
      <c r="L389" s="362"/>
      <c r="M389" s="362"/>
      <c r="N389" s="362"/>
      <c r="O389" s="362"/>
      <c r="P389" s="362"/>
      <c r="Q389" s="362"/>
      <c r="R389" s="362"/>
      <c r="S389" s="362"/>
      <c r="T389" s="362"/>
      <c r="U389" s="362"/>
      <c r="V389" s="362"/>
      <c r="W389" s="362"/>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c r="AS389" s="362"/>
      <c r="AT389" s="362"/>
      <c r="AU389" s="362"/>
      <c r="AV389" s="362"/>
      <c r="AW389" s="362"/>
      <c r="AX389" s="362"/>
      <c r="AY389" s="362"/>
      <c r="AZ389" s="362"/>
      <c r="BA389" s="362"/>
      <c r="BB389" s="362"/>
      <c r="BC389" s="363"/>
      <c r="BD389" s="364"/>
      <c r="BE389" s="365"/>
      <c r="BF389" s="365"/>
      <c r="BG389" s="365"/>
      <c r="BH389" s="365"/>
      <c r="BI389" s="365"/>
      <c r="BJ389" s="365"/>
      <c r="BK389" s="365"/>
      <c r="BL389" s="365"/>
      <c r="BM389" s="366"/>
      <c r="BN389" s="442"/>
      <c r="BO389" s="443"/>
      <c r="BP389" s="443"/>
      <c r="BQ389" s="443"/>
      <c r="BR389" s="443"/>
      <c r="BS389" s="443"/>
      <c r="BT389" s="443"/>
      <c r="BU389" s="443"/>
      <c r="BV389" s="443"/>
      <c r="BW389" s="443"/>
      <c r="BX389" s="443"/>
      <c r="BY389" s="443"/>
      <c r="BZ389" s="443"/>
      <c r="CA389" s="443"/>
      <c r="CB389" s="444"/>
    </row>
    <row r="390" spans="1:80" hidden="1" x14ac:dyDescent="0.2">
      <c r="A390" s="439"/>
      <c r="B390" s="440"/>
      <c r="C390" s="440"/>
      <c r="D390" s="441"/>
      <c r="E390" s="361"/>
      <c r="F390" s="362"/>
      <c r="G390" s="362"/>
      <c r="H390" s="362"/>
      <c r="I390" s="362"/>
      <c r="J390" s="362"/>
      <c r="K390" s="362"/>
      <c r="L390" s="362"/>
      <c r="M390" s="362"/>
      <c r="N390" s="362"/>
      <c r="O390" s="362"/>
      <c r="P390" s="362"/>
      <c r="Q390" s="362"/>
      <c r="R390" s="362"/>
      <c r="S390" s="362"/>
      <c r="T390" s="362"/>
      <c r="U390" s="362"/>
      <c r="V390" s="362"/>
      <c r="W390" s="362"/>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c r="AS390" s="362"/>
      <c r="AT390" s="362"/>
      <c r="AU390" s="362"/>
      <c r="AV390" s="362"/>
      <c r="AW390" s="362"/>
      <c r="AX390" s="362"/>
      <c r="AY390" s="362"/>
      <c r="AZ390" s="362"/>
      <c r="BA390" s="362"/>
      <c r="BB390" s="362"/>
      <c r="BC390" s="363"/>
      <c r="BD390" s="364"/>
      <c r="BE390" s="365"/>
      <c r="BF390" s="365"/>
      <c r="BG390" s="365"/>
      <c r="BH390" s="365"/>
      <c r="BI390" s="365"/>
      <c r="BJ390" s="365"/>
      <c r="BK390" s="365"/>
      <c r="BL390" s="365"/>
      <c r="BM390" s="366"/>
      <c r="BN390" s="442"/>
      <c r="BO390" s="443"/>
      <c r="BP390" s="443"/>
      <c r="BQ390" s="443"/>
      <c r="BR390" s="443"/>
      <c r="BS390" s="443"/>
      <c r="BT390" s="443"/>
      <c r="BU390" s="443"/>
      <c r="BV390" s="443"/>
      <c r="BW390" s="443"/>
      <c r="BX390" s="443"/>
      <c r="BY390" s="443"/>
      <c r="BZ390" s="443"/>
      <c r="CA390" s="443"/>
      <c r="CB390" s="444"/>
    </row>
    <row r="391" spans="1:80" hidden="1" x14ac:dyDescent="0.2">
      <c r="A391" s="439"/>
      <c r="B391" s="440"/>
      <c r="C391" s="440"/>
      <c r="D391" s="441"/>
      <c r="E391" s="397"/>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c r="AG391" s="398"/>
      <c r="AH391" s="398"/>
      <c r="AI391" s="398"/>
      <c r="AJ391" s="398"/>
      <c r="AK391" s="398"/>
      <c r="AL391" s="398"/>
      <c r="AM391" s="398"/>
      <c r="AN391" s="398"/>
      <c r="AO391" s="398"/>
      <c r="AP391" s="398"/>
      <c r="AQ391" s="398"/>
      <c r="AR391" s="398"/>
      <c r="AS391" s="398"/>
      <c r="AT391" s="398"/>
      <c r="AU391" s="398"/>
      <c r="AV391" s="398"/>
      <c r="AW391" s="398"/>
      <c r="AX391" s="398"/>
      <c r="AY391" s="398"/>
      <c r="AZ391" s="398"/>
      <c r="BA391" s="398"/>
      <c r="BB391" s="398"/>
      <c r="BC391" s="399"/>
      <c r="BD391" s="442"/>
      <c r="BE391" s="443"/>
      <c r="BF391" s="443"/>
      <c r="BG391" s="443"/>
      <c r="BH391" s="443"/>
      <c r="BI391" s="443"/>
      <c r="BJ391" s="443"/>
      <c r="BK391" s="443"/>
      <c r="BL391" s="443"/>
      <c r="BM391" s="444"/>
      <c r="BN391" s="442"/>
      <c r="BO391" s="443"/>
      <c r="BP391" s="443"/>
      <c r="BQ391" s="443"/>
      <c r="BR391" s="443"/>
      <c r="BS391" s="443"/>
      <c r="BT391" s="443"/>
      <c r="BU391" s="443"/>
      <c r="BV391" s="443"/>
      <c r="BW391" s="443"/>
      <c r="BX391" s="443"/>
      <c r="BY391" s="443"/>
      <c r="BZ391" s="443"/>
      <c r="CA391" s="443"/>
      <c r="CB391" s="444"/>
    </row>
    <row r="392" spans="1:80" hidden="1" x14ac:dyDescent="0.2">
      <c r="A392" s="439"/>
      <c r="B392" s="440"/>
      <c r="C392" s="440"/>
      <c r="D392" s="441"/>
      <c r="E392" s="397"/>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c r="AG392" s="398"/>
      <c r="AH392" s="398"/>
      <c r="AI392" s="398"/>
      <c r="AJ392" s="398"/>
      <c r="AK392" s="398"/>
      <c r="AL392" s="398"/>
      <c r="AM392" s="398"/>
      <c r="AN392" s="398"/>
      <c r="AO392" s="398"/>
      <c r="AP392" s="398"/>
      <c r="AQ392" s="398"/>
      <c r="AR392" s="398"/>
      <c r="AS392" s="398"/>
      <c r="AT392" s="398"/>
      <c r="AU392" s="398"/>
      <c r="AV392" s="398"/>
      <c r="AW392" s="398"/>
      <c r="AX392" s="398"/>
      <c r="AY392" s="398"/>
      <c r="AZ392" s="398"/>
      <c r="BA392" s="398"/>
      <c r="BB392" s="398"/>
      <c r="BC392" s="399"/>
      <c r="BD392" s="442"/>
      <c r="BE392" s="443"/>
      <c r="BF392" s="443"/>
      <c r="BG392" s="443"/>
      <c r="BH392" s="443"/>
      <c r="BI392" s="443"/>
      <c r="BJ392" s="443"/>
      <c r="BK392" s="443"/>
      <c r="BL392" s="443"/>
      <c r="BM392" s="444"/>
      <c r="BN392" s="442"/>
      <c r="BO392" s="443"/>
      <c r="BP392" s="443"/>
      <c r="BQ392" s="443"/>
      <c r="BR392" s="443"/>
      <c r="BS392" s="443"/>
      <c r="BT392" s="443"/>
      <c r="BU392" s="443"/>
      <c r="BV392" s="443"/>
      <c r="BW392" s="443"/>
      <c r="BX392" s="443"/>
      <c r="BY392" s="443"/>
      <c r="BZ392" s="443"/>
      <c r="CA392" s="443"/>
      <c r="CB392" s="444"/>
    </row>
    <row r="393" spans="1:80" hidden="1" x14ac:dyDescent="0.2">
      <c r="A393" s="439"/>
      <c r="B393" s="440"/>
      <c r="C393" s="440"/>
      <c r="D393" s="441"/>
      <c r="E393" s="397"/>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c r="AG393" s="398"/>
      <c r="AH393" s="398"/>
      <c r="AI393" s="398"/>
      <c r="AJ393" s="398"/>
      <c r="AK393" s="398"/>
      <c r="AL393" s="398"/>
      <c r="AM393" s="398"/>
      <c r="AN393" s="398"/>
      <c r="AO393" s="398"/>
      <c r="AP393" s="398"/>
      <c r="AQ393" s="398"/>
      <c r="AR393" s="398"/>
      <c r="AS393" s="398"/>
      <c r="AT393" s="398"/>
      <c r="AU393" s="398"/>
      <c r="AV393" s="398"/>
      <c r="AW393" s="398"/>
      <c r="AX393" s="398"/>
      <c r="AY393" s="398"/>
      <c r="AZ393" s="398"/>
      <c r="BA393" s="398"/>
      <c r="BB393" s="398"/>
      <c r="BC393" s="399"/>
      <c r="BD393" s="442"/>
      <c r="BE393" s="443"/>
      <c r="BF393" s="443"/>
      <c r="BG393" s="443"/>
      <c r="BH393" s="443"/>
      <c r="BI393" s="443"/>
      <c r="BJ393" s="443"/>
      <c r="BK393" s="443"/>
      <c r="BL393" s="443"/>
      <c r="BM393" s="444"/>
      <c r="BN393" s="442"/>
      <c r="BO393" s="443"/>
      <c r="BP393" s="443"/>
      <c r="BQ393" s="443"/>
      <c r="BR393" s="443"/>
      <c r="BS393" s="443"/>
      <c r="BT393" s="443"/>
      <c r="BU393" s="443"/>
      <c r="BV393" s="443"/>
      <c r="BW393" s="443"/>
      <c r="BX393" s="443"/>
      <c r="BY393" s="443"/>
      <c r="BZ393" s="443"/>
      <c r="CA393" s="443"/>
      <c r="CB393" s="444"/>
    </row>
    <row r="394" spans="1:80" hidden="1" x14ac:dyDescent="0.2">
      <c r="A394" s="439"/>
      <c r="B394" s="440"/>
      <c r="C394" s="440"/>
      <c r="D394" s="441"/>
      <c r="E394" s="397"/>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c r="AG394" s="398"/>
      <c r="AH394" s="398"/>
      <c r="AI394" s="398"/>
      <c r="AJ394" s="398"/>
      <c r="AK394" s="398"/>
      <c r="AL394" s="398"/>
      <c r="AM394" s="398"/>
      <c r="AN394" s="398"/>
      <c r="AO394" s="398"/>
      <c r="AP394" s="398"/>
      <c r="AQ394" s="398"/>
      <c r="AR394" s="398"/>
      <c r="AS394" s="398"/>
      <c r="AT394" s="398"/>
      <c r="AU394" s="398"/>
      <c r="AV394" s="398"/>
      <c r="AW394" s="398"/>
      <c r="AX394" s="398"/>
      <c r="AY394" s="398"/>
      <c r="AZ394" s="398"/>
      <c r="BA394" s="398"/>
      <c r="BB394" s="398"/>
      <c r="BC394" s="399"/>
      <c r="BD394" s="442"/>
      <c r="BE394" s="443"/>
      <c r="BF394" s="443"/>
      <c r="BG394" s="443"/>
      <c r="BH394" s="443"/>
      <c r="BI394" s="443"/>
      <c r="BJ394" s="443"/>
      <c r="BK394" s="443"/>
      <c r="BL394" s="443"/>
      <c r="BM394" s="444"/>
      <c r="BN394" s="442"/>
      <c r="BO394" s="443"/>
      <c r="BP394" s="443"/>
      <c r="BQ394" s="443"/>
      <c r="BR394" s="443"/>
      <c r="BS394" s="443"/>
      <c r="BT394" s="443"/>
      <c r="BU394" s="443"/>
      <c r="BV394" s="443"/>
      <c r="BW394" s="443"/>
      <c r="BX394" s="443"/>
      <c r="BY394" s="443"/>
      <c r="BZ394" s="443"/>
      <c r="CA394" s="443"/>
      <c r="CB394" s="444"/>
    </row>
    <row r="395" spans="1:80" hidden="1" x14ac:dyDescent="0.2">
      <c r="A395" s="395"/>
      <c r="B395" s="151"/>
      <c r="C395" s="151"/>
      <c r="D395" s="396"/>
      <c r="E395" s="397"/>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c r="AG395" s="398"/>
      <c r="AH395" s="398"/>
      <c r="AI395" s="398"/>
      <c r="AJ395" s="398"/>
      <c r="AK395" s="398"/>
      <c r="AL395" s="398"/>
      <c r="AM395" s="398"/>
      <c r="AN395" s="398"/>
      <c r="AO395" s="398"/>
      <c r="AP395" s="398"/>
      <c r="AQ395" s="398"/>
      <c r="AR395" s="398"/>
      <c r="AS395" s="398"/>
      <c r="AT395" s="398"/>
      <c r="AU395" s="398"/>
      <c r="AV395" s="398"/>
      <c r="AW395" s="398"/>
      <c r="AX395" s="398"/>
      <c r="AY395" s="398"/>
      <c r="AZ395" s="398"/>
      <c r="BA395" s="398"/>
      <c r="BB395" s="398"/>
      <c r="BC395" s="399"/>
      <c r="BD395" s="442"/>
      <c r="BE395" s="443"/>
      <c r="BF395" s="443"/>
      <c r="BG395" s="443"/>
      <c r="BH395" s="443"/>
      <c r="BI395" s="443"/>
      <c r="BJ395" s="443"/>
      <c r="BK395" s="443"/>
      <c r="BL395" s="443"/>
      <c r="BM395" s="444"/>
      <c r="BN395" s="442"/>
      <c r="BO395" s="443"/>
      <c r="BP395" s="443"/>
      <c r="BQ395" s="443"/>
      <c r="BR395" s="443"/>
      <c r="BS395" s="443"/>
      <c r="BT395" s="443"/>
      <c r="BU395" s="443"/>
      <c r="BV395" s="443"/>
      <c r="BW395" s="443"/>
      <c r="BX395" s="443"/>
      <c r="BY395" s="443"/>
      <c r="BZ395" s="443"/>
      <c r="CA395" s="443"/>
      <c r="CB395" s="444"/>
    </row>
    <row r="396" spans="1:80" x14ac:dyDescent="0.2">
      <c r="A396" s="395"/>
      <c r="B396" s="151"/>
      <c r="C396" s="151"/>
      <c r="D396" s="396"/>
      <c r="E396" s="380" t="s">
        <v>421</v>
      </c>
      <c r="F396" s="381"/>
      <c r="G396" s="381"/>
      <c r="H396" s="381"/>
      <c r="I396" s="381"/>
      <c r="J396" s="381"/>
      <c r="K396" s="381"/>
      <c r="L396" s="381"/>
      <c r="M396" s="381"/>
      <c r="N396" s="381"/>
      <c r="O396" s="381"/>
      <c r="P396" s="381"/>
      <c r="Q396" s="381"/>
      <c r="R396" s="381"/>
      <c r="S396" s="381"/>
      <c r="T396" s="381"/>
      <c r="U396" s="381"/>
      <c r="V396" s="381"/>
      <c r="W396" s="381"/>
      <c r="X396" s="381"/>
      <c r="Y396" s="381"/>
      <c r="Z396" s="381"/>
      <c r="AA396" s="381"/>
      <c r="AB396" s="381"/>
      <c r="AC396" s="381"/>
      <c r="AD396" s="381"/>
      <c r="AE396" s="381"/>
      <c r="AF396" s="381"/>
      <c r="AG396" s="381"/>
      <c r="AH396" s="381"/>
      <c r="AI396" s="381"/>
      <c r="AJ396" s="381"/>
      <c r="AK396" s="381"/>
      <c r="AL396" s="381"/>
      <c r="AM396" s="381"/>
      <c r="AN396" s="381"/>
      <c r="AO396" s="381"/>
      <c r="AP396" s="381"/>
      <c r="AQ396" s="381"/>
      <c r="AR396" s="381"/>
      <c r="AS396" s="381"/>
      <c r="AT396" s="381"/>
      <c r="AU396" s="381"/>
      <c r="AV396" s="381"/>
      <c r="AW396" s="381"/>
      <c r="AX396" s="381"/>
      <c r="AY396" s="381"/>
      <c r="AZ396" s="381"/>
      <c r="BA396" s="381"/>
      <c r="BB396" s="381"/>
      <c r="BC396" s="382"/>
      <c r="BD396" s="386" t="s">
        <v>52</v>
      </c>
      <c r="BE396" s="387"/>
      <c r="BF396" s="387"/>
      <c r="BG396" s="387"/>
      <c r="BH396" s="387"/>
      <c r="BI396" s="387"/>
      <c r="BJ396" s="387"/>
      <c r="BK396" s="387"/>
      <c r="BL396" s="387"/>
      <c r="BM396" s="388"/>
      <c r="BN396" s="445">
        <f>SUM(BN385:CB395)</f>
        <v>0</v>
      </c>
      <c r="BO396" s="446"/>
      <c r="BP396" s="446"/>
      <c r="BQ396" s="446"/>
      <c r="BR396" s="446"/>
      <c r="BS396" s="446"/>
      <c r="BT396" s="446"/>
      <c r="BU396" s="446"/>
      <c r="BV396" s="446"/>
      <c r="BW396" s="446"/>
      <c r="BX396" s="446"/>
      <c r="BY396" s="446"/>
      <c r="BZ396" s="446"/>
      <c r="CA396" s="446"/>
      <c r="CB396" s="447"/>
    </row>
    <row r="397" spans="1:80" ht="12.75" customHeight="1" x14ac:dyDescent="0.25">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row>
    <row r="398" spans="1:80" ht="14.25" customHeight="1" x14ac:dyDescent="0.25">
      <c r="A398" s="428" t="s">
        <v>546</v>
      </c>
      <c r="B398" s="428"/>
      <c r="C398" s="428"/>
      <c r="D398" s="428"/>
      <c r="E398" s="428"/>
      <c r="F398" s="428"/>
      <c r="G398" s="428"/>
      <c r="H398" s="428"/>
      <c r="I398" s="428"/>
      <c r="J398" s="428"/>
      <c r="K398" s="428"/>
      <c r="L398" s="428"/>
      <c r="M398" s="428"/>
      <c r="N398" s="428"/>
      <c r="O398" s="428"/>
      <c r="P398" s="428"/>
      <c r="Q398" s="428"/>
      <c r="R398" s="428"/>
      <c r="S398" s="428"/>
      <c r="T398" s="428"/>
      <c r="U398" s="428"/>
      <c r="V398" s="428"/>
      <c r="W398" s="428"/>
      <c r="X398" s="428"/>
      <c r="Y398" s="428"/>
      <c r="Z398" s="428"/>
      <c r="AA398" s="428"/>
      <c r="AB398" s="428"/>
      <c r="AC398" s="428"/>
      <c r="AD398" s="428"/>
      <c r="AE398" s="428"/>
      <c r="AF398" s="428"/>
      <c r="AG398" s="428"/>
      <c r="AH398" s="428"/>
      <c r="AI398" s="428"/>
      <c r="AJ398" s="428"/>
      <c r="AK398" s="428"/>
      <c r="AL398" s="428"/>
      <c r="AM398" s="428"/>
      <c r="AN398" s="428"/>
      <c r="AO398" s="428"/>
      <c r="AP398" s="428"/>
      <c r="AQ398" s="428"/>
      <c r="AR398" s="428"/>
      <c r="AS398" s="428"/>
      <c r="AT398" s="428"/>
      <c r="AU398" s="428"/>
      <c r="AV398" s="428"/>
      <c r="AW398" s="428"/>
      <c r="AX398" s="428"/>
      <c r="AY398" s="428"/>
      <c r="AZ398" s="428"/>
      <c r="BA398" s="428"/>
      <c r="BB398" s="428"/>
      <c r="BC398" s="428"/>
      <c r="BD398" s="428"/>
      <c r="BE398" s="428"/>
      <c r="BF398" s="428"/>
      <c r="BG398" s="428"/>
      <c r="BH398" s="428"/>
      <c r="BI398" s="428"/>
      <c r="BJ398" s="428"/>
      <c r="BK398" s="428"/>
      <c r="BL398" s="428"/>
      <c r="BM398" s="428"/>
      <c r="BN398" s="428"/>
      <c r="BO398" s="428"/>
      <c r="BP398" s="428"/>
      <c r="BQ398" s="428"/>
      <c r="BR398" s="428"/>
      <c r="BS398" s="428"/>
      <c r="BT398" s="428"/>
      <c r="BU398" s="428"/>
      <c r="BV398" s="428"/>
      <c r="BW398" s="428"/>
      <c r="BX398" s="428"/>
      <c r="BY398" s="428"/>
      <c r="BZ398" s="428"/>
      <c r="CA398" s="428"/>
      <c r="CB398" s="428"/>
    </row>
    <row r="399" spans="1:80" ht="12.75" customHeight="1" x14ac:dyDescent="0.25">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410" t="s">
        <v>511</v>
      </c>
      <c r="AT399" s="410"/>
      <c r="AU399" s="410"/>
      <c r="AV399" s="410"/>
      <c r="AW399" s="410"/>
      <c r="AX399" s="410"/>
      <c r="AY399" s="410"/>
      <c r="AZ399" s="410"/>
      <c r="BA399" s="410"/>
      <c r="BB399" s="410"/>
      <c r="BC399" s="434" t="s">
        <v>334</v>
      </c>
      <c r="BD399" s="434"/>
      <c r="BE399" s="434"/>
      <c r="BF399" s="434"/>
      <c r="BG399" s="434"/>
      <c r="BH399" s="434"/>
      <c r="BI399" s="434"/>
      <c r="BJ399" s="434"/>
      <c r="BK399" s="434"/>
      <c r="BL399" s="434"/>
      <c r="BM399" s="434"/>
      <c r="BN399" s="434"/>
      <c r="BO399" s="434"/>
      <c r="BP399" s="434"/>
      <c r="BQ399" s="98"/>
      <c r="BR399" s="98"/>
      <c r="BS399" s="98"/>
      <c r="BT399" s="98"/>
      <c r="BU399" s="98"/>
      <c r="BV399" s="98"/>
      <c r="BW399" s="98"/>
      <c r="BX399" s="98"/>
      <c r="BY399" s="98"/>
      <c r="BZ399" s="98"/>
      <c r="CA399" s="98"/>
      <c r="CB399" s="98"/>
    </row>
    <row r="400" spans="1:80" ht="12.75" customHeight="1" x14ac:dyDescent="0.2">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c r="BC400" s="82"/>
      <c r="BD400" s="82"/>
      <c r="BE400" s="82"/>
      <c r="BF400" s="82"/>
      <c r="BG400" s="82"/>
      <c r="BH400" s="82"/>
      <c r="BI400" s="82"/>
      <c r="BJ400" s="82"/>
      <c r="BK400" s="82"/>
      <c r="BL400" s="82"/>
      <c r="BM400" s="82"/>
      <c r="BN400" s="82"/>
      <c r="BO400" s="82"/>
      <c r="BP400" s="82"/>
      <c r="BQ400" s="82"/>
      <c r="BR400" s="82"/>
      <c r="BS400" s="82"/>
      <c r="BT400" s="82"/>
      <c r="BU400" s="82"/>
      <c r="BV400" s="82"/>
      <c r="BW400" s="82"/>
      <c r="BX400" s="82"/>
      <c r="BY400" s="82"/>
      <c r="BZ400" s="82"/>
      <c r="CA400" s="82"/>
      <c r="CB400" s="82"/>
    </row>
    <row r="401" spans="1:80" ht="12.75" customHeight="1" x14ac:dyDescent="0.2">
      <c r="A401" s="157" t="s">
        <v>142</v>
      </c>
      <c r="B401" s="158"/>
      <c r="C401" s="158"/>
      <c r="D401" s="159"/>
      <c r="E401" s="157" t="s">
        <v>422</v>
      </c>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c r="AU401" s="158"/>
      <c r="AV401" s="158"/>
      <c r="AW401" s="158"/>
      <c r="AX401" s="158"/>
      <c r="AY401" s="158"/>
      <c r="AZ401" s="158"/>
      <c r="BA401" s="158"/>
      <c r="BB401" s="158"/>
      <c r="BC401" s="159"/>
      <c r="BD401" s="157" t="s">
        <v>424</v>
      </c>
      <c r="BE401" s="158"/>
      <c r="BF401" s="158"/>
      <c r="BG401" s="158"/>
      <c r="BH401" s="158"/>
      <c r="BI401" s="158"/>
      <c r="BJ401" s="158"/>
      <c r="BK401" s="158"/>
      <c r="BL401" s="158"/>
      <c r="BM401" s="159"/>
      <c r="BN401" s="157" t="s">
        <v>477</v>
      </c>
      <c r="BO401" s="158"/>
      <c r="BP401" s="158"/>
      <c r="BQ401" s="158"/>
      <c r="BR401" s="158"/>
      <c r="BS401" s="158"/>
      <c r="BT401" s="158"/>
      <c r="BU401" s="158"/>
      <c r="BV401" s="158"/>
      <c r="BW401" s="158"/>
      <c r="BX401" s="158"/>
      <c r="BY401" s="158"/>
      <c r="BZ401" s="158"/>
      <c r="CA401" s="158"/>
      <c r="CB401" s="159"/>
    </row>
    <row r="402" spans="1:80" ht="12.75" customHeight="1" x14ac:dyDescent="0.2">
      <c r="A402" s="407" t="s">
        <v>143</v>
      </c>
      <c r="B402" s="408"/>
      <c r="C402" s="408"/>
      <c r="D402" s="409"/>
      <c r="E402" s="407"/>
      <c r="F402" s="408"/>
      <c r="G402" s="408"/>
      <c r="H402" s="408"/>
      <c r="I402" s="408"/>
      <c r="J402" s="408"/>
      <c r="K402" s="408"/>
      <c r="L402" s="408"/>
      <c r="M402" s="408"/>
      <c r="N402" s="408"/>
      <c r="O402" s="408"/>
      <c r="P402" s="408"/>
      <c r="Q402" s="408"/>
      <c r="R402" s="408"/>
      <c r="S402" s="408"/>
      <c r="T402" s="408"/>
      <c r="U402" s="408"/>
      <c r="V402" s="408"/>
      <c r="W402" s="408"/>
      <c r="X402" s="408"/>
      <c r="Y402" s="408"/>
      <c r="Z402" s="408"/>
      <c r="AA402" s="408"/>
      <c r="AB402" s="408"/>
      <c r="AC402" s="408"/>
      <c r="AD402" s="408"/>
      <c r="AE402" s="408"/>
      <c r="AF402" s="408"/>
      <c r="AG402" s="408"/>
      <c r="AH402" s="408"/>
      <c r="AI402" s="408"/>
      <c r="AJ402" s="408"/>
      <c r="AK402" s="408"/>
      <c r="AL402" s="408"/>
      <c r="AM402" s="408"/>
      <c r="AN402" s="408"/>
      <c r="AO402" s="408"/>
      <c r="AP402" s="408"/>
      <c r="AQ402" s="408"/>
      <c r="AR402" s="408"/>
      <c r="AS402" s="408"/>
      <c r="AT402" s="408"/>
      <c r="AU402" s="408"/>
      <c r="AV402" s="408"/>
      <c r="AW402" s="408"/>
      <c r="AX402" s="408"/>
      <c r="AY402" s="408"/>
      <c r="AZ402" s="408"/>
      <c r="BA402" s="408"/>
      <c r="BB402" s="408"/>
      <c r="BC402" s="409"/>
      <c r="BD402" s="407" t="s">
        <v>503</v>
      </c>
      <c r="BE402" s="408"/>
      <c r="BF402" s="408"/>
      <c r="BG402" s="408"/>
      <c r="BH402" s="408"/>
      <c r="BI402" s="408"/>
      <c r="BJ402" s="408"/>
      <c r="BK402" s="408"/>
      <c r="BL402" s="408"/>
      <c r="BM402" s="409"/>
      <c r="BN402" s="407" t="s">
        <v>504</v>
      </c>
      <c r="BO402" s="408"/>
      <c r="BP402" s="408"/>
      <c r="BQ402" s="408"/>
      <c r="BR402" s="408"/>
      <c r="BS402" s="408"/>
      <c r="BT402" s="408"/>
      <c r="BU402" s="408"/>
      <c r="BV402" s="408"/>
      <c r="BW402" s="408"/>
      <c r="BX402" s="408"/>
      <c r="BY402" s="408"/>
      <c r="BZ402" s="408"/>
      <c r="CA402" s="408"/>
      <c r="CB402" s="409"/>
    </row>
    <row r="403" spans="1:80" ht="12.75" customHeight="1" x14ac:dyDescent="0.2">
      <c r="A403" s="400">
        <v>1</v>
      </c>
      <c r="B403" s="401"/>
      <c r="C403" s="401"/>
      <c r="D403" s="402"/>
      <c r="E403" s="400">
        <v>2</v>
      </c>
      <c r="F403" s="401"/>
      <c r="G403" s="401"/>
      <c r="H403" s="401"/>
      <c r="I403" s="401"/>
      <c r="J403" s="401"/>
      <c r="K403" s="401"/>
      <c r="L403" s="401"/>
      <c r="M403" s="401"/>
      <c r="N403" s="401"/>
      <c r="O403" s="401"/>
      <c r="P403" s="401"/>
      <c r="Q403" s="401"/>
      <c r="R403" s="401"/>
      <c r="S403" s="401"/>
      <c r="T403" s="401"/>
      <c r="U403" s="401"/>
      <c r="V403" s="401"/>
      <c r="W403" s="401"/>
      <c r="X403" s="401"/>
      <c r="Y403" s="401"/>
      <c r="Z403" s="401"/>
      <c r="AA403" s="401"/>
      <c r="AB403" s="401"/>
      <c r="AC403" s="401"/>
      <c r="AD403" s="401"/>
      <c r="AE403" s="401"/>
      <c r="AF403" s="401"/>
      <c r="AG403" s="401"/>
      <c r="AH403" s="401"/>
      <c r="AI403" s="401"/>
      <c r="AJ403" s="401"/>
      <c r="AK403" s="401"/>
      <c r="AL403" s="401"/>
      <c r="AM403" s="401"/>
      <c r="AN403" s="401"/>
      <c r="AO403" s="401"/>
      <c r="AP403" s="401"/>
      <c r="AQ403" s="401"/>
      <c r="AR403" s="401"/>
      <c r="AS403" s="401"/>
      <c r="AT403" s="401"/>
      <c r="AU403" s="401"/>
      <c r="AV403" s="401"/>
      <c r="AW403" s="401"/>
      <c r="AX403" s="401"/>
      <c r="AY403" s="401"/>
      <c r="AZ403" s="401"/>
      <c r="BA403" s="401"/>
      <c r="BB403" s="401"/>
      <c r="BC403" s="402"/>
      <c r="BD403" s="400">
        <v>3</v>
      </c>
      <c r="BE403" s="401"/>
      <c r="BF403" s="401"/>
      <c r="BG403" s="401"/>
      <c r="BH403" s="401"/>
      <c r="BI403" s="401"/>
      <c r="BJ403" s="401"/>
      <c r="BK403" s="401"/>
      <c r="BL403" s="401"/>
      <c r="BM403" s="402"/>
      <c r="BN403" s="400">
        <v>4</v>
      </c>
      <c r="BO403" s="401"/>
      <c r="BP403" s="401"/>
      <c r="BQ403" s="401"/>
      <c r="BR403" s="401"/>
      <c r="BS403" s="401"/>
      <c r="BT403" s="401"/>
      <c r="BU403" s="401"/>
      <c r="BV403" s="401"/>
      <c r="BW403" s="401"/>
      <c r="BX403" s="401"/>
      <c r="BY403" s="401"/>
      <c r="BZ403" s="401"/>
      <c r="CA403" s="401"/>
      <c r="CB403" s="402"/>
    </row>
    <row r="404" spans="1:80" ht="12.75" customHeight="1" x14ac:dyDescent="0.2">
      <c r="A404" s="395"/>
      <c r="B404" s="151"/>
      <c r="C404" s="151"/>
      <c r="D404" s="396"/>
      <c r="E404" s="361"/>
      <c r="F404" s="362"/>
      <c r="G404" s="362"/>
      <c r="H404" s="362"/>
      <c r="I404" s="362"/>
      <c r="J404" s="362"/>
      <c r="K404" s="362"/>
      <c r="L404" s="362"/>
      <c r="M404" s="362"/>
      <c r="N404" s="362"/>
      <c r="O404" s="362"/>
      <c r="P404" s="362"/>
      <c r="Q404" s="362"/>
      <c r="R404" s="362"/>
      <c r="S404" s="362"/>
      <c r="T404" s="362"/>
      <c r="U404" s="362"/>
      <c r="V404" s="362"/>
      <c r="W404" s="362"/>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c r="AS404" s="362"/>
      <c r="AT404" s="362"/>
      <c r="AU404" s="362"/>
      <c r="AV404" s="362"/>
      <c r="AW404" s="362"/>
      <c r="AX404" s="362"/>
      <c r="AY404" s="362"/>
      <c r="AZ404" s="362"/>
      <c r="BA404" s="362"/>
      <c r="BB404" s="362"/>
      <c r="BC404" s="363"/>
      <c r="BD404" s="416"/>
      <c r="BE404" s="417"/>
      <c r="BF404" s="417"/>
      <c r="BG404" s="417"/>
      <c r="BH404" s="417"/>
      <c r="BI404" s="417"/>
      <c r="BJ404" s="417"/>
      <c r="BK404" s="417"/>
      <c r="BL404" s="417"/>
      <c r="BM404" s="418"/>
      <c r="BN404" s="392"/>
      <c r="BO404" s="393"/>
      <c r="BP404" s="393"/>
      <c r="BQ404" s="393"/>
      <c r="BR404" s="393"/>
      <c r="BS404" s="393"/>
      <c r="BT404" s="393"/>
      <c r="BU404" s="393"/>
      <c r="BV404" s="393"/>
      <c r="BW404" s="393"/>
      <c r="BX404" s="393"/>
      <c r="BY404" s="393"/>
      <c r="BZ404" s="393"/>
      <c r="CA404" s="393"/>
      <c r="CB404" s="394"/>
    </row>
    <row r="405" spans="1:80" ht="12.75" customHeight="1" x14ac:dyDescent="0.2">
      <c r="A405" s="395"/>
      <c r="B405" s="151"/>
      <c r="C405" s="151"/>
      <c r="D405" s="396"/>
      <c r="E405" s="361"/>
      <c r="F405" s="362"/>
      <c r="G405" s="362"/>
      <c r="H405" s="362"/>
      <c r="I405" s="362"/>
      <c r="J405" s="362"/>
      <c r="K405" s="362"/>
      <c r="L405" s="362"/>
      <c r="M405" s="362"/>
      <c r="N405" s="362"/>
      <c r="O405" s="362"/>
      <c r="P405" s="362"/>
      <c r="Q405" s="362"/>
      <c r="R405" s="362"/>
      <c r="S405" s="362"/>
      <c r="T405" s="362"/>
      <c r="U405" s="362"/>
      <c r="V405" s="362"/>
      <c r="W405" s="362"/>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c r="AS405" s="362"/>
      <c r="AT405" s="362"/>
      <c r="AU405" s="362"/>
      <c r="AV405" s="362"/>
      <c r="AW405" s="362"/>
      <c r="AX405" s="362"/>
      <c r="AY405" s="362"/>
      <c r="AZ405" s="362"/>
      <c r="BA405" s="362"/>
      <c r="BB405" s="362"/>
      <c r="BC405" s="363"/>
      <c r="BD405" s="364"/>
      <c r="BE405" s="365"/>
      <c r="BF405" s="365"/>
      <c r="BG405" s="365"/>
      <c r="BH405" s="365"/>
      <c r="BI405" s="365"/>
      <c r="BJ405" s="365"/>
      <c r="BK405" s="365"/>
      <c r="BL405" s="365"/>
      <c r="BM405" s="366"/>
      <c r="BN405" s="364"/>
      <c r="BO405" s="365"/>
      <c r="BP405" s="365"/>
      <c r="BQ405" s="365"/>
      <c r="BR405" s="365"/>
      <c r="BS405" s="365"/>
      <c r="BT405" s="365"/>
      <c r="BU405" s="365"/>
      <c r="BV405" s="365"/>
      <c r="BW405" s="365"/>
      <c r="BX405" s="365"/>
      <c r="BY405" s="365"/>
      <c r="BZ405" s="365"/>
      <c r="CA405" s="365"/>
      <c r="CB405" s="366"/>
    </row>
    <row r="406" spans="1:80" ht="12.75" customHeight="1" x14ac:dyDescent="0.2">
      <c r="A406" s="395"/>
      <c r="B406" s="151"/>
      <c r="C406" s="151"/>
      <c r="D406" s="396"/>
      <c r="E406" s="361"/>
      <c r="F406" s="362"/>
      <c r="G406" s="362"/>
      <c r="H406" s="362"/>
      <c r="I406" s="362"/>
      <c r="J406" s="362"/>
      <c r="K406" s="362"/>
      <c r="L406" s="362"/>
      <c r="M406" s="362"/>
      <c r="N406" s="362"/>
      <c r="O406" s="362"/>
      <c r="P406" s="362"/>
      <c r="Q406" s="362"/>
      <c r="R406" s="362"/>
      <c r="S406" s="362"/>
      <c r="T406" s="362"/>
      <c r="U406" s="362"/>
      <c r="V406" s="362"/>
      <c r="W406" s="362"/>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c r="AS406" s="362"/>
      <c r="AT406" s="362"/>
      <c r="AU406" s="362"/>
      <c r="AV406" s="362"/>
      <c r="AW406" s="362"/>
      <c r="AX406" s="362"/>
      <c r="AY406" s="362"/>
      <c r="AZ406" s="362"/>
      <c r="BA406" s="362"/>
      <c r="BB406" s="362"/>
      <c r="BC406" s="363"/>
      <c r="BD406" s="364"/>
      <c r="BE406" s="365"/>
      <c r="BF406" s="365"/>
      <c r="BG406" s="365"/>
      <c r="BH406" s="365"/>
      <c r="BI406" s="365"/>
      <c r="BJ406" s="365"/>
      <c r="BK406" s="365"/>
      <c r="BL406" s="365"/>
      <c r="BM406" s="366"/>
      <c r="BN406" s="364"/>
      <c r="BO406" s="365"/>
      <c r="BP406" s="365"/>
      <c r="BQ406" s="365"/>
      <c r="BR406" s="365"/>
      <c r="BS406" s="365"/>
      <c r="BT406" s="365"/>
      <c r="BU406" s="365"/>
      <c r="BV406" s="365"/>
      <c r="BW406" s="365"/>
      <c r="BX406" s="365"/>
      <c r="BY406" s="365"/>
      <c r="BZ406" s="365"/>
      <c r="CA406" s="365"/>
      <c r="CB406" s="366"/>
    </row>
    <row r="407" spans="1:80" ht="12.75" customHeight="1" x14ac:dyDescent="0.2">
      <c r="A407" s="395"/>
      <c r="B407" s="151"/>
      <c r="C407" s="151"/>
      <c r="D407" s="396"/>
      <c r="E407" s="380" t="s">
        <v>421</v>
      </c>
      <c r="F407" s="381"/>
      <c r="G407" s="381"/>
      <c r="H407" s="381"/>
      <c r="I407" s="381"/>
      <c r="J407" s="381"/>
      <c r="K407" s="381"/>
      <c r="L407" s="381"/>
      <c r="M407" s="381"/>
      <c r="N407" s="381"/>
      <c r="O407" s="381"/>
      <c r="P407" s="381"/>
      <c r="Q407" s="381"/>
      <c r="R407" s="381"/>
      <c r="S407" s="381"/>
      <c r="T407" s="381"/>
      <c r="U407" s="381"/>
      <c r="V407" s="381"/>
      <c r="W407" s="381"/>
      <c r="X407" s="381"/>
      <c r="Y407" s="381"/>
      <c r="Z407" s="381"/>
      <c r="AA407" s="381"/>
      <c r="AB407" s="381"/>
      <c r="AC407" s="381"/>
      <c r="AD407" s="381"/>
      <c r="AE407" s="381"/>
      <c r="AF407" s="381"/>
      <c r="AG407" s="381"/>
      <c r="AH407" s="381"/>
      <c r="AI407" s="381"/>
      <c r="AJ407" s="381"/>
      <c r="AK407" s="381"/>
      <c r="AL407" s="381"/>
      <c r="AM407" s="381"/>
      <c r="AN407" s="381"/>
      <c r="AO407" s="381"/>
      <c r="AP407" s="381"/>
      <c r="AQ407" s="381"/>
      <c r="AR407" s="381"/>
      <c r="AS407" s="381"/>
      <c r="AT407" s="381"/>
      <c r="AU407" s="381"/>
      <c r="AV407" s="381"/>
      <c r="AW407" s="381"/>
      <c r="AX407" s="381"/>
      <c r="AY407" s="381"/>
      <c r="AZ407" s="381"/>
      <c r="BA407" s="381"/>
      <c r="BB407" s="381"/>
      <c r="BC407" s="382"/>
      <c r="BD407" s="386" t="s">
        <v>52</v>
      </c>
      <c r="BE407" s="387"/>
      <c r="BF407" s="387"/>
      <c r="BG407" s="387"/>
      <c r="BH407" s="387"/>
      <c r="BI407" s="387"/>
      <c r="BJ407" s="387"/>
      <c r="BK407" s="387"/>
      <c r="BL407" s="387"/>
      <c r="BM407" s="388"/>
      <c r="BN407" s="445">
        <f>SUM(BN404:CB406)</f>
        <v>0</v>
      </c>
      <c r="BO407" s="446"/>
      <c r="BP407" s="446"/>
      <c r="BQ407" s="446"/>
      <c r="BR407" s="446"/>
      <c r="BS407" s="446"/>
      <c r="BT407" s="446"/>
      <c r="BU407" s="446"/>
      <c r="BV407" s="446"/>
      <c r="BW407" s="446"/>
      <c r="BX407" s="446"/>
      <c r="BY407" s="446"/>
      <c r="BZ407" s="446"/>
      <c r="CA407" s="446"/>
      <c r="CB407" s="447"/>
    </row>
    <row r="408" spans="1:80" ht="12.75" customHeight="1" x14ac:dyDescent="0.25">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row>
    <row r="409" spans="1:80" ht="15.75" x14ac:dyDescent="0.25">
      <c r="A409" s="428" t="s">
        <v>547</v>
      </c>
      <c r="B409" s="428"/>
      <c r="C409" s="428"/>
      <c r="D409" s="428"/>
      <c r="E409" s="428"/>
      <c r="F409" s="428"/>
      <c r="G409" s="428"/>
      <c r="H409" s="428"/>
      <c r="I409" s="428"/>
      <c r="J409" s="428"/>
      <c r="K409" s="428"/>
      <c r="L409" s="428"/>
      <c r="M409" s="428"/>
      <c r="N409" s="428"/>
      <c r="O409" s="428"/>
      <c r="P409" s="428"/>
      <c r="Q409" s="428"/>
      <c r="R409" s="428"/>
      <c r="S409" s="428"/>
      <c r="T409" s="428"/>
      <c r="U409" s="428"/>
      <c r="V409" s="428"/>
      <c r="W409" s="428"/>
      <c r="X409" s="428"/>
      <c r="Y409" s="428"/>
      <c r="Z409" s="428"/>
      <c r="AA409" s="428"/>
      <c r="AB409" s="428"/>
      <c r="AC409" s="428"/>
      <c r="AD409" s="428"/>
      <c r="AE409" s="428"/>
      <c r="AF409" s="428"/>
      <c r="AG409" s="428"/>
      <c r="AH409" s="428"/>
      <c r="AI409" s="428"/>
      <c r="AJ409" s="428"/>
      <c r="AK409" s="428"/>
      <c r="AL409" s="428"/>
      <c r="AM409" s="428"/>
      <c r="AN409" s="428"/>
      <c r="AO409" s="428"/>
      <c r="AP409" s="428"/>
      <c r="AQ409" s="428"/>
      <c r="AR409" s="428"/>
      <c r="AS409" s="428"/>
      <c r="AT409" s="428"/>
      <c r="AU409" s="428"/>
      <c r="AV409" s="428"/>
      <c r="AW409" s="428"/>
      <c r="AX409" s="428"/>
      <c r="AY409" s="428"/>
      <c r="AZ409" s="428"/>
      <c r="BA409" s="428"/>
      <c r="BB409" s="428"/>
      <c r="BC409" s="428"/>
      <c r="BD409" s="428"/>
      <c r="BE409" s="428"/>
      <c r="BF409" s="428"/>
      <c r="BG409" s="428"/>
      <c r="BH409" s="428"/>
      <c r="BI409" s="428"/>
      <c r="BJ409" s="428"/>
      <c r="BK409" s="428"/>
      <c r="BL409" s="428"/>
      <c r="BM409" s="428"/>
      <c r="BN409" s="428"/>
      <c r="BO409" s="428"/>
      <c r="BP409" s="428"/>
      <c r="BQ409" s="428"/>
      <c r="BR409" s="428"/>
      <c r="BS409" s="428"/>
      <c r="BT409" s="428"/>
      <c r="BU409" s="428"/>
      <c r="BV409" s="428"/>
      <c r="BW409" s="428"/>
      <c r="BX409" s="428"/>
      <c r="BY409" s="428"/>
      <c r="BZ409" s="428"/>
      <c r="CA409" s="428"/>
      <c r="CB409" s="428"/>
    </row>
    <row r="410" spans="1:80" ht="15.75"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410" t="s">
        <v>511</v>
      </c>
      <c r="AT410" s="410"/>
      <c r="AU410" s="410"/>
      <c r="AV410" s="410"/>
      <c r="AW410" s="410"/>
      <c r="AX410" s="410"/>
      <c r="AY410" s="410"/>
      <c r="AZ410" s="410"/>
      <c r="BA410" s="410"/>
      <c r="BB410" s="410"/>
      <c r="BC410" s="434" t="s">
        <v>343</v>
      </c>
      <c r="BD410" s="434"/>
      <c r="BE410" s="434"/>
      <c r="BF410" s="434"/>
      <c r="BG410" s="434"/>
      <c r="BH410" s="434"/>
      <c r="BI410" s="434"/>
      <c r="BJ410" s="434"/>
      <c r="BK410" s="434"/>
      <c r="BL410" s="434"/>
      <c r="BM410" s="434"/>
      <c r="BN410" s="434"/>
      <c r="BO410" s="434"/>
      <c r="BP410" s="434"/>
      <c r="BQ410" s="9"/>
      <c r="BR410" s="9"/>
      <c r="BS410" s="9"/>
      <c r="BT410" s="9"/>
      <c r="BU410" s="9"/>
      <c r="BV410" s="9"/>
      <c r="BW410" s="9"/>
      <c r="BX410" s="9"/>
      <c r="BY410" s="9"/>
      <c r="BZ410" s="9"/>
      <c r="CA410" s="9"/>
      <c r="CB410" s="9"/>
    </row>
    <row r="411" spans="1:80" x14ac:dyDescent="0.2">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c r="BG411" s="82"/>
      <c r="BH411" s="82"/>
      <c r="BI411" s="82"/>
      <c r="BJ411" s="82"/>
      <c r="BK411" s="82"/>
      <c r="BL411" s="82"/>
      <c r="BM411" s="82"/>
      <c r="BN411" s="82"/>
      <c r="BO411" s="82"/>
      <c r="BP411" s="82"/>
      <c r="BQ411" s="82"/>
      <c r="BR411" s="82"/>
      <c r="BS411" s="82"/>
      <c r="BT411" s="82"/>
      <c r="BU411" s="82"/>
      <c r="BV411" s="82"/>
      <c r="BW411" s="82"/>
      <c r="BX411" s="82"/>
      <c r="BY411" s="82"/>
      <c r="BZ411" s="82"/>
      <c r="CA411" s="82"/>
      <c r="CB411" s="82"/>
    </row>
    <row r="412" spans="1:80" x14ac:dyDescent="0.2">
      <c r="A412" s="157" t="s">
        <v>142</v>
      </c>
      <c r="B412" s="158"/>
      <c r="C412" s="158"/>
      <c r="D412" s="159"/>
      <c r="E412" s="157" t="s">
        <v>422</v>
      </c>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9"/>
      <c r="AS412" s="157" t="s">
        <v>424</v>
      </c>
      <c r="AT412" s="158"/>
      <c r="AU412" s="158"/>
      <c r="AV412" s="158"/>
      <c r="AW412" s="158"/>
      <c r="AX412" s="158"/>
      <c r="AY412" s="158"/>
      <c r="AZ412" s="158"/>
      <c r="BA412" s="158"/>
      <c r="BB412" s="159"/>
      <c r="BC412" s="157" t="s">
        <v>505</v>
      </c>
      <c r="BD412" s="158"/>
      <c r="BE412" s="158"/>
      <c r="BF412" s="158"/>
      <c r="BG412" s="158"/>
      <c r="BH412" s="158"/>
      <c r="BI412" s="158"/>
      <c r="BJ412" s="158"/>
      <c r="BK412" s="158"/>
      <c r="BL412" s="158"/>
      <c r="BM412" s="159"/>
      <c r="BN412" s="157" t="s">
        <v>425</v>
      </c>
      <c r="BO412" s="158"/>
      <c r="BP412" s="158"/>
      <c r="BQ412" s="158"/>
      <c r="BR412" s="158"/>
      <c r="BS412" s="158"/>
      <c r="BT412" s="158"/>
      <c r="BU412" s="158"/>
      <c r="BV412" s="158"/>
      <c r="BW412" s="158"/>
      <c r="BX412" s="158"/>
      <c r="BY412" s="158"/>
      <c r="BZ412" s="158"/>
      <c r="CA412" s="158"/>
      <c r="CB412" s="159"/>
    </row>
    <row r="413" spans="1:80" x14ac:dyDescent="0.2">
      <c r="A413" s="407" t="s">
        <v>143</v>
      </c>
      <c r="B413" s="408"/>
      <c r="C413" s="408"/>
      <c r="D413" s="409"/>
      <c r="E413" s="407"/>
      <c r="F413" s="408"/>
      <c r="G413" s="408"/>
      <c r="H413" s="408"/>
      <c r="I413" s="408"/>
      <c r="J413" s="408"/>
      <c r="K413" s="408"/>
      <c r="L413" s="408"/>
      <c r="M413" s="408"/>
      <c r="N413" s="408"/>
      <c r="O413" s="408"/>
      <c r="P413" s="408"/>
      <c r="Q413" s="408"/>
      <c r="R413" s="408"/>
      <c r="S413" s="408"/>
      <c r="T413" s="408"/>
      <c r="U413" s="408"/>
      <c r="V413" s="408"/>
      <c r="W413" s="408"/>
      <c r="X413" s="408"/>
      <c r="Y413" s="408"/>
      <c r="Z413" s="408"/>
      <c r="AA413" s="408"/>
      <c r="AB413" s="408"/>
      <c r="AC413" s="408"/>
      <c r="AD413" s="408"/>
      <c r="AE413" s="408"/>
      <c r="AF413" s="408"/>
      <c r="AG413" s="408"/>
      <c r="AH413" s="408"/>
      <c r="AI413" s="408"/>
      <c r="AJ413" s="408"/>
      <c r="AK413" s="408"/>
      <c r="AL413" s="408"/>
      <c r="AM413" s="408"/>
      <c r="AN413" s="408"/>
      <c r="AO413" s="408"/>
      <c r="AP413" s="408"/>
      <c r="AQ413" s="408"/>
      <c r="AR413" s="409"/>
      <c r="AS413" s="407"/>
      <c r="AT413" s="408"/>
      <c r="AU413" s="408"/>
      <c r="AV413" s="408"/>
      <c r="AW413" s="408"/>
      <c r="AX413" s="408"/>
      <c r="AY413" s="408"/>
      <c r="AZ413" s="408"/>
      <c r="BA413" s="408"/>
      <c r="BB413" s="409"/>
      <c r="BC413" s="407" t="s">
        <v>506</v>
      </c>
      <c r="BD413" s="408"/>
      <c r="BE413" s="408"/>
      <c r="BF413" s="408"/>
      <c r="BG413" s="408"/>
      <c r="BH413" s="408"/>
      <c r="BI413" s="408"/>
      <c r="BJ413" s="408"/>
      <c r="BK413" s="408"/>
      <c r="BL413" s="408"/>
      <c r="BM413" s="409"/>
      <c r="BN413" s="407" t="s">
        <v>439</v>
      </c>
      <c r="BO413" s="408"/>
      <c r="BP413" s="408"/>
      <c r="BQ413" s="408"/>
      <c r="BR413" s="408"/>
      <c r="BS413" s="408"/>
      <c r="BT413" s="408"/>
      <c r="BU413" s="408"/>
      <c r="BV413" s="408"/>
      <c r="BW413" s="408"/>
      <c r="BX413" s="408"/>
      <c r="BY413" s="408"/>
      <c r="BZ413" s="408"/>
      <c r="CA413" s="408"/>
      <c r="CB413" s="409"/>
    </row>
    <row r="414" spans="1:80" x14ac:dyDescent="0.2">
      <c r="A414" s="407"/>
      <c r="B414" s="408"/>
      <c r="C414" s="408"/>
      <c r="D414" s="409"/>
      <c r="E414" s="407"/>
      <c r="F414" s="408"/>
      <c r="G414" s="408"/>
      <c r="H414" s="408"/>
      <c r="I414" s="408"/>
      <c r="J414" s="408"/>
      <c r="K414" s="408"/>
      <c r="L414" s="408"/>
      <c r="M414" s="408"/>
      <c r="N414" s="408"/>
      <c r="O414" s="408"/>
      <c r="P414" s="408"/>
      <c r="Q414" s="408"/>
      <c r="R414" s="408"/>
      <c r="S414" s="408"/>
      <c r="T414" s="408"/>
      <c r="U414" s="408"/>
      <c r="V414" s="408"/>
      <c r="W414" s="408"/>
      <c r="X414" s="408"/>
      <c r="Y414" s="408"/>
      <c r="Z414" s="408"/>
      <c r="AA414" s="408"/>
      <c r="AB414" s="408"/>
      <c r="AC414" s="408"/>
      <c r="AD414" s="408"/>
      <c r="AE414" s="408"/>
      <c r="AF414" s="408"/>
      <c r="AG414" s="408"/>
      <c r="AH414" s="408"/>
      <c r="AI414" s="408"/>
      <c r="AJ414" s="408"/>
      <c r="AK414" s="408"/>
      <c r="AL414" s="408"/>
      <c r="AM414" s="408"/>
      <c r="AN414" s="408"/>
      <c r="AO414" s="408"/>
      <c r="AP414" s="408"/>
      <c r="AQ414" s="408"/>
      <c r="AR414" s="409"/>
      <c r="AS414" s="407"/>
      <c r="AT414" s="408"/>
      <c r="AU414" s="408"/>
      <c r="AV414" s="408"/>
      <c r="AW414" s="408"/>
      <c r="AX414" s="408"/>
      <c r="AY414" s="408"/>
      <c r="AZ414" s="408"/>
      <c r="BA414" s="408"/>
      <c r="BB414" s="409"/>
      <c r="BC414" s="407" t="s">
        <v>432</v>
      </c>
      <c r="BD414" s="408"/>
      <c r="BE414" s="408"/>
      <c r="BF414" s="408"/>
      <c r="BG414" s="408"/>
      <c r="BH414" s="408"/>
      <c r="BI414" s="408"/>
      <c r="BJ414" s="408"/>
      <c r="BK414" s="408"/>
      <c r="BL414" s="408"/>
      <c r="BM414" s="409"/>
      <c r="BN414" s="407"/>
      <c r="BO414" s="408"/>
      <c r="BP414" s="408"/>
      <c r="BQ414" s="408"/>
      <c r="BR414" s="408"/>
      <c r="BS414" s="408"/>
      <c r="BT414" s="408"/>
      <c r="BU414" s="408"/>
      <c r="BV414" s="408"/>
      <c r="BW414" s="408"/>
      <c r="BX414" s="408"/>
      <c r="BY414" s="408"/>
      <c r="BZ414" s="408"/>
      <c r="CA414" s="408"/>
      <c r="CB414" s="409"/>
    </row>
    <row r="415" spans="1:80" x14ac:dyDescent="0.2">
      <c r="A415" s="400">
        <v>1</v>
      </c>
      <c r="B415" s="401"/>
      <c r="C415" s="401"/>
      <c r="D415" s="402"/>
      <c r="E415" s="400">
        <v>2</v>
      </c>
      <c r="F415" s="401"/>
      <c r="G415" s="401"/>
      <c r="H415" s="401"/>
      <c r="I415" s="401"/>
      <c r="J415" s="401"/>
      <c r="K415" s="401"/>
      <c r="L415" s="401"/>
      <c r="M415" s="401"/>
      <c r="N415" s="401"/>
      <c r="O415" s="401"/>
      <c r="P415" s="401"/>
      <c r="Q415" s="401"/>
      <c r="R415" s="401"/>
      <c r="S415" s="401"/>
      <c r="T415" s="401"/>
      <c r="U415" s="401"/>
      <c r="V415" s="401"/>
      <c r="W415" s="401"/>
      <c r="X415" s="401"/>
      <c r="Y415" s="401"/>
      <c r="Z415" s="401"/>
      <c r="AA415" s="401"/>
      <c r="AB415" s="401"/>
      <c r="AC415" s="401"/>
      <c r="AD415" s="401"/>
      <c r="AE415" s="401"/>
      <c r="AF415" s="401"/>
      <c r="AG415" s="401"/>
      <c r="AH415" s="401"/>
      <c r="AI415" s="401"/>
      <c r="AJ415" s="401"/>
      <c r="AK415" s="401"/>
      <c r="AL415" s="401"/>
      <c r="AM415" s="401"/>
      <c r="AN415" s="401"/>
      <c r="AO415" s="401"/>
      <c r="AP415" s="401"/>
      <c r="AQ415" s="401"/>
      <c r="AR415" s="402"/>
      <c r="AS415" s="400">
        <v>3</v>
      </c>
      <c r="AT415" s="401"/>
      <c r="AU415" s="401"/>
      <c r="AV415" s="401"/>
      <c r="AW415" s="401"/>
      <c r="AX415" s="401"/>
      <c r="AY415" s="401"/>
      <c r="AZ415" s="401"/>
      <c r="BA415" s="401"/>
      <c r="BB415" s="402"/>
      <c r="BC415" s="400">
        <v>4</v>
      </c>
      <c r="BD415" s="401"/>
      <c r="BE415" s="401"/>
      <c r="BF415" s="401"/>
      <c r="BG415" s="401"/>
      <c r="BH415" s="401"/>
      <c r="BI415" s="401"/>
      <c r="BJ415" s="401"/>
      <c r="BK415" s="401"/>
      <c r="BL415" s="401"/>
      <c r="BM415" s="402"/>
      <c r="BN415" s="400">
        <v>5</v>
      </c>
      <c r="BO415" s="401"/>
      <c r="BP415" s="401"/>
      <c r="BQ415" s="401"/>
      <c r="BR415" s="401"/>
      <c r="BS415" s="401"/>
      <c r="BT415" s="401"/>
      <c r="BU415" s="401"/>
      <c r="BV415" s="401"/>
      <c r="BW415" s="401"/>
      <c r="BX415" s="401"/>
      <c r="BY415" s="401"/>
      <c r="BZ415" s="401"/>
      <c r="CA415" s="401"/>
      <c r="CB415" s="402"/>
    </row>
    <row r="416" spans="1:80" x14ac:dyDescent="0.2">
      <c r="A416" s="400"/>
      <c r="B416" s="401"/>
      <c r="C416" s="401"/>
      <c r="D416" s="402"/>
      <c r="E416" s="431"/>
      <c r="F416" s="432"/>
      <c r="G416" s="432"/>
      <c r="H416" s="432"/>
      <c r="I416" s="432"/>
      <c r="J416" s="432"/>
      <c r="K416" s="432"/>
      <c r="L416" s="432"/>
      <c r="M416" s="432"/>
      <c r="N416" s="432"/>
      <c r="O416" s="432"/>
      <c r="P416" s="432"/>
      <c r="Q416" s="432"/>
      <c r="R416" s="432"/>
      <c r="S416" s="432"/>
      <c r="T416" s="432"/>
      <c r="U416" s="432"/>
      <c r="V416" s="432"/>
      <c r="W416" s="432"/>
      <c r="X416" s="432"/>
      <c r="Y416" s="432"/>
      <c r="Z416" s="432"/>
      <c r="AA416" s="432"/>
      <c r="AB416" s="432"/>
      <c r="AC416" s="432"/>
      <c r="AD416" s="432"/>
      <c r="AE416" s="432"/>
      <c r="AF416" s="432"/>
      <c r="AG416" s="432"/>
      <c r="AH416" s="432"/>
      <c r="AI416" s="432"/>
      <c r="AJ416" s="432"/>
      <c r="AK416" s="432"/>
      <c r="AL416" s="432"/>
      <c r="AM416" s="432"/>
      <c r="AN416" s="432"/>
      <c r="AO416" s="432"/>
      <c r="AP416" s="432"/>
      <c r="AQ416" s="432"/>
      <c r="AR416" s="433"/>
      <c r="AS416" s="364"/>
      <c r="AT416" s="365"/>
      <c r="AU416" s="365"/>
      <c r="AV416" s="365"/>
      <c r="AW416" s="365"/>
      <c r="AX416" s="365"/>
      <c r="AY416" s="365"/>
      <c r="AZ416" s="365"/>
      <c r="BA416" s="365"/>
      <c r="BB416" s="365"/>
      <c r="BC416" s="436"/>
      <c r="BD416" s="437"/>
      <c r="BE416" s="437"/>
      <c r="BF416" s="437"/>
      <c r="BG416" s="437"/>
      <c r="BH416" s="437"/>
      <c r="BI416" s="437"/>
      <c r="BJ416" s="437"/>
      <c r="BK416" s="437"/>
      <c r="BL416" s="437"/>
      <c r="BM416" s="438"/>
      <c r="BN416" s="404">
        <f>AS416*BC416</f>
        <v>0</v>
      </c>
      <c r="BO416" s="405"/>
      <c r="BP416" s="405"/>
      <c r="BQ416" s="405"/>
      <c r="BR416" s="405"/>
      <c r="BS416" s="405"/>
      <c r="BT416" s="405"/>
      <c r="BU416" s="405"/>
      <c r="BV416" s="405"/>
      <c r="BW416" s="405"/>
      <c r="BX416" s="405"/>
      <c r="BY416" s="405"/>
      <c r="BZ416" s="405"/>
      <c r="CA416" s="405"/>
      <c r="CB416" s="406"/>
    </row>
    <row r="417" spans="1:80" ht="12.95" customHeight="1" x14ac:dyDescent="0.2">
      <c r="A417" s="400"/>
      <c r="B417" s="401"/>
      <c r="C417" s="401"/>
      <c r="D417" s="402"/>
      <c r="E417" s="227"/>
      <c r="F417" s="228"/>
      <c r="G417" s="228"/>
      <c r="H417" s="228"/>
      <c r="I417" s="228"/>
      <c r="J417" s="228"/>
      <c r="K417" s="228"/>
      <c r="L417" s="228"/>
      <c r="M417" s="228"/>
      <c r="N417" s="228"/>
      <c r="O417" s="228"/>
      <c r="P417" s="228"/>
      <c r="Q417" s="228"/>
      <c r="R417" s="228"/>
      <c r="S417" s="228"/>
      <c r="T417" s="228"/>
      <c r="U417" s="228"/>
      <c r="V417" s="228"/>
      <c r="W417" s="228"/>
      <c r="X417" s="228"/>
      <c r="Y417" s="228"/>
      <c r="Z417" s="228"/>
      <c r="AA417" s="228"/>
      <c r="AB417" s="228"/>
      <c r="AC417" s="228"/>
      <c r="AD417" s="228"/>
      <c r="AE417" s="228"/>
      <c r="AF417" s="228"/>
      <c r="AG417" s="228"/>
      <c r="AH417" s="228"/>
      <c r="AI417" s="228"/>
      <c r="AJ417" s="228"/>
      <c r="AK417" s="228"/>
      <c r="AL417" s="228"/>
      <c r="AM417" s="228"/>
      <c r="AN417" s="228"/>
      <c r="AO417" s="228"/>
      <c r="AP417" s="228"/>
      <c r="AQ417" s="228"/>
      <c r="AR417" s="435"/>
      <c r="AS417" s="436"/>
      <c r="AT417" s="437"/>
      <c r="AU417" s="437"/>
      <c r="AV417" s="437"/>
      <c r="AW417" s="437"/>
      <c r="AX417" s="437"/>
      <c r="AY417" s="437"/>
      <c r="AZ417" s="437"/>
      <c r="BA417" s="437"/>
      <c r="BB417" s="438"/>
      <c r="BC417" s="364"/>
      <c r="BD417" s="365"/>
      <c r="BE417" s="365"/>
      <c r="BF417" s="365"/>
      <c r="BG417" s="365"/>
      <c r="BH417" s="365"/>
      <c r="BI417" s="365"/>
      <c r="BJ417" s="365"/>
      <c r="BK417" s="365"/>
      <c r="BL417" s="365"/>
      <c r="BM417" s="366"/>
      <c r="BN417" s="404">
        <f t="shared" ref="BN417:BN420" si="22">AS417*BC417</f>
        <v>0</v>
      </c>
      <c r="BO417" s="405"/>
      <c r="BP417" s="405"/>
      <c r="BQ417" s="405"/>
      <c r="BR417" s="405"/>
      <c r="BS417" s="405"/>
      <c r="BT417" s="405"/>
      <c r="BU417" s="405"/>
      <c r="BV417" s="405"/>
      <c r="BW417" s="405"/>
      <c r="BX417" s="405"/>
      <c r="BY417" s="405"/>
      <c r="BZ417" s="405"/>
      <c r="CA417" s="405"/>
      <c r="CB417" s="406"/>
    </row>
    <row r="418" spans="1:80" ht="12.95" customHeight="1" x14ac:dyDescent="0.2">
      <c r="A418" s="400"/>
      <c r="B418" s="401"/>
      <c r="C418" s="401"/>
      <c r="D418" s="402"/>
      <c r="E418" s="227"/>
      <c r="F418" s="228"/>
      <c r="G418" s="228"/>
      <c r="H418" s="228"/>
      <c r="I418" s="228"/>
      <c r="J418" s="228"/>
      <c r="K418" s="228"/>
      <c r="L418" s="228"/>
      <c r="M418" s="228"/>
      <c r="N418" s="228"/>
      <c r="O418" s="228"/>
      <c r="P418" s="228"/>
      <c r="Q418" s="228"/>
      <c r="R418" s="228"/>
      <c r="S418" s="228"/>
      <c r="T418" s="228"/>
      <c r="U418" s="228"/>
      <c r="V418" s="228"/>
      <c r="W418" s="228"/>
      <c r="X418" s="228"/>
      <c r="Y418" s="228"/>
      <c r="Z418" s="228"/>
      <c r="AA418" s="228"/>
      <c r="AB418" s="228"/>
      <c r="AC418" s="228"/>
      <c r="AD418" s="228"/>
      <c r="AE418" s="228"/>
      <c r="AF418" s="228"/>
      <c r="AG418" s="228"/>
      <c r="AH418" s="228"/>
      <c r="AI418" s="228"/>
      <c r="AJ418" s="228"/>
      <c r="AK418" s="228"/>
      <c r="AL418" s="228"/>
      <c r="AM418" s="228"/>
      <c r="AN418" s="228"/>
      <c r="AO418" s="228"/>
      <c r="AP418" s="228"/>
      <c r="AQ418" s="228"/>
      <c r="AR418" s="435"/>
      <c r="AS418" s="436"/>
      <c r="AT418" s="437"/>
      <c r="AU418" s="437"/>
      <c r="AV418" s="437"/>
      <c r="AW418" s="437"/>
      <c r="AX418" s="437"/>
      <c r="AY418" s="437"/>
      <c r="AZ418" s="437"/>
      <c r="BA418" s="437"/>
      <c r="BB418" s="438"/>
      <c r="BC418" s="364"/>
      <c r="BD418" s="365"/>
      <c r="BE418" s="365"/>
      <c r="BF418" s="365"/>
      <c r="BG418" s="365"/>
      <c r="BH418" s="365"/>
      <c r="BI418" s="365"/>
      <c r="BJ418" s="365"/>
      <c r="BK418" s="365"/>
      <c r="BL418" s="365"/>
      <c r="BM418" s="366"/>
      <c r="BN418" s="404">
        <f t="shared" si="22"/>
        <v>0</v>
      </c>
      <c r="BO418" s="405"/>
      <c r="BP418" s="405"/>
      <c r="BQ418" s="405"/>
      <c r="BR418" s="405"/>
      <c r="BS418" s="405"/>
      <c r="BT418" s="405"/>
      <c r="BU418" s="405"/>
      <c r="BV418" s="405"/>
      <c r="BW418" s="405"/>
      <c r="BX418" s="405"/>
      <c r="BY418" s="405"/>
      <c r="BZ418" s="405"/>
      <c r="CA418" s="405"/>
      <c r="CB418" s="406"/>
    </row>
    <row r="419" spans="1:80" ht="12.95" hidden="1" customHeight="1" x14ac:dyDescent="0.2">
      <c r="A419" s="400"/>
      <c r="B419" s="401"/>
      <c r="C419" s="401"/>
      <c r="D419" s="402"/>
      <c r="E419" s="227"/>
      <c r="F419" s="228"/>
      <c r="G419" s="228"/>
      <c r="H419" s="228"/>
      <c r="I419" s="228"/>
      <c r="J419" s="228"/>
      <c r="K419" s="228"/>
      <c r="L419" s="228"/>
      <c r="M419" s="228"/>
      <c r="N419" s="228"/>
      <c r="O419" s="228"/>
      <c r="P419" s="228"/>
      <c r="Q419" s="228"/>
      <c r="R419" s="228"/>
      <c r="S419" s="228"/>
      <c r="T419" s="228"/>
      <c r="U419" s="228"/>
      <c r="V419" s="228"/>
      <c r="W419" s="228"/>
      <c r="X419" s="228"/>
      <c r="Y419" s="228"/>
      <c r="Z419" s="228"/>
      <c r="AA419" s="228"/>
      <c r="AB419" s="228"/>
      <c r="AC419" s="228"/>
      <c r="AD419" s="228"/>
      <c r="AE419" s="228"/>
      <c r="AF419" s="228"/>
      <c r="AG419" s="228"/>
      <c r="AH419" s="228"/>
      <c r="AI419" s="228"/>
      <c r="AJ419" s="228"/>
      <c r="AK419" s="228"/>
      <c r="AL419" s="228"/>
      <c r="AM419" s="228"/>
      <c r="AN419" s="228"/>
      <c r="AO419" s="228"/>
      <c r="AP419" s="228"/>
      <c r="AQ419" s="228"/>
      <c r="AR419" s="435"/>
      <c r="AS419" s="436"/>
      <c r="AT419" s="437"/>
      <c r="AU419" s="437"/>
      <c r="AV419" s="437"/>
      <c r="AW419" s="437"/>
      <c r="AX419" s="437"/>
      <c r="AY419" s="437"/>
      <c r="AZ419" s="437"/>
      <c r="BA419" s="437"/>
      <c r="BB419" s="438"/>
      <c r="BC419" s="364"/>
      <c r="BD419" s="365"/>
      <c r="BE419" s="365"/>
      <c r="BF419" s="365"/>
      <c r="BG419" s="365"/>
      <c r="BH419" s="365"/>
      <c r="BI419" s="365"/>
      <c r="BJ419" s="365"/>
      <c r="BK419" s="365"/>
      <c r="BL419" s="365"/>
      <c r="BM419" s="366"/>
      <c r="BN419" s="404">
        <f t="shared" si="22"/>
        <v>0</v>
      </c>
      <c r="BO419" s="405"/>
      <c r="BP419" s="405"/>
      <c r="BQ419" s="405"/>
      <c r="BR419" s="405"/>
      <c r="BS419" s="405"/>
      <c r="BT419" s="405"/>
      <c r="BU419" s="405"/>
      <c r="BV419" s="405"/>
      <c r="BW419" s="405"/>
      <c r="BX419" s="405"/>
      <c r="BY419" s="405"/>
      <c r="BZ419" s="405"/>
      <c r="CA419" s="405"/>
      <c r="CB419" s="406"/>
    </row>
    <row r="420" spans="1:80" hidden="1" x14ac:dyDescent="0.2">
      <c r="A420" s="400"/>
      <c r="B420" s="401"/>
      <c r="C420" s="401"/>
      <c r="D420" s="402"/>
      <c r="E420" s="227"/>
      <c r="F420" s="228"/>
      <c r="G420" s="228"/>
      <c r="H420" s="228"/>
      <c r="I420" s="228"/>
      <c r="J420" s="228"/>
      <c r="K420" s="228"/>
      <c r="L420" s="228"/>
      <c r="M420" s="228"/>
      <c r="N420" s="228"/>
      <c r="O420" s="228"/>
      <c r="P420" s="228"/>
      <c r="Q420" s="228"/>
      <c r="R420" s="228"/>
      <c r="S420" s="228"/>
      <c r="T420" s="228"/>
      <c r="U420" s="228"/>
      <c r="V420" s="228"/>
      <c r="W420" s="228"/>
      <c r="X420" s="228"/>
      <c r="Y420" s="228"/>
      <c r="Z420" s="228"/>
      <c r="AA420" s="228"/>
      <c r="AB420" s="228"/>
      <c r="AC420" s="228"/>
      <c r="AD420" s="228"/>
      <c r="AE420" s="228"/>
      <c r="AF420" s="228"/>
      <c r="AG420" s="228"/>
      <c r="AH420" s="228"/>
      <c r="AI420" s="228"/>
      <c r="AJ420" s="228"/>
      <c r="AK420" s="228"/>
      <c r="AL420" s="228"/>
      <c r="AM420" s="228"/>
      <c r="AN420" s="228"/>
      <c r="AO420" s="228"/>
      <c r="AP420" s="228"/>
      <c r="AQ420" s="228"/>
      <c r="AR420" s="435"/>
      <c r="AS420" s="436"/>
      <c r="AT420" s="437"/>
      <c r="AU420" s="437"/>
      <c r="AV420" s="437"/>
      <c r="AW420" s="437"/>
      <c r="AX420" s="437"/>
      <c r="AY420" s="437"/>
      <c r="AZ420" s="437"/>
      <c r="BA420" s="437"/>
      <c r="BB420" s="438"/>
      <c r="BC420" s="364"/>
      <c r="BD420" s="365"/>
      <c r="BE420" s="365"/>
      <c r="BF420" s="365"/>
      <c r="BG420" s="365"/>
      <c r="BH420" s="365"/>
      <c r="BI420" s="365"/>
      <c r="BJ420" s="365"/>
      <c r="BK420" s="365"/>
      <c r="BL420" s="365"/>
      <c r="BM420" s="366"/>
      <c r="BN420" s="404">
        <f t="shared" si="22"/>
        <v>0</v>
      </c>
      <c r="BO420" s="405"/>
      <c r="BP420" s="405"/>
      <c r="BQ420" s="405"/>
      <c r="BR420" s="405"/>
      <c r="BS420" s="405"/>
      <c r="BT420" s="405"/>
      <c r="BU420" s="405"/>
      <c r="BV420" s="405"/>
      <c r="BW420" s="405"/>
      <c r="BX420" s="405"/>
      <c r="BY420" s="405"/>
      <c r="BZ420" s="405"/>
      <c r="CA420" s="405"/>
      <c r="CB420" s="406"/>
    </row>
    <row r="421" spans="1:80" x14ac:dyDescent="0.2">
      <c r="A421" s="377"/>
      <c r="B421" s="378"/>
      <c r="C421" s="378"/>
      <c r="D421" s="379"/>
      <c r="E421" s="380" t="s">
        <v>421</v>
      </c>
      <c r="F421" s="381"/>
      <c r="G421" s="381"/>
      <c r="H421" s="381"/>
      <c r="I421" s="381"/>
      <c r="J421" s="381"/>
      <c r="K421" s="381"/>
      <c r="L421" s="381"/>
      <c r="M421" s="381"/>
      <c r="N421" s="381"/>
      <c r="O421" s="381"/>
      <c r="P421" s="381"/>
      <c r="Q421" s="381"/>
      <c r="R421" s="381"/>
      <c r="S421" s="381"/>
      <c r="T421" s="381"/>
      <c r="U421" s="381"/>
      <c r="V421" s="381"/>
      <c r="W421" s="381"/>
      <c r="X421" s="381"/>
      <c r="Y421" s="381"/>
      <c r="Z421" s="381"/>
      <c r="AA421" s="381"/>
      <c r="AB421" s="381"/>
      <c r="AC421" s="381"/>
      <c r="AD421" s="381"/>
      <c r="AE421" s="381"/>
      <c r="AF421" s="381"/>
      <c r="AG421" s="381"/>
      <c r="AH421" s="381"/>
      <c r="AI421" s="381"/>
      <c r="AJ421" s="381"/>
      <c r="AK421" s="381"/>
      <c r="AL421" s="381"/>
      <c r="AM421" s="381"/>
      <c r="AN421" s="381"/>
      <c r="AO421" s="381"/>
      <c r="AP421" s="381"/>
      <c r="AQ421" s="381"/>
      <c r="AR421" s="382"/>
      <c r="AS421" s="383" t="s">
        <v>52</v>
      </c>
      <c r="AT421" s="384"/>
      <c r="AU421" s="384"/>
      <c r="AV421" s="384"/>
      <c r="AW421" s="384"/>
      <c r="AX421" s="384"/>
      <c r="AY421" s="384"/>
      <c r="AZ421" s="384"/>
      <c r="BA421" s="384"/>
      <c r="BB421" s="385"/>
      <c r="BC421" s="386" t="s">
        <v>52</v>
      </c>
      <c r="BD421" s="387"/>
      <c r="BE421" s="387"/>
      <c r="BF421" s="387"/>
      <c r="BG421" s="387"/>
      <c r="BH421" s="387"/>
      <c r="BI421" s="387"/>
      <c r="BJ421" s="387"/>
      <c r="BK421" s="387"/>
      <c r="BL421" s="387"/>
      <c r="BM421" s="388"/>
      <c r="BN421" s="389">
        <f>SUM(BN416:CB420)</f>
        <v>0</v>
      </c>
      <c r="BO421" s="390"/>
      <c r="BP421" s="390"/>
      <c r="BQ421" s="390"/>
      <c r="BR421" s="390"/>
      <c r="BS421" s="390"/>
      <c r="BT421" s="390"/>
      <c r="BU421" s="390"/>
      <c r="BV421" s="390"/>
      <c r="BW421" s="390"/>
      <c r="BX421" s="390"/>
      <c r="BY421" s="390"/>
      <c r="BZ421" s="390"/>
      <c r="CA421" s="390"/>
      <c r="CB421" s="391"/>
    </row>
    <row r="422" spans="1:80" ht="12.75" customHeight="1" x14ac:dyDescent="0.2"/>
    <row r="423" spans="1:80" ht="15.75" x14ac:dyDescent="0.25">
      <c r="A423" s="428" t="s">
        <v>548</v>
      </c>
      <c r="B423" s="428"/>
      <c r="C423" s="428"/>
      <c r="D423" s="428"/>
      <c r="E423" s="428"/>
      <c r="F423" s="428"/>
      <c r="G423" s="428"/>
      <c r="H423" s="428"/>
      <c r="I423" s="428"/>
      <c r="J423" s="428"/>
      <c r="K423" s="428"/>
      <c r="L423" s="428"/>
      <c r="M423" s="428"/>
      <c r="N423" s="428"/>
      <c r="O423" s="428"/>
      <c r="P423" s="428"/>
      <c r="Q423" s="428"/>
      <c r="R423" s="428"/>
      <c r="S423" s="428"/>
      <c r="T423" s="428"/>
      <c r="U423" s="428"/>
      <c r="V423" s="428"/>
      <c r="W423" s="428"/>
      <c r="X423" s="428"/>
      <c r="Y423" s="428"/>
      <c r="Z423" s="428"/>
      <c r="AA423" s="428"/>
      <c r="AB423" s="428"/>
      <c r="AC423" s="428"/>
      <c r="AD423" s="428"/>
      <c r="AE423" s="428"/>
      <c r="AF423" s="428"/>
      <c r="AG423" s="428"/>
      <c r="AH423" s="428"/>
      <c r="AI423" s="428"/>
      <c r="AJ423" s="428"/>
      <c r="AK423" s="428"/>
      <c r="AL423" s="428"/>
      <c r="AM423" s="428"/>
      <c r="AN423" s="428"/>
      <c r="AO423" s="428"/>
      <c r="AP423" s="428"/>
      <c r="AQ423" s="428"/>
      <c r="AR423" s="428"/>
      <c r="AS423" s="428"/>
      <c r="AT423" s="428"/>
      <c r="AU423" s="428"/>
      <c r="AV423" s="428"/>
      <c r="AW423" s="428"/>
      <c r="AX423" s="428"/>
      <c r="AY423" s="428"/>
      <c r="AZ423" s="428"/>
      <c r="BA423" s="428"/>
      <c r="BB423" s="428"/>
      <c r="BC423" s="428"/>
      <c r="BD423" s="428"/>
      <c r="BE423" s="428"/>
      <c r="BF423" s="428"/>
      <c r="BG423" s="428"/>
      <c r="BH423" s="428"/>
      <c r="BI423" s="428"/>
      <c r="BJ423" s="428"/>
      <c r="BK423" s="428"/>
      <c r="BL423" s="428"/>
      <c r="BM423" s="428"/>
      <c r="BN423" s="428"/>
      <c r="BO423" s="428"/>
      <c r="BP423" s="428"/>
      <c r="BQ423" s="428"/>
      <c r="BR423" s="428"/>
      <c r="BS423" s="428"/>
      <c r="BT423" s="428"/>
      <c r="BU423" s="428"/>
      <c r="BV423" s="428"/>
      <c r="BW423" s="428"/>
      <c r="BX423" s="428"/>
      <c r="BY423" s="428"/>
      <c r="BZ423" s="428"/>
      <c r="CA423" s="428"/>
      <c r="CB423" s="428"/>
    </row>
    <row r="424" spans="1:80" ht="15.75"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410" t="s">
        <v>511</v>
      </c>
      <c r="AT424" s="410"/>
      <c r="AU424" s="410"/>
      <c r="AV424" s="410"/>
      <c r="AW424" s="410"/>
      <c r="AX424" s="410"/>
      <c r="AY424" s="410"/>
      <c r="AZ424" s="410"/>
      <c r="BA424" s="410"/>
      <c r="BB424" s="410"/>
      <c r="BC424" s="434"/>
      <c r="BD424" s="434"/>
      <c r="BE424" s="434"/>
      <c r="BF424" s="434"/>
      <c r="BG424" s="434"/>
      <c r="BH424" s="434"/>
      <c r="BI424" s="434"/>
      <c r="BJ424" s="434"/>
      <c r="BK424" s="434"/>
      <c r="BL424" s="434"/>
      <c r="BM424" s="434"/>
      <c r="BN424" s="434"/>
      <c r="BO424" s="434"/>
      <c r="BP424" s="434"/>
      <c r="BQ424" s="9"/>
      <c r="BR424" s="9"/>
      <c r="BS424" s="9"/>
      <c r="BT424" s="9"/>
      <c r="BU424" s="9"/>
      <c r="BV424" s="9"/>
      <c r="BW424" s="9"/>
      <c r="BX424" s="9"/>
      <c r="BY424" s="9"/>
      <c r="BZ424" s="9"/>
      <c r="CA424" s="9"/>
      <c r="CB424" s="9"/>
    </row>
    <row r="425" spans="1:80" x14ac:dyDescent="0.2">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c r="BC425" s="82"/>
      <c r="BD425" s="82"/>
      <c r="BE425" s="82"/>
      <c r="BF425" s="82"/>
      <c r="BG425" s="82"/>
      <c r="BH425" s="82"/>
      <c r="BI425" s="82"/>
      <c r="BJ425" s="82"/>
      <c r="BK425" s="82"/>
      <c r="BL425" s="82"/>
      <c r="BM425" s="82"/>
      <c r="BN425" s="82"/>
      <c r="BO425" s="82"/>
      <c r="BP425" s="82"/>
      <c r="BQ425" s="82"/>
      <c r="BR425" s="82"/>
      <c r="BS425" s="82"/>
      <c r="BT425" s="82"/>
      <c r="BU425" s="82"/>
      <c r="BV425" s="82"/>
      <c r="BW425" s="82"/>
      <c r="BX425" s="82"/>
      <c r="BY425" s="82"/>
      <c r="BZ425" s="82"/>
      <c r="CA425" s="82"/>
      <c r="CB425" s="82"/>
    </row>
    <row r="426" spans="1:80" x14ac:dyDescent="0.2">
      <c r="A426" s="157" t="s">
        <v>142</v>
      </c>
      <c r="B426" s="158"/>
      <c r="C426" s="158"/>
      <c r="D426" s="159"/>
      <c r="E426" s="157" t="s">
        <v>422</v>
      </c>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9"/>
      <c r="AS426" s="157" t="s">
        <v>424</v>
      </c>
      <c r="AT426" s="158"/>
      <c r="AU426" s="158"/>
      <c r="AV426" s="158"/>
      <c r="AW426" s="158"/>
      <c r="AX426" s="158"/>
      <c r="AY426" s="158"/>
      <c r="AZ426" s="158"/>
      <c r="BA426" s="158"/>
      <c r="BB426" s="159"/>
      <c r="BC426" s="157" t="s">
        <v>505</v>
      </c>
      <c r="BD426" s="158"/>
      <c r="BE426" s="158"/>
      <c r="BF426" s="158"/>
      <c r="BG426" s="158"/>
      <c r="BH426" s="158"/>
      <c r="BI426" s="158"/>
      <c r="BJ426" s="158"/>
      <c r="BK426" s="158"/>
      <c r="BL426" s="158"/>
      <c r="BM426" s="159"/>
      <c r="BN426" s="157" t="s">
        <v>425</v>
      </c>
      <c r="BO426" s="158"/>
      <c r="BP426" s="158"/>
      <c r="BQ426" s="158"/>
      <c r="BR426" s="158"/>
      <c r="BS426" s="158"/>
      <c r="BT426" s="158"/>
      <c r="BU426" s="158"/>
      <c r="BV426" s="158"/>
      <c r="BW426" s="158"/>
      <c r="BX426" s="158"/>
      <c r="BY426" s="158"/>
      <c r="BZ426" s="158"/>
      <c r="CA426" s="158"/>
      <c r="CB426" s="159"/>
    </row>
    <row r="427" spans="1:80" x14ac:dyDescent="0.2">
      <c r="A427" s="407" t="s">
        <v>143</v>
      </c>
      <c r="B427" s="408"/>
      <c r="C427" s="408"/>
      <c r="D427" s="409"/>
      <c r="E427" s="407"/>
      <c r="F427" s="408"/>
      <c r="G427" s="408"/>
      <c r="H427" s="408"/>
      <c r="I427" s="408"/>
      <c r="J427" s="408"/>
      <c r="K427" s="408"/>
      <c r="L427" s="408"/>
      <c r="M427" s="408"/>
      <c r="N427" s="408"/>
      <c r="O427" s="408"/>
      <c r="P427" s="408"/>
      <c r="Q427" s="408"/>
      <c r="R427" s="408"/>
      <c r="S427" s="408"/>
      <c r="T427" s="408"/>
      <c r="U427" s="408"/>
      <c r="V427" s="408"/>
      <c r="W427" s="408"/>
      <c r="X427" s="408"/>
      <c r="Y427" s="408"/>
      <c r="Z427" s="408"/>
      <c r="AA427" s="408"/>
      <c r="AB427" s="408"/>
      <c r="AC427" s="408"/>
      <c r="AD427" s="408"/>
      <c r="AE427" s="408"/>
      <c r="AF427" s="408"/>
      <c r="AG427" s="408"/>
      <c r="AH427" s="408"/>
      <c r="AI427" s="408"/>
      <c r="AJ427" s="408"/>
      <c r="AK427" s="408"/>
      <c r="AL427" s="408"/>
      <c r="AM427" s="408"/>
      <c r="AN427" s="408"/>
      <c r="AO427" s="408"/>
      <c r="AP427" s="408"/>
      <c r="AQ427" s="408"/>
      <c r="AR427" s="409"/>
      <c r="AS427" s="407"/>
      <c r="AT427" s="408"/>
      <c r="AU427" s="408"/>
      <c r="AV427" s="408"/>
      <c r="AW427" s="408"/>
      <c r="AX427" s="408"/>
      <c r="AY427" s="408"/>
      <c r="AZ427" s="408"/>
      <c r="BA427" s="408"/>
      <c r="BB427" s="409"/>
      <c r="BC427" s="407" t="s">
        <v>506</v>
      </c>
      <c r="BD427" s="408"/>
      <c r="BE427" s="408"/>
      <c r="BF427" s="408"/>
      <c r="BG427" s="408"/>
      <c r="BH427" s="408"/>
      <c r="BI427" s="408"/>
      <c r="BJ427" s="408"/>
      <c r="BK427" s="408"/>
      <c r="BL427" s="408"/>
      <c r="BM427" s="409"/>
      <c r="BN427" s="407" t="s">
        <v>439</v>
      </c>
      <c r="BO427" s="408"/>
      <c r="BP427" s="408"/>
      <c r="BQ427" s="408"/>
      <c r="BR427" s="408"/>
      <c r="BS427" s="408"/>
      <c r="BT427" s="408"/>
      <c r="BU427" s="408"/>
      <c r="BV427" s="408"/>
      <c r="BW427" s="408"/>
      <c r="BX427" s="408"/>
      <c r="BY427" s="408"/>
      <c r="BZ427" s="408"/>
      <c r="CA427" s="408"/>
      <c r="CB427" s="409"/>
    </row>
    <row r="428" spans="1:80" x14ac:dyDescent="0.2">
      <c r="A428" s="407"/>
      <c r="B428" s="408"/>
      <c r="C428" s="408"/>
      <c r="D428" s="409"/>
      <c r="E428" s="407"/>
      <c r="F428" s="408"/>
      <c r="G428" s="408"/>
      <c r="H428" s="408"/>
      <c r="I428" s="408"/>
      <c r="J428" s="408"/>
      <c r="K428" s="408"/>
      <c r="L428" s="408"/>
      <c r="M428" s="408"/>
      <c r="N428" s="408"/>
      <c r="O428" s="408"/>
      <c r="P428" s="408"/>
      <c r="Q428" s="408"/>
      <c r="R428" s="408"/>
      <c r="S428" s="408"/>
      <c r="T428" s="408"/>
      <c r="U428" s="408"/>
      <c r="V428" s="408"/>
      <c r="W428" s="408"/>
      <c r="X428" s="408"/>
      <c r="Y428" s="408"/>
      <c r="Z428" s="408"/>
      <c r="AA428" s="408"/>
      <c r="AB428" s="408"/>
      <c r="AC428" s="408"/>
      <c r="AD428" s="408"/>
      <c r="AE428" s="408"/>
      <c r="AF428" s="408"/>
      <c r="AG428" s="408"/>
      <c r="AH428" s="408"/>
      <c r="AI428" s="408"/>
      <c r="AJ428" s="408"/>
      <c r="AK428" s="408"/>
      <c r="AL428" s="408"/>
      <c r="AM428" s="408"/>
      <c r="AN428" s="408"/>
      <c r="AO428" s="408"/>
      <c r="AP428" s="408"/>
      <c r="AQ428" s="408"/>
      <c r="AR428" s="409"/>
      <c r="AS428" s="407"/>
      <c r="AT428" s="408"/>
      <c r="AU428" s="408"/>
      <c r="AV428" s="408"/>
      <c r="AW428" s="408"/>
      <c r="AX428" s="408"/>
      <c r="AY428" s="408"/>
      <c r="AZ428" s="408"/>
      <c r="BA428" s="408"/>
      <c r="BB428" s="409"/>
      <c r="BC428" s="407" t="s">
        <v>432</v>
      </c>
      <c r="BD428" s="408"/>
      <c r="BE428" s="408"/>
      <c r="BF428" s="408"/>
      <c r="BG428" s="408"/>
      <c r="BH428" s="408"/>
      <c r="BI428" s="408"/>
      <c r="BJ428" s="408"/>
      <c r="BK428" s="408"/>
      <c r="BL428" s="408"/>
      <c r="BM428" s="409"/>
      <c r="BN428" s="407"/>
      <c r="BO428" s="408"/>
      <c r="BP428" s="408"/>
      <c r="BQ428" s="408"/>
      <c r="BR428" s="408"/>
      <c r="BS428" s="408"/>
      <c r="BT428" s="408"/>
      <c r="BU428" s="408"/>
      <c r="BV428" s="408"/>
      <c r="BW428" s="408"/>
      <c r="BX428" s="408"/>
      <c r="BY428" s="408"/>
      <c r="BZ428" s="408"/>
      <c r="CA428" s="408"/>
      <c r="CB428" s="409"/>
    </row>
    <row r="429" spans="1:80" x14ac:dyDescent="0.2">
      <c r="A429" s="400">
        <v>1</v>
      </c>
      <c r="B429" s="401"/>
      <c r="C429" s="401"/>
      <c r="D429" s="402"/>
      <c r="E429" s="400">
        <v>2</v>
      </c>
      <c r="F429" s="401"/>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401"/>
      <c r="AF429" s="401"/>
      <c r="AG429" s="401"/>
      <c r="AH429" s="401"/>
      <c r="AI429" s="401"/>
      <c r="AJ429" s="401"/>
      <c r="AK429" s="401"/>
      <c r="AL429" s="401"/>
      <c r="AM429" s="401"/>
      <c r="AN429" s="401"/>
      <c r="AO429" s="401"/>
      <c r="AP429" s="401"/>
      <c r="AQ429" s="401"/>
      <c r="AR429" s="402"/>
      <c r="AS429" s="400">
        <v>3</v>
      </c>
      <c r="AT429" s="401"/>
      <c r="AU429" s="401"/>
      <c r="AV429" s="401"/>
      <c r="AW429" s="401"/>
      <c r="AX429" s="401"/>
      <c r="AY429" s="401"/>
      <c r="AZ429" s="401"/>
      <c r="BA429" s="401"/>
      <c r="BB429" s="402"/>
      <c r="BC429" s="400">
        <v>4</v>
      </c>
      <c r="BD429" s="401"/>
      <c r="BE429" s="401"/>
      <c r="BF429" s="401"/>
      <c r="BG429" s="401"/>
      <c r="BH429" s="401"/>
      <c r="BI429" s="401"/>
      <c r="BJ429" s="401"/>
      <c r="BK429" s="401"/>
      <c r="BL429" s="401"/>
      <c r="BM429" s="402"/>
      <c r="BN429" s="400">
        <v>5</v>
      </c>
      <c r="BO429" s="401"/>
      <c r="BP429" s="401"/>
      <c r="BQ429" s="401"/>
      <c r="BR429" s="401"/>
      <c r="BS429" s="401"/>
      <c r="BT429" s="401"/>
      <c r="BU429" s="401"/>
      <c r="BV429" s="401"/>
      <c r="BW429" s="401"/>
      <c r="BX429" s="401"/>
      <c r="BY429" s="401"/>
      <c r="BZ429" s="401"/>
      <c r="CA429" s="401"/>
      <c r="CB429" s="402"/>
    </row>
    <row r="430" spans="1:80" x14ac:dyDescent="0.2">
      <c r="A430" s="400"/>
      <c r="B430" s="401"/>
      <c r="C430" s="401"/>
      <c r="D430" s="402"/>
      <c r="E430" s="431"/>
      <c r="F430" s="432"/>
      <c r="G430" s="432"/>
      <c r="H430" s="432"/>
      <c r="I430" s="432"/>
      <c r="J430" s="432"/>
      <c r="K430" s="432"/>
      <c r="L430" s="432"/>
      <c r="M430" s="432"/>
      <c r="N430" s="432"/>
      <c r="O430" s="432"/>
      <c r="P430" s="432"/>
      <c r="Q430" s="432"/>
      <c r="R430" s="432"/>
      <c r="S430" s="432"/>
      <c r="T430" s="432"/>
      <c r="U430" s="432"/>
      <c r="V430" s="432"/>
      <c r="W430" s="432"/>
      <c r="X430" s="432"/>
      <c r="Y430" s="432"/>
      <c r="Z430" s="432"/>
      <c r="AA430" s="432"/>
      <c r="AB430" s="432"/>
      <c r="AC430" s="432"/>
      <c r="AD430" s="432"/>
      <c r="AE430" s="432"/>
      <c r="AF430" s="432"/>
      <c r="AG430" s="432"/>
      <c r="AH430" s="432"/>
      <c r="AI430" s="432"/>
      <c r="AJ430" s="432"/>
      <c r="AK430" s="432"/>
      <c r="AL430" s="432"/>
      <c r="AM430" s="432"/>
      <c r="AN430" s="432"/>
      <c r="AO430" s="432"/>
      <c r="AP430" s="432"/>
      <c r="AQ430" s="432"/>
      <c r="AR430" s="433"/>
      <c r="AS430" s="400"/>
      <c r="AT430" s="401"/>
      <c r="AU430" s="401"/>
      <c r="AV430" s="401"/>
      <c r="AW430" s="401"/>
      <c r="AX430" s="401"/>
      <c r="AY430" s="401"/>
      <c r="AZ430" s="401"/>
      <c r="BA430" s="401"/>
      <c r="BB430" s="402"/>
      <c r="BC430" s="400"/>
      <c r="BD430" s="401"/>
      <c r="BE430" s="401"/>
      <c r="BF430" s="401"/>
      <c r="BG430" s="401"/>
      <c r="BH430" s="401"/>
      <c r="BI430" s="401"/>
      <c r="BJ430" s="401"/>
      <c r="BK430" s="401"/>
      <c r="BL430" s="401"/>
      <c r="BM430" s="402"/>
      <c r="BN430" s="404">
        <f>ROUND(AS430*BC430,2)</f>
        <v>0</v>
      </c>
      <c r="BO430" s="405"/>
      <c r="BP430" s="405"/>
      <c r="BQ430" s="405"/>
      <c r="BR430" s="405"/>
      <c r="BS430" s="405"/>
      <c r="BT430" s="405"/>
      <c r="BU430" s="405"/>
      <c r="BV430" s="405"/>
      <c r="BW430" s="405"/>
      <c r="BX430" s="405"/>
      <c r="BY430" s="405"/>
      <c r="BZ430" s="405"/>
      <c r="CA430" s="405"/>
      <c r="CB430" s="406"/>
    </row>
    <row r="431" spans="1:80" x14ac:dyDescent="0.2">
      <c r="A431" s="413"/>
      <c r="B431" s="414"/>
      <c r="C431" s="414"/>
      <c r="D431" s="415"/>
      <c r="E431" s="429"/>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c r="AB431" s="332"/>
      <c r="AC431" s="332"/>
      <c r="AD431" s="332"/>
      <c r="AE431" s="332"/>
      <c r="AF431" s="332"/>
      <c r="AG431" s="332"/>
      <c r="AH431" s="332"/>
      <c r="AI431" s="332"/>
      <c r="AJ431" s="332"/>
      <c r="AK431" s="332"/>
      <c r="AL431" s="332"/>
      <c r="AM431" s="332"/>
      <c r="AN431" s="332"/>
      <c r="AO431" s="332"/>
      <c r="AP431" s="332"/>
      <c r="AQ431" s="332"/>
      <c r="AR431" s="430"/>
      <c r="AS431" s="392"/>
      <c r="AT431" s="393"/>
      <c r="AU431" s="393"/>
      <c r="AV431" s="393"/>
      <c r="AW431" s="393"/>
      <c r="AX431" s="393"/>
      <c r="AY431" s="393"/>
      <c r="AZ431" s="393"/>
      <c r="BA431" s="393"/>
      <c r="BB431" s="394"/>
      <c r="BC431" s="416"/>
      <c r="BD431" s="417"/>
      <c r="BE431" s="417"/>
      <c r="BF431" s="417"/>
      <c r="BG431" s="417"/>
      <c r="BH431" s="417"/>
      <c r="BI431" s="417"/>
      <c r="BJ431" s="417"/>
      <c r="BK431" s="417"/>
      <c r="BL431" s="417"/>
      <c r="BM431" s="418"/>
      <c r="BN431" s="404">
        <f t="shared" ref="BN431:BN432" si="23">ROUND(AS431*BC431,2)</f>
        <v>0</v>
      </c>
      <c r="BO431" s="405"/>
      <c r="BP431" s="405"/>
      <c r="BQ431" s="405"/>
      <c r="BR431" s="405"/>
      <c r="BS431" s="405"/>
      <c r="BT431" s="405"/>
      <c r="BU431" s="405"/>
      <c r="BV431" s="405"/>
      <c r="BW431" s="405"/>
      <c r="BX431" s="405"/>
      <c r="BY431" s="405"/>
      <c r="BZ431" s="405"/>
      <c r="CA431" s="405"/>
      <c r="CB431" s="406"/>
    </row>
    <row r="432" spans="1:80" x14ac:dyDescent="0.2">
      <c r="A432" s="413"/>
      <c r="B432" s="414"/>
      <c r="C432" s="414"/>
      <c r="D432" s="415"/>
      <c r="E432" s="429"/>
      <c r="F432" s="332"/>
      <c r="G432" s="332"/>
      <c r="H432" s="332"/>
      <c r="I432" s="332"/>
      <c r="J432" s="332"/>
      <c r="K432" s="332"/>
      <c r="L432" s="332"/>
      <c r="M432" s="332"/>
      <c r="N432" s="332"/>
      <c r="O432" s="332"/>
      <c r="P432" s="332"/>
      <c r="Q432" s="332"/>
      <c r="R432" s="332"/>
      <c r="S432" s="332"/>
      <c r="T432" s="332"/>
      <c r="U432" s="332"/>
      <c r="V432" s="332"/>
      <c r="W432" s="332"/>
      <c r="X432" s="332"/>
      <c r="Y432" s="332"/>
      <c r="Z432" s="332"/>
      <c r="AA432" s="332"/>
      <c r="AB432" s="332"/>
      <c r="AC432" s="332"/>
      <c r="AD432" s="332"/>
      <c r="AE432" s="332"/>
      <c r="AF432" s="332"/>
      <c r="AG432" s="332"/>
      <c r="AH432" s="332"/>
      <c r="AI432" s="332"/>
      <c r="AJ432" s="332"/>
      <c r="AK432" s="332"/>
      <c r="AL432" s="332"/>
      <c r="AM432" s="332"/>
      <c r="AN432" s="332"/>
      <c r="AO432" s="332"/>
      <c r="AP432" s="332"/>
      <c r="AQ432" s="332"/>
      <c r="AR432" s="430"/>
      <c r="AS432" s="392"/>
      <c r="AT432" s="393"/>
      <c r="AU432" s="393"/>
      <c r="AV432" s="393"/>
      <c r="AW432" s="393"/>
      <c r="AX432" s="393"/>
      <c r="AY432" s="393"/>
      <c r="AZ432" s="393"/>
      <c r="BA432" s="393"/>
      <c r="BB432" s="394"/>
      <c r="BC432" s="416"/>
      <c r="BD432" s="417"/>
      <c r="BE432" s="417"/>
      <c r="BF432" s="417"/>
      <c r="BG432" s="417"/>
      <c r="BH432" s="417"/>
      <c r="BI432" s="417"/>
      <c r="BJ432" s="417"/>
      <c r="BK432" s="417"/>
      <c r="BL432" s="417"/>
      <c r="BM432" s="418"/>
      <c r="BN432" s="404">
        <f t="shared" si="23"/>
        <v>0</v>
      </c>
      <c r="BO432" s="405"/>
      <c r="BP432" s="405"/>
      <c r="BQ432" s="405"/>
      <c r="BR432" s="405"/>
      <c r="BS432" s="405"/>
      <c r="BT432" s="405"/>
      <c r="BU432" s="405"/>
      <c r="BV432" s="405"/>
      <c r="BW432" s="405"/>
      <c r="BX432" s="405"/>
      <c r="BY432" s="405"/>
      <c r="BZ432" s="405"/>
      <c r="CA432" s="405"/>
      <c r="CB432" s="406"/>
    </row>
    <row r="433" spans="1:80" x14ac:dyDescent="0.2">
      <c r="A433" s="377"/>
      <c r="B433" s="378"/>
      <c r="C433" s="378"/>
      <c r="D433" s="379"/>
      <c r="E433" s="380" t="s">
        <v>421</v>
      </c>
      <c r="F433" s="381"/>
      <c r="G433" s="381"/>
      <c r="H433" s="381"/>
      <c r="I433" s="381"/>
      <c r="J433" s="381"/>
      <c r="K433" s="381"/>
      <c r="L433" s="381"/>
      <c r="M433" s="381"/>
      <c r="N433" s="381"/>
      <c r="O433" s="381"/>
      <c r="P433" s="381"/>
      <c r="Q433" s="381"/>
      <c r="R433" s="381"/>
      <c r="S433" s="381"/>
      <c r="T433" s="381"/>
      <c r="U433" s="381"/>
      <c r="V433" s="381"/>
      <c r="W433" s="381"/>
      <c r="X433" s="381"/>
      <c r="Y433" s="381"/>
      <c r="Z433" s="381"/>
      <c r="AA433" s="381"/>
      <c r="AB433" s="381"/>
      <c r="AC433" s="381"/>
      <c r="AD433" s="381"/>
      <c r="AE433" s="381"/>
      <c r="AF433" s="381"/>
      <c r="AG433" s="381"/>
      <c r="AH433" s="381"/>
      <c r="AI433" s="381"/>
      <c r="AJ433" s="381"/>
      <c r="AK433" s="381"/>
      <c r="AL433" s="381"/>
      <c r="AM433" s="381"/>
      <c r="AN433" s="381"/>
      <c r="AO433" s="381"/>
      <c r="AP433" s="381"/>
      <c r="AQ433" s="381"/>
      <c r="AR433" s="382"/>
      <c r="AS433" s="383" t="s">
        <v>52</v>
      </c>
      <c r="AT433" s="384"/>
      <c r="AU433" s="384"/>
      <c r="AV433" s="384"/>
      <c r="AW433" s="384"/>
      <c r="AX433" s="384"/>
      <c r="AY433" s="384"/>
      <c r="AZ433" s="384"/>
      <c r="BA433" s="384"/>
      <c r="BB433" s="385"/>
      <c r="BC433" s="386" t="s">
        <v>52</v>
      </c>
      <c r="BD433" s="387"/>
      <c r="BE433" s="387"/>
      <c r="BF433" s="387"/>
      <c r="BG433" s="387"/>
      <c r="BH433" s="387"/>
      <c r="BI433" s="387"/>
      <c r="BJ433" s="387"/>
      <c r="BK433" s="387"/>
      <c r="BL433" s="387"/>
      <c r="BM433" s="388"/>
      <c r="BN433" s="389">
        <f>SUM(BN430:CB432)</f>
        <v>0</v>
      </c>
      <c r="BO433" s="390"/>
      <c r="BP433" s="390"/>
      <c r="BQ433" s="390"/>
      <c r="BR433" s="390"/>
      <c r="BS433" s="390"/>
      <c r="BT433" s="390"/>
      <c r="BU433" s="390"/>
      <c r="BV433" s="390"/>
      <c r="BW433" s="390"/>
      <c r="BX433" s="390"/>
      <c r="BY433" s="390"/>
      <c r="BZ433" s="390"/>
      <c r="CA433" s="390"/>
      <c r="CB433" s="391"/>
    </row>
    <row r="434" spans="1:80" ht="14.25" customHeight="1" x14ac:dyDescent="0.2"/>
    <row r="435" spans="1:80" ht="15.75" x14ac:dyDescent="0.25">
      <c r="A435" s="428" t="s">
        <v>549</v>
      </c>
      <c r="B435" s="428"/>
      <c r="C435" s="428"/>
      <c r="D435" s="428"/>
      <c r="E435" s="428"/>
      <c r="F435" s="428"/>
      <c r="G435" s="428"/>
      <c r="H435" s="428"/>
      <c r="I435" s="428"/>
      <c r="J435" s="428"/>
      <c r="K435" s="428"/>
      <c r="L435" s="428"/>
      <c r="M435" s="428"/>
      <c r="N435" s="428"/>
      <c r="O435" s="428"/>
      <c r="P435" s="428"/>
      <c r="Q435" s="428"/>
      <c r="R435" s="428"/>
      <c r="S435" s="428"/>
      <c r="T435" s="428"/>
      <c r="U435" s="428"/>
      <c r="V435" s="428"/>
      <c r="W435" s="428"/>
      <c r="X435" s="428"/>
      <c r="Y435" s="428"/>
      <c r="Z435" s="428"/>
      <c r="AA435" s="428"/>
      <c r="AB435" s="428"/>
      <c r="AC435" s="428"/>
      <c r="AD435" s="428"/>
      <c r="AE435" s="428"/>
      <c r="AF435" s="428"/>
      <c r="AG435" s="428"/>
      <c r="AH435" s="428"/>
      <c r="AI435" s="428"/>
      <c r="AJ435" s="428"/>
      <c r="AK435" s="428"/>
      <c r="AL435" s="428"/>
      <c r="AM435" s="428"/>
      <c r="AN435" s="428"/>
      <c r="AO435" s="428"/>
      <c r="AP435" s="428"/>
      <c r="AQ435" s="428"/>
      <c r="AR435" s="428"/>
      <c r="AS435" s="428"/>
      <c r="AT435" s="428"/>
      <c r="AU435" s="428"/>
      <c r="AV435" s="428"/>
      <c r="AW435" s="428"/>
      <c r="AX435" s="428"/>
      <c r="AY435" s="428"/>
      <c r="AZ435" s="428"/>
      <c r="BA435" s="428"/>
      <c r="BB435" s="428"/>
      <c r="BC435" s="428"/>
      <c r="BD435" s="428"/>
      <c r="BE435" s="428"/>
      <c r="BF435" s="428"/>
      <c r="BG435" s="428"/>
      <c r="BH435" s="428"/>
      <c r="BI435" s="428"/>
      <c r="BJ435" s="428"/>
      <c r="BK435" s="428"/>
      <c r="BL435" s="428"/>
      <c r="BM435" s="428"/>
      <c r="BN435" s="428"/>
      <c r="BO435" s="428"/>
      <c r="BP435" s="428"/>
      <c r="BQ435" s="428"/>
      <c r="BR435" s="428"/>
      <c r="BS435" s="428"/>
      <c r="BT435" s="428"/>
      <c r="BU435" s="428"/>
      <c r="BV435" s="428"/>
      <c r="BW435" s="428"/>
      <c r="BX435" s="428"/>
      <c r="BY435" s="428"/>
      <c r="BZ435" s="428"/>
      <c r="CA435" s="428"/>
      <c r="CB435" s="428"/>
    </row>
    <row r="436" spans="1:80" ht="12.75"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410" t="s">
        <v>511</v>
      </c>
      <c r="AT437" s="410"/>
      <c r="AU437" s="410"/>
      <c r="AV437" s="410"/>
      <c r="AW437" s="410"/>
      <c r="AX437" s="410"/>
      <c r="AY437" s="410"/>
      <c r="AZ437" s="410"/>
      <c r="BA437" s="410"/>
      <c r="BB437" s="410"/>
      <c r="BC437" s="411" t="s">
        <v>349</v>
      </c>
      <c r="BD437" s="411"/>
      <c r="BE437" s="411"/>
      <c r="BF437" s="411"/>
      <c r="BG437" s="411"/>
      <c r="BH437" s="411"/>
      <c r="BI437" s="411"/>
      <c r="BJ437" s="411"/>
      <c r="BK437" s="411"/>
      <c r="BL437" s="411"/>
      <c r="BM437" s="411"/>
      <c r="BN437" s="411"/>
      <c r="BO437" s="411"/>
      <c r="BP437" s="411"/>
      <c r="BQ437" s="9"/>
      <c r="BR437" s="9"/>
      <c r="BS437" s="9"/>
      <c r="BT437" s="9"/>
      <c r="BU437" s="9"/>
      <c r="BV437" s="9"/>
      <c r="BW437" s="9"/>
      <c r="BX437" s="9"/>
      <c r="BY437" s="9"/>
      <c r="BZ437" s="9"/>
      <c r="CA437" s="9"/>
      <c r="CB437" s="9"/>
    </row>
    <row r="438" spans="1:80" ht="12.75"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85"/>
      <c r="AT438" s="85"/>
      <c r="AU438" s="85"/>
      <c r="AV438" s="85"/>
      <c r="AW438" s="85"/>
      <c r="AX438" s="85"/>
      <c r="AY438" s="85"/>
      <c r="AZ438" s="85"/>
      <c r="BA438" s="85"/>
      <c r="BB438" s="85"/>
      <c r="BC438" s="86"/>
      <c r="BD438" s="86"/>
      <c r="BE438" s="86"/>
      <c r="BF438" s="86"/>
      <c r="BG438" s="86"/>
      <c r="BH438" s="86"/>
      <c r="BI438" s="86"/>
      <c r="BJ438" s="86"/>
      <c r="BK438" s="86"/>
      <c r="BL438" s="86"/>
      <c r="BM438" s="86"/>
      <c r="BN438" s="86"/>
      <c r="BO438" s="86"/>
      <c r="BP438" s="86"/>
      <c r="BQ438" s="9"/>
      <c r="BR438" s="9"/>
      <c r="BS438" s="9"/>
      <c r="BT438" s="9"/>
      <c r="BU438" s="9"/>
      <c r="BV438" s="9"/>
      <c r="BW438" s="9"/>
      <c r="BX438" s="9"/>
      <c r="BY438" s="9"/>
      <c r="BZ438" s="9"/>
      <c r="CA438" s="9"/>
      <c r="CB438" s="9"/>
    </row>
    <row r="439" spans="1:80" x14ac:dyDescent="0.2">
      <c r="A439" s="157" t="s">
        <v>142</v>
      </c>
      <c r="B439" s="158"/>
      <c r="C439" s="158"/>
      <c r="D439" s="159"/>
      <c r="E439" s="157" t="s">
        <v>422</v>
      </c>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9"/>
      <c r="AS439" s="157" t="s">
        <v>424</v>
      </c>
      <c r="AT439" s="158"/>
      <c r="AU439" s="158"/>
      <c r="AV439" s="158"/>
      <c r="AW439" s="158"/>
      <c r="AX439" s="158"/>
      <c r="AY439" s="158"/>
      <c r="AZ439" s="158"/>
      <c r="BA439" s="158"/>
      <c r="BB439" s="159"/>
      <c r="BC439" s="157" t="s">
        <v>505</v>
      </c>
      <c r="BD439" s="158"/>
      <c r="BE439" s="158"/>
      <c r="BF439" s="158"/>
      <c r="BG439" s="158"/>
      <c r="BH439" s="158"/>
      <c r="BI439" s="158"/>
      <c r="BJ439" s="158"/>
      <c r="BK439" s="158"/>
      <c r="BL439" s="158"/>
      <c r="BM439" s="159"/>
      <c r="BN439" s="157" t="s">
        <v>425</v>
      </c>
      <c r="BO439" s="158"/>
      <c r="BP439" s="158"/>
      <c r="BQ439" s="158"/>
      <c r="BR439" s="158"/>
      <c r="BS439" s="158"/>
      <c r="BT439" s="158"/>
      <c r="BU439" s="158"/>
      <c r="BV439" s="158"/>
      <c r="BW439" s="158"/>
      <c r="BX439" s="158"/>
      <c r="BY439" s="158"/>
      <c r="BZ439" s="158"/>
      <c r="CA439" s="158"/>
      <c r="CB439" s="159"/>
    </row>
    <row r="440" spans="1:80" x14ac:dyDescent="0.2">
      <c r="A440" s="407" t="s">
        <v>143</v>
      </c>
      <c r="B440" s="408"/>
      <c r="C440" s="408"/>
      <c r="D440" s="409"/>
      <c r="E440" s="407"/>
      <c r="F440" s="408"/>
      <c r="G440" s="408"/>
      <c r="H440" s="408"/>
      <c r="I440" s="408"/>
      <c r="J440" s="408"/>
      <c r="K440" s="408"/>
      <c r="L440" s="408"/>
      <c r="M440" s="408"/>
      <c r="N440" s="408"/>
      <c r="O440" s="408"/>
      <c r="P440" s="408"/>
      <c r="Q440" s="408"/>
      <c r="R440" s="408"/>
      <c r="S440" s="408"/>
      <c r="T440" s="408"/>
      <c r="U440" s="408"/>
      <c r="V440" s="408"/>
      <c r="W440" s="408"/>
      <c r="X440" s="408"/>
      <c r="Y440" s="408"/>
      <c r="Z440" s="408"/>
      <c r="AA440" s="408"/>
      <c r="AB440" s="408"/>
      <c r="AC440" s="408"/>
      <c r="AD440" s="408"/>
      <c r="AE440" s="408"/>
      <c r="AF440" s="408"/>
      <c r="AG440" s="408"/>
      <c r="AH440" s="408"/>
      <c r="AI440" s="408"/>
      <c r="AJ440" s="408"/>
      <c r="AK440" s="408"/>
      <c r="AL440" s="408"/>
      <c r="AM440" s="408"/>
      <c r="AN440" s="408"/>
      <c r="AO440" s="408"/>
      <c r="AP440" s="408"/>
      <c r="AQ440" s="408"/>
      <c r="AR440" s="409"/>
      <c r="AS440" s="407"/>
      <c r="AT440" s="408"/>
      <c r="AU440" s="408"/>
      <c r="AV440" s="408"/>
      <c r="AW440" s="408"/>
      <c r="AX440" s="408"/>
      <c r="AY440" s="408"/>
      <c r="AZ440" s="408"/>
      <c r="BA440" s="408"/>
      <c r="BB440" s="409"/>
      <c r="BC440" s="407" t="s">
        <v>506</v>
      </c>
      <c r="BD440" s="408"/>
      <c r="BE440" s="408"/>
      <c r="BF440" s="408"/>
      <c r="BG440" s="408"/>
      <c r="BH440" s="408"/>
      <c r="BI440" s="408"/>
      <c r="BJ440" s="408"/>
      <c r="BK440" s="408"/>
      <c r="BL440" s="408"/>
      <c r="BM440" s="409"/>
      <c r="BN440" s="407" t="s">
        <v>439</v>
      </c>
      <c r="BO440" s="408"/>
      <c r="BP440" s="408"/>
      <c r="BQ440" s="408"/>
      <c r="BR440" s="408"/>
      <c r="BS440" s="408"/>
      <c r="BT440" s="408"/>
      <c r="BU440" s="408"/>
      <c r="BV440" s="408"/>
      <c r="BW440" s="408"/>
      <c r="BX440" s="408"/>
      <c r="BY440" s="408"/>
      <c r="BZ440" s="408"/>
      <c r="CA440" s="408"/>
      <c r="CB440" s="409"/>
    </row>
    <row r="441" spans="1:80" x14ac:dyDescent="0.2">
      <c r="A441" s="407"/>
      <c r="B441" s="408"/>
      <c r="C441" s="408"/>
      <c r="D441" s="409"/>
      <c r="E441" s="407"/>
      <c r="F441" s="408"/>
      <c r="G441" s="408"/>
      <c r="H441" s="408"/>
      <c r="I441" s="408"/>
      <c r="J441" s="408"/>
      <c r="K441" s="408"/>
      <c r="L441" s="408"/>
      <c r="M441" s="408"/>
      <c r="N441" s="408"/>
      <c r="O441" s="408"/>
      <c r="P441" s="408"/>
      <c r="Q441" s="408"/>
      <c r="R441" s="408"/>
      <c r="S441" s="408"/>
      <c r="T441" s="408"/>
      <c r="U441" s="408"/>
      <c r="V441" s="408"/>
      <c r="W441" s="408"/>
      <c r="X441" s="408"/>
      <c r="Y441" s="408"/>
      <c r="Z441" s="408"/>
      <c r="AA441" s="408"/>
      <c r="AB441" s="408"/>
      <c r="AC441" s="408"/>
      <c r="AD441" s="408"/>
      <c r="AE441" s="408"/>
      <c r="AF441" s="408"/>
      <c r="AG441" s="408"/>
      <c r="AH441" s="408"/>
      <c r="AI441" s="408"/>
      <c r="AJ441" s="408"/>
      <c r="AK441" s="408"/>
      <c r="AL441" s="408"/>
      <c r="AM441" s="408"/>
      <c r="AN441" s="408"/>
      <c r="AO441" s="408"/>
      <c r="AP441" s="408"/>
      <c r="AQ441" s="408"/>
      <c r="AR441" s="409"/>
      <c r="AS441" s="407"/>
      <c r="AT441" s="408"/>
      <c r="AU441" s="408"/>
      <c r="AV441" s="408"/>
      <c r="AW441" s="408"/>
      <c r="AX441" s="408"/>
      <c r="AY441" s="408"/>
      <c r="AZ441" s="408"/>
      <c r="BA441" s="408"/>
      <c r="BB441" s="409"/>
      <c r="BC441" s="407" t="s">
        <v>432</v>
      </c>
      <c r="BD441" s="408"/>
      <c r="BE441" s="408"/>
      <c r="BF441" s="408"/>
      <c r="BG441" s="408"/>
      <c r="BH441" s="408"/>
      <c r="BI441" s="408"/>
      <c r="BJ441" s="408"/>
      <c r="BK441" s="408"/>
      <c r="BL441" s="408"/>
      <c r="BM441" s="409"/>
      <c r="BN441" s="407"/>
      <c r="BO441" s="408"/>
      <c r="BP441" s="408"/>
      <c r="BQ441" s="408"/>
      <c r="BR441" s="408"/>
      <c r="BS441" s="408"/>
      <c r="BT441" s="408"/>
      <c r="BU441" s="408"/>
      <c r="BV441" s="408"/>
      <c r="BW441" s="408"/>
      <c r="BX441" s="408"/>
      <c r="BY441" s="408"/>
      <c r="BZ441" s="408"/>
      <c r="CA441" s="408"/>
      <c r="CB441" s="409"/>
    </row>
    <row r="442" spans="1:80" x14ac:dyDescent="0.2">
      <c r="A442" s="400">
        <v>1</v>
      </c>
      <c r="B442" s="401"/>
      <c r="C442" s="401"/>
      <c r="D442" s="402"/>
      <c r="E442" s="400">
        <v>2</v>
      </c>
      <c r="F442" s="401"/>
      <c r="G442" s="401"/>
      <c r="H442" s="401"/>
      <c r="I442" s="401"/>
      <c r="J442" s="401"/>
      <c r="K442" s="401"/>
      <c r="L442" s="401"/>
      <c r="M442" s="401"/>
      <c r="N442" s="401"/>
      <c r="O442" s="401"/>
      <c r="P442" s="401"/>
      <c r="Q442" s="401"/>
      <c r="R442" s="401"/>
      <c r="S442" s="401"/>
      <c r="T442" s="401"/>
      <c r="U442" s="401"/>
      <c r="V442" s="401"/>
      <c r="W442" s="401"/>
      <c r="X442" s="401"/>
      <c r="Y442" s="401"/>
      <c r="Z442" s="401"/>
      <c r="AA442" s="401"/>
      <c r="AB442" s="401"/>
      <c r="AC442" s="401"/>
      <c r="AD442" s="401"/>
      <c r="AE442" s="401"/>
      <c r="AF442" s="401"/>
      <c r="AG442" s="401"/>
      <c r="AH442" s="401"/>
      <c r="AI442" s="401"/>
      <c r="AJ442" s="401"/>
      <c r="AK442" s="401"/>
      <c r="AL442" s="401"/>
      <c r="AM442" s="401"/>
      <c r="AN442" s="401"/>
      <c r="AO442" s="401"/>
      <c r="AP442" s="401"/>
      <c r="AQ442" s="401"/>
      <c r="AR442" s="402"/>
      <c r="AS442" s="400">
        <v>3</v>
      </c>
      <c r="AT442" s="401"/>
      <c r="AU442" s="401"/>
      <c r="AV442" s="401"/>
      <c r="AW442" s="401"/>
      <c r="AX442" s="401"/>
      <c r="AY442" s="401"/>
      <c r="AZ442" s="401"/>
      <c r="BA442" s="401"/>
      <c r="BB442" s="402"/>
      <c r="BC442" s="400">
        <v>4</v>
      </c>
      <c r="BD442" s="401"/>
      <c r="BE442" s="401"/>
      <c r="BF442" s="401"/>
      <c r="BG442" s="401"/>
      <c r="BH442" s="401"/>
      <c r="BI442" s="401"/>
      <c r="BJ442" s="401"/>
      <c r="BK442" s="401"/>
      <c r="BL442" s="401"/>
      <c r="BM442" s="402"/>
      <c r="BN442" s="400">
        <v>5</v>
      </c>
      <c r="BO442" s="401"/>
      <c r="BP442" s="401"/>
      <c r="BQ442" s="401"/>
      <c r="BR442" s="401"/>
      <c r="BS442" s="401"/>
      <c r="BT442" s="401"/>
      <c r="BU442" s="401"/>
      <c r="BV442" s="401"/>
      <c r="BW442" s="401"/>
      <c r="BX442" s="401"/>
      <c r="BY442" s="401"/>
      <c r="BZ442" s="401"/>
      <c r="CA442" s="401"/>
      <c r="CB442" s="402"/>
    </row>
    <row r="443" spans="1:80" x14ac:dyDescent="0.2">
      <c r="A443" s="400"/>
      <c r="B443" s="401"/>
      <c r="C443" s="401"/>
      <c r="D443" s="402"/>
      <c r="E443" s="413"/>
      <c r="F443" s="414"/>
      <c r="G443" s="414"/>
      <c r="H443" s="414"/>
      <c r="I443" s="414"/>
      <c r="J443" s="414"/>
      <c r="K443" s="414"/>
      <c r="L443" s="414"/>
      <c r="M443" s="414"/>
      <c r="N443" s="414"/>
      <c r="O443" s="414"/>
      <c r="P443" s="414"/>
      <c r="Q443" s="414"/>
      <c r="R443" s="414"/>
      <c r="S443" s="414"/>
      <c r="T443" s="414"/>
      <c r="U443" s="414"/>
      <c r="V443" s="414"/>
      <c r="W443" s="414"/>
      <c r="X443" s="414"/>
      <c r="Y443" s="414"/>
      <c r="Z443" s="414"/>
      <c r="AA443" s="414"/>
      <c r="AB443" s="414"/>
      <c r="AC443" s="414"/>
      <c r="AD443" s="414"/>
      <c r="AE443" s="414"/>
      <c r="AF443" s="414"/>
      <c r="AG443" s="414"/>
      <c r="AH443" s="414"/>
      <c r="AI443" s="414"/>
      <c r="AJ443" s="414"/>
      <c r="AK443" s="414"/>
      <c r="AL443" s="414"/>
      <c r="AM443" s="414"/>
      <c r="AN443" s="414"/>
      <c r="AO443" s="414"/>
      <c r="AP443" s="414"/>
      <c r="AQ443" s="414"/>
      <c r="AR443" s="415"/>
      <c r="AS443" s="400"/>
      <c r="AT443" s="401"/>
      <c r="AU443" s="401"/>
      <c r="AV443" s="401"/>
      <c r="AW443" s="401"/>
      <c r="AX443" s="401"/>
      <c r="AY443" s="401"/>
      <c r="AZ443" s="401"/>
      <c r="BA443" s="401"/>
      <c r="BB443" s="402"/>
      <c r="BC443" s="416"/>
      <c r="BD443" s="417"/>
      <c r="BE443" s="417"/>
      <c r="BF443" s="417"/>
      <c r="BG443" s="417"/>
      <c r="BH443" s="417"/>
      <c r="BI443" s="417"/>
      <c r="BJ443" s="417"/>
      <c r="BK443" s="417"/>
      <c r="BL443" s="417"/>
      <c r="BM443" s="418"/>
      <c r="BN443" s="404">
        <f>AS443*BC443</f>
        <v>0</v>
      </c>
      <c r="BO443" s="405"/>
      <c r="BP443" s="405"/>
      <c r="BQ443" s="405"/>
      <c r="BR443" s="405"/>
      <c r="BS443" s="405"/>
      <c r="BT443" s="405"/>
      <c r="BU443" s="405"/>
      <c r="BV443" s="405"/>
      <c r="BW443" s="405"/>
      <c r="BX443" s="405"/>
      <c r="BY443" s="405"/>
      <c r="BZ443" s="405"/>
      <c r="CA443" s="405"/>
      <c r="CB443" s="406"/>
    </row>
    <row r="444" spans="1:80" x14ac:dyDescent="0.2">
      <c r="A444" s="233"/>
      <c r="B444" s="231"/>
      <c r="C444" s="231"/>
      <c r="D444" s="232"/>
      <c r="E444" s="413"/>
      <c r="F444" s="414"/>
      <c r="G444" s="414"/>
      <c r="H444" s="414"/>
      <c r="I444" s="414"/>
      <c r="J444" s="414"/>
      <c r="K444" s="414"/>
      <c r="L444" s="414"/>
      <c r="M444" s="414"/>
      <c r="N444" s="414"/>
      <c r="O444" s="414"/>
      <c r="P444" s="414"/>
      <c r="Q444" s="414"/>
      <c r="R444" s="414"/>
      <c r="S444" s="414"/>
      <c r="T444" s="414"/>
      <c r="U444" s="414"/>
      <c r="V444" s="414"/>
      <c r="W444" s="414"/>
      <c r="X444" s="414"/>
      <c r="Y444" s="414"/>
      <c r="Z444" s="414"/>
      <c r="AA444" s="414"/>
      <c r="AB444" s="414"/>
      <c r="AC444" s="414"/>
      <c r="AD444" s="414"/>
      <c r="AE444" s="414"/>
      <c r="AF444" s="414"/>
      <c r="AG444" s="414"/>
      <c r="AH444" s="414"/>
      <c r="AI444" s="414"/>
      <c r="AJ444" s="414"/>
      <c r="AK444" s="414"/>
      <c r="AL444" s="414"/>
      <c r="AM444" s="414"/>
      <c r="AN444" s="414"/>
      <c r="AO444" s="414"/>
      <c r="AP444" s="414"/>
      <c r="AQ444" s="414"/>
      <c r="AR444" s="415"/>
      <c r="AS444" s="400"/>
      <c r="AT444" s="401"/>
      <c r="AU444" s="401"/>
      <c r="AV444" s="401"/>
      <c r="AW444" s="401"/>
      <c r="AX444" s="401"/>
      <c r="AY444" s="401"/>
      <c r="AZ444" s="401"/>
      <c r="BA444" s="401"/>
      <c r="BB444" s="402"/>
      <c r="BC444" s="416"/>
      <c r="BD444" s="417"/>
      <c r="BE444" s="417"/>
      <c r="BF444" s="417"/>
      <c r="BG444" s="417"/>
      <c r="BH444" s="417"/>
      <c r="BI444" s="417"/>
      <c r="BJ444" s="417"/>
      <c r="BK444" s="417"/>
      <c r="BL444" s="417"/>
      <c r="BM444" s="418"/>
      <c r="BN444" s="392">
        <f>AS444*BC444</f>
        <v>0</v>
      </c>
      <c r="BO444" s="393"/>
      <c r="BP444" s="393"/>
      <c r="BQ444" s="393"/>
      <c r="BR444" s="393"/>
      <c r="BS444" s="393"/>
      <c r="BT444" s="393"/>
      <c r="BU444" s="393"/>
      <c r="BV444" s="393"/>
      <c r="BW444" s="393"/>
      <c r="BX444" s="393"/>
      <c r="BY444" s="393"/>
      <c r="BZ444" s="393"/>
      <c r="CA444" s="393"/>
      <c r="CB444" s="394"/>
    </row>
    <row r="445" spans="1:80" x14ac:dyDescent="0.2">
      <c r="A445" s="395"/>
      <c r="B445" s="151"/>
      <c r="C445" s="151"/>
      <c r="D445" s="396"/>
      <c r="E445" s="413"/>
      <c r="F445" s="414"/>
      <c r="G445" s="414"/>
      <c r="H445" s="414"/>
      <c r="I445" s="414"/>
      <c r="J445" s="414"/>
      <c r="K445" s="414"/>
      <c r="L445" s="414"/>
      <c r="M445" s="414"/>
      <c r="N445" s="414"/>
      <c r="O445" s="414"/>
      <c r="P445" s="414"/>
      <c r="Q445" s="414"/>
      <c r="R445" s="414"/>
      <c r="S445" s="414"/>
      <c r="T445" s="414"/>
      <c r="U445" s="414"/>
      <c r="V445" s="414"/>
      <c r="W445" s="414"/>
      <c r="X445" s="414"/>
      <c r="Y445" s="414"/>
      <c r="Z445" s="414"/>
      <c r="AA445" s="414"/>
      <c r="AB445" s="414"/>
      <c r="AC445" s="414"/>
      <c r="AD445" s="414"/>
      <c r="AE445" s="414"/>
      <c r="AF445" s="414"/>
      <c r="AG445" s="414"/>
      <c r="AH445" s="414"/>
      <c r="AI445" s="414"/>
      <c r="AJ445" s="414"/>
      <c r="AK445" s="414"/>
      <c r="AL445" s="414"/>
      <c r="AM445" s="414"/>
      <c r="AN445" s="414"/>
      <c r="AO445" s="414"/>
      <c r="AP445" s="414"/>
      <c r="AQ445" s="414"/>
      <c r="AR445" s="415"/>
      <c r="AS445" s="392"/>
      <c r="AT445" s="393"/>
      <c r="AU445" s="393"/>
      <c r="AV445" s="393"/>
      <c r="AW445" s="393"/>
      <c r="AX445" s="393"/>
      <c r="AY445" s="393"/>
      <c r="AZ445" s="393"/>
      <c r="BA445" s="393"/>
      <c r="BB445" s="394"/>
      <c r="BC445" s="416"/>
      <c r="BD445" s="417"/>
      <c r="BE445" s="417"/>
      <c r="BF445" s="417"/>
      <c r="BG445" s="417"/>
      <c r="BH445" s="417"/>
      <c r="BI445" s="417"/>
      <c r="BJ445" s="417"/>
      <c r="BK445" s="417"/>
      <c r="BL445" s="417"/>
      <c r="BM445" s="418"/>
      <c r="BN445" s="392">
        <f t="shared" ref="BN445" si="24">AS445*BC445</f>
        <v>0</v>
      </c>
      <c r="BO445" s="393"/>
      <c r="BP445" s="393"/>
      <c r="BQ445" s="393"/>
      <c r="BR445" s="393"/>
      <c r="BS445" s="393"/>
      <c r="BT445" s="393"/>
      <c r="BU445" s="393"/>
      <c r="BV445" s="393"/>
      <c r="BW445" s="393"/>
      <c r="BX445" s="393"/>
      <c r="BY445" s="393"/>
      <c r="BZ445" s="393"/>
      <c r="CA445" s="393"/>
      <c r="CB445" s="394"/>
    </row>
    <row r="446" spans="1:80" x14ac:dyDescent="0.2">
      <c r="A446" s="377"/>
      <c r="B446" s="378"/>
      <c r="C446" s="378"/>
      <c r="D446" s="379"/>
      <c r="E446" s="380" t="s">
        <v>421</v>
      </c>
      <c r="F446" s="381"/>
      <c r="G446" s="381"/>
      <c r="H446" s="381"/>
      <c r="I446" s="381"/>
      <c r="J446" s="381"/>
      <c r="K446" s="381"/>
      <c r="L446" s="381"/>
      <c r="M446" s="381"/>
      <c r="N446" s="381"/>
      <c r="O446" s="381"/>
      <c r="P446" s="381"/>
      <c r="Q446" s="381"/>
      <c r="R446" s="381"/>
      <c r="S446" s="381"/>
      <c r="T446" s="381"/>
      <c r="U446" s="381"/>
      <c r="V446" s="381"/>
      <c r="W446" s="381"/>
      <c r="X446" s="381"/>
      <c r="Y446" s="381"/>
      <c r="Z446" s="381"/>
      <c r="AA446" s="381"/>
      <c r="AB446" s="381"/>
      <c r="AC446" s="381"/>
      <c r="AD446" s="381"/>
      <c r="AE446" s="381"/>
      <c r="AF446" s="381"/>
      <c r="AG446" s="381"/>
      <c r="AH446" s="381"/>
      <c r="AI446" s="381"/>
      <c r="AJ446" s="381"/>
      <c r="AK446" s="381"/>
      <c r="AL446" s="381"/>
      <c r="AM446" s="381"/>
      <c r="AN446" s="381"/>
      <c r="AO446" s="381"/>
      <c r="AP446" s="381"/>
      <c r="AQ446" s="381"/>
      <c r="AR446" s="382"/>
      <c r="AS446" s="383" t="s">
        <v>52</v>
      </c>
      <c r="AT446" s="384"/>
      <c r="AU446" s="384"/>
      <c r="AV446" s="384"/>
      <c r="AW446" s="384"/>
      <c r="AX446" s="384"/>
      <c r="AY446" s="384"/>
      <c r="AZ446" s="384"/>
      <c r="BA446" s="384"/>
      <c r="BB446" s="385"/>
      <c r="BC446" s="386" t="s">
        <v>52</v>
      </c>
      <c r="BD446" s="387"/>
      <c r="BE446" s="387"/>
      <c r="BF446" s="387"/>
      <c r="BG446" s="387"/>
      <c r="BH446" s="387"/>
      <c r="BI446" s="387"/>
      <c r="BJ446" s="387"/>
      <c r="BK446" s="387"/>
      <c r="BL446" s="387"/>
      <c r="BM446" s="388"/>
      <c r="BN446" s="389">
        <f>SUM(BN443:CB445)</f>
        <v>0</v>
      </c>
      <c r="BO446" s="390"/>
      <c r="BP446" s="390"/>
      <c r="BQ446" s="390"/>
      <c r="BR446" s="390"/>
      <c r="BS446" s="390"/>
      <c r="BT446" s="390"/>
      <c r="BU446" s="390"/>
      <c r="BV446" s="390"/>
      <c r="BW446" s="390"/>
      <c r="BX446" s="390"/>
      <c r="BY446" s="390"/>
      <c r="BZ446" s="390"/>
      <c r="CA446" s="390"/>
      <c r="CB446" s="391"/>
    </row>
    <row r="447" spans="1:80" ht="12.75"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85"/>
      <c r="AT447" s="85"/>
      <c r="AU447" s="85"/>
      <c r="AV447" s="85"/>
      <c r="AW447" s="85"/>
      <c r="AX447" s="85"/>
      <c r="AY447" s="85"/>
      <c r="AZ447" s="85"/>
      <c r="BA447" s="85"/>
      <c r="BB447" s="85"/>
      <c r="BC447" s="86"/>
      <c r="BD447" s="86"/>
      <c r="BE447" s="86"/>
      <c r="BF447" s="86"/>
      <c r="BG447" s="86"/>
      <c r="BH447" s="86"/>
      <c r="BI447" s="86"/>
      <c r="BJ447" s="86"/>
      <c r="BK447" s="86"/>
      <c r="BL447" s="86"/>
      <c r="BM447" s="86"/>
      <c r="BN447" s="86"/>
      <c r="BO447" s="86"/>
      <c r="BP447" s="86"/>
      <c r="BQ447" s="9"/>
      <c r="BR447" s="9"/>
      <c r="BS447" s="9"/>
      <c r="BT447" s="9"/>
      <c r="BU447" s="9"/>
      <c r="BV447" s="9"/>
      <c r="BW447" s="9"/>
      <c r="BX447" s="9"/>
      <c r="BY447" s="9"/>
      <c r="BZ447" s="9"/>
      <c r="CA447" s="9"/>
      <c r="CB447" s="9"/>
    </row>
    <row r="448" spans="1:80" ht="15.75"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410" t="s">
        <v>511</v>
      </c>
      <c r="AT448" s="410"/>
      <c r="AU448" s="410"/>
      <c r="AV448" s="410"/>
      <c r="AW448" s="410"/>
      <c r="AX448" s="410"/>
      <c r="AY448" s="410"/>
      <c r="AZ448" s="410"/>
      <c r="BA448" s="410"/>
      <c r="BB448" s="410"/>
      <c r="BC448" s="411" t="s">
        <v>357</v>
      </c>
      <c r="BD448" s="411"/>
      <c r="BE448" s="411"/>
      <c r="BF448" s="411"/>
      <c r="BG448" s="411"/>
      <c r="BH448" s="411"/>
      <c r="BI448" s="411"/>
      <c r="BJ448" s="411"/>
      <c r="BK448" s="411"/>
      <c r="BL448" s="411"/>
      <c r="BM448" s="411"/>
      <c r="BN448" s="411"/>
      <c r="BO448" s="411"/>
      <c r="BP448" s="411"/>
      <c r="BQ448" s="9"/>
      <c r="BR448" s="9"/>
      <c r="BS448" s="9"/>
      <c r="BT448" s="9"/>
      <c r="BU448" s="9"/>
      <c r="BV448" s="9"/>
      <c r="BW448" s="9"/>
      <c r="BX448" s="9"/>
      <c r="BY448" s="9"/>
      <c r="BZ448" s="9"/>
      <c r="CA448" s="9"/>
      <c r="CB448" s="9"/>
    </row>
    <row r="449" spans="1:80" ht="12.75"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85"/>
      <c r="AT449" s="85"/>
      <c r="AU449" s="85"/>
      <c r="AV449" s="85"/>
      <c r="AW449" s="85"/>
      <c r="AX449" s="85"/>
      <c r="AY449" s="85"/>
      <c r="AZ449" s="85"/>
      <c r="BA449" s="85"/>
      <c r="BB449" s="85"/>
      <c r="BC449" s="86"/>
      <c r="BD449" s="86"/>
      <c r="BE449" s="86"/>
      <c r="BF449" s="86"/>
      <c r="BG449" s="86"/>
      <c r="BH449" s="86"/>
      <c r="BI449" s="86"/>
      <c r="BJ449" s="86"/>
      <c r="BK449" s="86"/>
      <c r="BL449" s="86"/>
      <c r="BM449" s="86"/>
      <c r="BN449" s="86"/>
      <c r="BO449" s="86"/>
      <c r="BP449" s="86"/>
      <c r="BQ449" s="9"/>
      <c r="BR449" s="9"/>
      <c r="BS449" s="9"/>
      <c r="BT449" s="9"/>
      <c r="BU449" s="9"/>
      <c r="BV449" s="9"/>
      <c r="BW449" s="9"/>
      <c r="BX449" s="9"/>
      <c r="BY449" s="9"/>
      <c r="BZ449" s="9"/>
      <c r="CA449" s="9"/>
      <c r="CB449" s="9"/>
    </row>
    <row r="450" spans="1:80" x14ac:dyDescent="0.2">
      <c r="A450" s="157" t="s">
        <v>142</v>
      </c>
      <c r="B450" s="158"/>
      <c r="C450" s="158"/>
      <c r="D450" s="159"/>
      <c r="E450" s="157" t="s">
        <v>422</v>
      </c>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9"/>
      <c r="AS450" s="157" t="s">
        <v>424</v>
      </c>
      <c r="AT450" s="158"/>
      <c r="AU450" s="158"/>
      <c r="AV450" s="158"/>
      <c r="AW450" s="158"/>
      <c r="AX450" s="158"/>
      <c r="AY450" s="158"/>
      <c r="AZ450" s="158"/>
      <c r="BA450" s="158"/>
      <c r="BB450" s="159"/>
      <c r="BC450" s="157" t="s">
        <v>505</v>
      </c>
      <c r="BD450" s="158"/>
      <c r="BE450" s="158"/>
      <c r="BF450" s="158"/>
      <c r="BG450" s="158"/>
      <c r="BH450" s="158"/>
      <c r="BI450" s="158"/>
      <c r="BJ450" s="158"/>
      <c r="BK450" s="158"/>
      <c r="BL450" s="158"/>
      <c r="BM450" s="159"/>
      <c r="BN450" s="157" t="s">
        <v>425</v>
      </c>
      <c r="BO450" s="158"/>
      <c r="BP450" s="158"/>
      <c r="BQ450" s="158"/>
      <c r="BR450" s="158"/>
      <c r="BS450" s="158"/>
      <c r="BT450" s="158"/>
      <c r="BU450" s="158"/>
      <c r="BV450" s="158"/>
      <c r="BW450" s="158"/>
      <c r="BX450" s="158"/>
      <c r="BY450" s="158"/>
      <c r="BZ450" s="158"/>
      <c r="CA450" s="158"/>
      <c r="CB450" s="159"/>
    </row>
    <row r="451" spans="1:80" x14ac:dyDescent="0.2">
      <c r="A451" s="407" t="s">
        <v>143</v>
      </c>
      <c r="B451" s="408"/>
      <c r="C451" s="408"/>
      <c r="D451" s="409"/>
      <c r="E451" s="407"/>
      <c r="F451" s="408"/>
      <c r="G451" s="408"/>
      <c r="H451" s="408"/>
      <c r="I451" s="408"/>
      <c r="J451" s="408"/>
      <c r="K451" s="408"/>
      <c r="L451" s="408"/>
      <c r="M451" s="408"/>
      <c r="N451" s="408"/>
      <c r="O451" s="408"/>
      <c r="P451" s="408"/>
      <c r="Q451" s="408"/>
      <c r="R451" s="408"/>
      <c r="S451" s="408"/>
      <c r="T451" s="408"/>
      <c r="U451" s="408"/>
      <c r="V451" s="408"/>
      <c r="W451" s="408"/>
      <c r="X451" s="408"/>
      <c r="Y451" s="408"/>
      <c r="Z451" s="408"/>
      <c r="AA451" s="408"/>
      <c r="AB451" s="408"/>
      <c r="AC451" s="408"/>
      <c r="AD451" s="408"/>
      <c r="AE451" s="408"/>
      <c r="AF451" s="408"/>
      <c r="AG451" s="408"/>
      <c r="AH451" s="408"/>
      <c r="AI451" s="408"/>
      <c r="AJ451" s="408"/>
      <c r="AK451" s="408"/>
      <c r="AL451" s="408"/>
      <c r="AM451" s="408"/>
      <c r="AN451" s="408"/>
      <c r="AO451" s="408"/>
      <c r="AP451" s="408"/>
      <c r="AQ451" s="408"/>
      <c r="AR451" s="409"/>
      <c r="AS451" s="407"/>
      <c r="AT451" s="408"/>
      <c r="AU451" s="408"/>
      <c r="AV451" s="408"/>
      <c r="AW451" s="408"/>
      <c r="AX451" s="408"/>
      <c r="AY451" s="408"/>
      <c r="AZ451" s="408"/>
      <c r="BA451" s="408"/>
      <c r="BB451" s="409"/>
      <c r="BC451" s="407" t="s">
        <v>506</v>
      </c>
      <c r="BD451" s="408"/>
      <c r="BE451" s="408"/>
      <c r="BF451" s="408"/>
      <c r="BG451" s="408"/>
      <c r="BH451" s="408"/>
      <c r="BI451" s="408"/>
      <c r="BJ451" s="408"/>
      <c r="BK451" s="408"/>
      <c r="BL451" s="408"/>
      <c r="BM451" s="409"/>
      <c r="BN451" s="407" t="s">
        <v>439</v>
      </c>
      <c r="BO451" s="408"/>
      <c r="BP451" s="408"/>
      <c r="BQ451" s="408"/>
      <c r="BR451" s="408"/>
      <c r="BS451" s="408"/>
      <c r="BT451" s="408"/>
      <c r="BU451" s="408"/>
      <c r="BV451" s="408"/>
      <c r="BW451" s="408"/>
      <c r="BX451" s="408"/>
      <c r="BY451" s="408"/>
      <c r="BZ451" s="408"/>
      <c r="CA451" s="408"/>
      <c r="CB451" s="409"/>
    </row>
    <row r="452" spans="1:80" x14ac:dyDescent="0.2">
      <c r="A452" s="407"/>
      <c r="B452" s="408"/>
      <c r="C452" s="408"/>
      <c r="D452" s="409"/>
      <c r="E452" s="407"/>
      <c r="F452" s="408"/>
      <c r="G452" s="408"/>
      <c r="H452" s="408"/>
      <c r="I452" s="408"/>
      <c r="J452" s="408"/>
      <c r="K452" s="408"/>
      <c r="L452" s="408"/>
      <c r="M452" s="408"/>
      <c r="N452" s="408"/>
      <c r="O452" s="408"/>
      <c r="P452" s="408"/>
      <c r="Q452" s="408"/>
      <c r="R452" s="408"/>
      <c r="S452" s="408"/>
      <c r="T452" s="408"/>
      <c r="U452" s="408"/>
      <c r="V452" s="408"/>
      <c r="W452" s="408"/>
      <c r="X452" s="408"/>
      <c r="Y452" s="408"/>
      <c r="Z452" s="408"/>
      <c r="AA452" s="408"/>
      <c r="AB452" s="408"/>
      <c r="AC452" s="408"/>
      <c r="AD452" s="408"/>
      <c r="AE452" s="408"/>
      <c r="AF452" s="408"/>
      <c r="AG452" s="408"/>
      <c r="AH452" s="408"/>
      <c r="AI452" s="408"/>
      <c r="AJ452" s="408"/>
      <c r="AK452" s="408"/>
      <c r="AL452" s="408"/>
      <c r="AM452" s="408"/>
      <c r="AN452" s="408"/>
      <c r="AO452" s="408"/>
      <c r="AP452" s="408"/>
      <c r="AQ452" s="408"/>
      <c r="AR452" s="409"/>
      <c r="AS452" s="407"/>
      <c r="AT452" s="408"/>
      <c r="AU452" s="408"/>
      <c r="AV452" s="408"/>
      <c r="AW452" s="408"/>
      <c r="AX452" s="408"/>
      <c r="AY452" s="408"/>
      <c r="AZ452" s="408"/>
      <c r="BA452" s="408"/>
      <c r="BB452" s="409"/>
      <c r="BC452" s="407" t="s">
        <v>432</v>
      </c>
      <c r="BD452" s="408"/>
      <c r="BE452" s="408"/>
      <c r="BF452" s="408"/>
      <c r="BG452" s="408"/>
      <c r="BH452" s="408"/>
      <c r="BI452" s="408"/>
      <c r="BJ452" s="408"/>
      <c r="BK452" s="408"/>
      <c r="BL452" s="408"/>
      <c r="BM452" s="409"/>
      <c r="BN452" s="407"/>
      <c r="BO452" s="408"/>
      <c r="BP452" s="408"/>
      <c r="BQ452" s="408"/>
      <c r="BR452" s="408"/>
      <c r="BS452" s="408"/>
      <c r="BT452" s="408"/>
      <c r="BU452" s="408"/>
      <c r="BV452" s="408"/>
      <c r="BW452" s="408"/>
      <c r="BX452" s="408"/>
      <c r="BY452" s="408"/>
      <c r="BZ452" s="408"/>
      <c r="CA452" s="408"/>
      <c r="CB452" s="409"/>
    </row>
    <row r="453" spans="1:80" x14ac:dyDescent="0.2">
      <c r="A453" s="400">
        <v>1</v>
      </c>
      <c r="B453" s="401"/>
      <c r="C453" s="401"/>
      <c r="D453" s="402"/>
      <c r="E453" s="400">
        <v>2</v>
      </c>
      <c r="F453" s="401"/>
      <c r="G453" s="401"/>
      <c r="H453" s="401"/>
      <c r="I453" s="401"/>
      <c r="J453" s="401"/>
      <c r="K453" s="401"/>
      <c r="L453" s="401"/>
      <c r="M453" s="401"/>
      <c r="N453" s="401"/>
      <c r="O453" s="401"/>
      <c r="P453" s="401"/>
      <c r="Q453" s="401"/>
      <c r="R453" s="401"/>
      <c r="S453" s="401"/>
      <c r="T453" s="401"/>
      <c r="U453" s="401"/>
      <c r="V453" s="401"/>
      <c r="W453" s="401"/>
      <c r="X453" s="401"/>
      <c r="Y453" s="401"/>
      <c r="Z453" s="401"/>
      <c r="AA453" s="401"/>
      <c r="AB453" s="401"/>
      <c r="AC453" s="401"/>
      <c r="AD453" s="401"/>
      <c r="AE453" s="401"/>
      <c r="AF453" s="401"/>
      <c r="AG453" s="401"/>
      <c r="AH453" s="401"/>
      <c r="AI453" s="401"/>
      <c r="AJ453" s="401"/>
      <c r="AK453" s="401"/>
      <c r="AL453" s="401"/>
      <c r="AM453" s="401"/>
      <c r="AN453" s="401"/>
      <c r="AO453" s="401"/>
      <c r="AP453" s="401"/>
      <c r="AQ453" s="401"/>
      <c r="AR453" s="402"/>
      <c r="AS453" s="400">
        <v>3</v>
      </c>
      <c r="AT453" s="401"/>
      <c r="AU453" s="401"/>
      <c r="AV453" s="401"/>
      <c r="AW453" s="401"/>
      <c r="AX453" s="401"/>
      <c r="AY453" s="401"/>
      <c r="AZ453" s="401"/>
      <c r="BA453" s="401"/>
      <c r="BB453" s="402"/>
      <c r="BC453" s="400">
        <v>4</v>
      </c>
      <c r="BD453" s="401"/>
      <c r="BE453" s="401"/>
      <c r="BF453" s="401"/>
      <c r="BG453" s="401"/>
      <c r="BH453" s="401"/>
      <c r="BI453" s="401"/>
      <c r="BJ453" s="401"/>
      <c r="BK453" s="401"/>
      <c r="BL453" s="401"/>
      <c r="BM453" s="402"/>
      <c r="BN453" s="400">
        <v>5</v>
      </c>
      <c r="BO453" s="401"/>
      <c r="BP453" s="401"/>
      <c r="BQ453" s="401"/>
      <c r="BR453" s="401"/>
      <c r="BS453" s="401"/>
      <c r="BT453" s="401"/>
      <c r="BU453" s="401"/>
      <c r="BV453" s="401"/>
      <c r="BW453" s="401"/>
      <c r="BX453" s="401"/>
      <c r="BY453" s="401"/>
      <c r="BZ453" s="401"/>
      <c r="CA453" s="401"/>
      <c r="CB453" s="402"/>
    </row>
    <row r="454" spans="1:80" x14ac:dyDescent="0.2">
      <c r="A454" s="400"/>
      <c r="B454" s="401"/>
      <c r="C454" s="401"/>
      <c r="D454" s="402"/>
      <c r="E454" s="361"/>
      <c r="F454" s="362"/>
      <c r="G454" s="362"/>
      <c r="H454" s="362"/>
      <c r="I454" s="362"/>
      <c r="J454" s="362"/>
      <c r="K454" s="362"/>
      <c r="L454" s="362"/>
      <c r="M454" s="362"/>
      <c r="N454" s="362"/>
      <c r="O454" s="362"/>
      <c r="P454" s="362"/>
      <c r="Q454" s="362"/>
      <c r="R454" s="362"/>
      <c r="S454" s="362"/>
      <c r="T454" s="362"/>
      <c r="U454" s="362"/>
      <c r="V454" s="362"/>
      <c r="W454" s="362"/>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3"/>
      <c r="AS454" s="364"/>
      <c r="AT454" s="365"/>
      <c r="AU454" s="365"/>
      <c r="AV454" s="365"/>
      <c r="AW454" s="365"/>
      <c r="AX454" s="365"/>
      <c r="AY454" s="365"/>
      <c r="AZ454" s="365"/>
      <c r="BA454" s="365"/>
      <c r="BB454" s="366"/>
      <c r="BC454" s="364"/>
      <c r="BD454" s="365"/>
      <c r="BE454" s="365"/>
      <c r="BF454" s="365"/>
      <c r="BG454" s="365"/>
      <c r="BH454" s="365"/>
      <c r="BI454" s="365"/>
      <c r="BJ454" s="365"/>
      <c r="BK454" s="365"/>
      <c r="BL454" s="365"/>
      <c r="BM454" s="366"/>
      <c r="BN454" s="404">
        <f>ROUND(AS454*BC454,2)</f>
        <v>0</v>
      </c>
      <c r="BO454" s="405"/>
      <c r="BP454" s="405"/>
      <c r="BQ454" s="405"/>
      <c r="BR454" s="405"/>
      <c r="BS454" s="405"/>
      <c r="BT454" s="405"/>
      <c r="BU454" s="405"/>
      <c r="BV454" s="405"/>
      <c r="BW454" s="405"/>
      <c r="BX454" s="405"/>
      <c r="BY454" s="405"/>
      <c r="BZ454" s="405"/>
      <c r="CA454" s="405"/>
      <c r="CB454" s="406"/>
    </row>
    <row r="455" spans="1:80" x14ac:dyDescent="0.2">
      <c r="A455" s="400"/>
      <c r="B455" s="401"/>
      <c r="C455" s="401"/>
      <c r="D455" s="402"/>
      <c r="E455" s="361"/>
      <c r="F455" s="362"/>
      <c r="G455" s="362"/>
      <c r="H455" s="362"/>
      <c r="I455" s="362"/>
      <c r="J455" s="362"/>
      <c r="K455" s="362"/>
      <c r="L455" s="362"/>
      <c r="M455" s="362"/>
      <c r="N455" s="362"/>
      <c r="O455" s="362"/>
      <c r="P455" s="362"/>
      <c r="Q455" s="362"/>
      <c r="R455" s="362"/>
      <c r="S455" s="362"/>
      <c r="T455" s="362"/>
      <c r="U455" s="362"/>
      <c r="V455" s="362"/>
      <c r="W455" s="362"/>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3"/>
      <c r="AS455" s="364"/>
      <c r="AT455" s="365"/>
      <c r="AU455" s="365"/>
      <c r="AV455" s="365"/>
      <c r="AW455" s="365"/>
      <c r="AX455" s="365"/>
      <c r="AY455" s="365"/>
      <c r="AZ455" s="365"/>
      <c r="BA455" s="365"/>
      <c r="BB455" s="366"/>
      <c r="BC455" s="364"/>
      <c r="BD455" s="365"/>
      <c r="BE455" s="365"/>
      <c r="BF455" s="365"/>
      <c r="BG455" s="365"/>
      <c r="BH455" s="365"/>
      <c r="BI455" s="365"/>
      <c r="BJ455" s="365"/>
      <c r="BK455" s="365"/>
      <c r="BL455" s="365"/>
      <c r="BM455" s="366"/>
      <c r="BN455" s="404">
        <f t="shared" ref="BN455:BN518" si="25">ROUND(AS455*BC455,2)</f>
        <v>0</v>
      </c>
      <c r="BO455" s="405"/>
      <c r="BP455" s="405"/>
      <c r="BQ455" s="405"/>
      <c r="BR455" s="405"/>
      <c r="BS455" s="405"/>
      <c r="BT455" s="405"/>
      <c r="BU455" s="405"/>
      <c r="BV455" s="405"/>
      <c r="BW455" s="405"/>
      <c r="BX455" s="405"/>
      <c r="BY455" s="405"/>
      <c r="BZ455" s="405"/>
      <c r="CA455" s="405"/>
      <c r="CB455" s="406"/>
    </row>
    <row r="456" spans="1:80" x14ac:dyDescent="0.2">
      <c r="A456" s="400"/>
      <c r="B456" s="401"/>
      <c r="C456" s="401"/>
      <c r="D456" s="402"/>
      <c r="E456" s="361"/>
      <c r="F456" s="362"/>
      <c r="G456" s="362"/>
      <c r="H456" s="362"/>
      <c r="I456" s="362"/>
      <c r="J456" s="362"/>
      <c r="K456" s="362"/>
      <c r="L456" s="362"/>
      <c r="M456" s="362"/>
      <c r="N456" s="362"/>
      <c r="O456" s="362"/>
      <c r="P456" s="362"/>
      <c r="Q456" s="362"/>
      <c r="R456" s="362"/>
      <c r="S456" s="362"/>
      <c r="T456" s="362"/>
      <c r="U456" s="362"/>
      <c r="V456" s="362"/>
      <c r="W456" s="362"/>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3"/>
      <c r="AS456" s="364"/>
      <c r="AT456" s="365"/>
      <c r="AU456" s="365"/>
      <c r="AV456" s="365"/>
      <c r="AW456" s="365"/>
      <c r="AX456" s="365"/>
      <c r="AY456" s="365"/>
      <c r="AZ456" s="365"/>
      <c r="BA456" s="365"/>
      <c r="BB456" s="366"/>
      <c r="BC456" s="364"/>
      <c r="BD456" s="365"/>
      <c r="BE456" s="365"/>
      <c r="BF456" s="365"/>
      <c r="BG456" s="365"/>
      <c r="BH456" s="365"/>
      <c r="BI456" s="365"/>
      <c r="BJ456" s="365"/>
      <c r="BK456" s="365"/>
      <c r="BL456" s="365"/>
      <c r="BM456" s="366"/>
      <c r="BN456" s="404">
        <f t="shared" si="25"/>
        <v>0</v>
      </c>
      <c r="BO456" s="405"/>
      <c r="BP456" s="405"/>
      <c r="BQ456" s="405"/>
      <c r="BR456" s="405"/>
      <c r="BS456" s="405"/>
      <c r="BT456" s="405"/>
      <c r="BU456" s="405"/>
      <c r="BV456" s="405"/>
      <c r="BW456" s="405"/>
      <c r="BX456" s="405"/>
      <c r="BY456" s="405"/>
      <c r="BZ456" s="405"/>
      <c r="CA456" s="405"/>
      <c r="CB456" s="406"/>
    </row>
    <row r="457" spans="1:80" hidden="1" x14ac:dyDescent="0.2">
      <c r="A457" s="400"/>
      <c r="B457" s="401"/>
      <c r="C457" s="401"/>
      <c r="D457" s="402"/>
      <c r="E457" s="361"/>
      <c r="F457" s="362"/>
      <c r="G457" s="362"/>
      <c r="H457" s="362"/>
      <c r="I457" s="362"/>
      <c r="J457" s="362"/>
      <c r="K457" s="362"/>
      <c r="L457" s="362"/>
      <c r="M457" s="362"/>
      <c r="N457" s="362"/>
      <c r="O457" s="362"/>
      <c r="P457" s="362"/>
      <c r="Q457" s="362"/>
      <c r="R457" s="362"/>
      <c r="S457" s="362"/>
      <c r="T457" s="362"/>
      <c r="U457" s="362"/>
      <c r="V457" s="362"/>
      <c r="W457" s="362"/>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3"/>
      <c r="AS457" s="364"/>
      <c r="AT457" s="365"/>
      <c r="AU457" s="365"/>
      <c r="AV457" s="365"/>
      <c r="AW457" s="365"/>
      <c r="AX457" s="365"/>
      <c r="AY457" s="365"/>
      <c r="AZ457" s="365"/>
      <c r="BA457" s="365"/>
      <c r="BB457" s="366"/>
      <c r="BC457" s="364"/>
      <c r="BD457" s="365"/>
      <c r="BE457" s="365"/>
      <c r="BF457" s="365"/>
      <c r="BG457" s="365"/>
      <c r="BH457" s="365"/>
      <c r="BI457" s="365"/>
      <c r="BJ457" s="365"/>
      <c r="BK457" s="365"/>
      <c r="BL457" s="365"/>
      <c r="BM457" s="366"/>
      <c r="BN457" s="404">
        <f t="shared" si="25"/>
        <v>0</v>
      </c>
      <c r="BO457" s="405"/>
      <c r="BP457" s="405"/>
      <c r="BQ457" s="405"/>
      <c r="BR457" s="405"/>
      <c r="BS457" s="405"/>
      <c r="BT457" s="405"/>
      <c r="BU457" s="405"/>
      <c r="BV457" s="405"/>
      <c r="BW457" s="405"/>
      <c r="BX457" s="405"/>
      <c r="BY457" s="405"/>
      <c r="BZ457" s="405"/>
      <c r="CA457" s="405"/>
      <c r="CB457" s="406"/>
    </row>
    <row r="458" spans="1:80" hidden="1" x14ac:dyDescent="0.2">
      <c r="A458" s="400"/>
      <c r="B458" s="401"/>
      <c r="C458" s="401"/>
      <c r="D458" s="402"/>
      <c r="E458" s="361"/>
      <c r="F458" s="362"/>
      <c r="G458" s="362"/>
      <c r="H458" s="362"/>
      <c r="I458" s="362"/>
      <c r="J458" s="362"/>
      <c r="K458" s="362"/>
      <c r="L458" s="362"/>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3"/>
      <c r="AS458" s="364"/>
      <c r="AT458" s="365"/>
      <c r="AU458" s="365"/>
      <c r="AV458" s="365"/>
      <c r="AW458" s="365"/>
      <c r="AX458" s="365"/>
      <c r="AY458" s="365"/>
      <c r="AZ458" s="365"/>
      <c r="BA458" s="365"/>
      <c r="BB458" s="366"/>
      <c r="BC458" s="364"/>
      <c r="BD458" s="365"/>
      <c r="BE458" s="365"/>
      <c r="BF458" s="365"/>
      <c r="BG458" s="365"/>
      <c r="BH458" s="365"/>
      <c r="BI458" s="365"/>
      <c r="BJ458" s="365"/>
      <c r="BK458" s="365"/>
      <c r="BL458" s="365"/>
      <c r="BM458" s="366"/>
      <c r="BN458" s="404">
        <f t="shared" si="25"/>
        <v>0</v>
      </c>
      <c r="BO458" s="405"/>
      <c r="BP458" s="405"/>
      <c r="BQ458" s="405"/>
      <c r="BR458" s="405"/>
      <c r="BS458" s="405"/>
      <c r="BT458" s="405"/>
      <c r="BU458" s="405"/>
      <c r="BV458" s="405"/>
      <c r="BW458" s="405"/>
      <c r="BX458" s="405"/>
      <c r="BY458" s="405"/>
      <c r="BZ458" s="405"/>
      <c r="CA458" s="405"/>
      <c r="CB458" s="406"/>
    </row>
    <row r="459" spans="1:80" hidden="1" x14ac:dyDescent="0.2">
      <c r="A459" s="400"/>
      <c r="B459" s="401"/>
      <c r="C459" s="401"/>
      <c r="D459" s="402"/>
      <c r="E459" s="361"/>
      <c r="F459" s="362"/>
      <c r="G459" s="362"/>
      <c r="H459" s="362"/>
      <c r="I459" s="362"/>
      <c r="J459" s="362"/>
      <c r="K459" s="362"/>
      <c r="L459" s="362"/>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3"/>
      <c r="AS459" s="364"/>
      <c r="AT459" s="365"/>
      <c r="AU459" s="365"/>
      <c r="AV459" s="365"/>
      <c r="AW459" s="365"/>
      <c r="AX459" s="365"/>
      <c r="AY459" s="365"/>
      <c r="AZ459" s="365"/>
      <c r="BA459" s="365"/>
      <c r="BB459" s="366"/>
      <c r="BC459" s="364"/>
      <c r="BD459" s="365"/>
      <c r="BE459" s="365"/>
      <c r="BF459" s="365"/>
      <c r="BG459" s="365"/>
      <c r="BH459" s="365"/>
      <c r="BI459" s="365"/>
      <c r="BJ459" s="365"/>
      <c r="BK459" s="365"/>
      <c r="BL459" s="365"/>
      <c r="BM459" s="366"/>
      <c r="BN459" s="404">
        <f t="shared" si="25"/>
        <v>0</v>
      </c>
      <c r="BO459" s="405"/>
      <c r="BP459" s="405"/>
      <c r="BQ459" s="405"/>
      <c r="BR459" s="405"/>
      <c r="BS459" s="405"/>
      <c r="BT459" s="405"/>
      <c r="BU459" s="405"/>
      <c r="BV459" s="405"/>
      <c r="BW459" s="405"/>
      <c r="BX459" s="405"/>
      <c r="BY459" s="405"/>
      <c r="BZ459" s="405"/>
      <c r="CA459" s="405"/>
      <c r="CB459" s="406"/>
    </row>
    <row r="460" spans="1:80" hidden="1" x14ac:dyDescent="0.2">
      <c r="A460" s="400"/>
      <c r="B460" s="401"/>
      <c r="C460" s="401"/>
      <c r="D460" s="402"/>
      <c r="E460" s="361"/>
      <c r="F460" s="362"/>
      <c r="G460" s="362"/>
      <c r="H460" s="362"/>
      <c r="I460" s="362"/>
      <c r="J460" s="362"/>
      <c r="K460" s="362"/>
      <c r="L460" s="362"/>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3"/>
      <c r="AS460" s="364"/>
      <c r="AT460" s="365"/>
      <c r="AU460" s="365"/>
      <c r="AV460" s="365"/>
      <c r="AW460" s="365"/>
      <c r="AX460" s="365"/>
      <c r="AY460" s="365"/>
      <c r="AZ460" s="365"/>
      <c r="BA460" s="365"/>
      <c r="BB460" s="366"/>
      <c r="BC460" s="364"/>
      <c r="BD460" s="365"/>
      <c r="BE460" s="365"/>
      <c r="BF460" s="365"/>
      <c r="BG460" s="365"/>
      <c r="BH460" s="365"/>
      <c r="BI460" s="365"/>
      <c r="BJ460" s="365"/>
      <c r="BK460" s="365"/>
      <c r="BL460" s="365"/>
      <c r="BM460" s="366"/>
      <c r="BN460" s="404">
        <f t="shared" si="25"/>
        <v>0</v>
      </c>
      <c r="BO460" s="405"/>
      <c r="BP460" s="405"/>
      <c r="BQ460" s="405"/>
      <c r="BR460" s="405"/>
      <c r="BS460" s="405"/>
      <c r="BT460" s="405"/>
      <c r="BU460" s="405"/>
      <c r="BV460" s="405"/>
      <c r="BW460" s="405"/>
      <c r="BX460" s="405"/>
      <c r="BY460" s="405"/>
      <c r="BZ460" s="405"/>
      <c r="CA460" s="405"/>
      <c r="CB460" s="406"/>
    </row>
    <row r="461" spans="1:80" hidden="1" x14ac:dyDescent="0.2">
      <c r="A461" s="400"/>
      <c r="B461" s="401"/>
      <c r="C461" s="401"/>
      <c r="D461" s="402"/>
      <c r="E461" s="422"/>
      <c r="F461" s="423"/>
      <c r="G461" s="423"/>
      <c r="H461" s="423"/>
      <c r="I461" s="423"/>
      <c r="J461" s="423"/>
      <c r="K461" s="423"/>
      <c r="L461" s="423"/>
      <c r="M461" s="423"/>
      <c r="N461" s="423"/>
      <c r="O461" s="423"/>
      <c r="P461" s="423"/>
      <c r="Q461" s="423"/>
      <c r="R461" s="423"/>
      <c r="S461" s="423"/>
      <c r="T461" s="423"/>
      <c r="U461" s="423"/>
      <c r="V461" s="423"/>
      <c r="W461" s="423"/>
      <c r="X461" s="423"/>
      <c r="Y461" s="423"/>
      <c r="Z461" s="423"/>
      <c r="AA461" s="423"/>
      <c r="AB461" s="423"/>
      <c r="AC461" s="423"/>
      <c r="AD461" s="423"/>
      <c r="AE461" s="423"/>
      <c r="AF461" s="423"/>
      <c r="AG461" s="423"/>
      <c r="AH461" s="423"/>
      <c r="AI461" s="423"/>
      <c r="AJ461" s="423"/>
      <c r="AK461" s="423"/>
      <c r="AL461" s="423"/>
      <c r="AM461" s="423"/>
      <c r="AN461" s="423"/>
      <c r="AO461" s="423"/>
      <c r="AP461" s="423"/>
      <c r="AQ461" s="423"/>
      <c r="AR461" s="424"/>
      <c r="AS461" s="364"/>
      <c r="AT461" s="365"/>
      <c r="AU461" s="365"/>
      <c r="AV461" s="365"/>
      <c r="AW461" s="365"/>
      <c r="AX461" s="365"/>
      <c r="AY461" s="365"/>
      <c r="AZ461" s="365"/>
      <c r="BA461" s="365"/>
      <c r="BB461" s="366"/>
      <c r="BC461" s="364"/>
      <c r="BD461" s="365"/>
      <c r="BE461" s="365"/>
      <c r="BF461" s="365"/>
      <c r="BG461" s="365"/>
      <c r="BH461" s="365"/>
      <c r="BI461" s="365"/>
      <c r="BJ461" s="365"/>
      <c r="BK461" s="365"/>
      <c r="BL461" s="365"/>
      <c r="BM461" s="366"/>
      <c r="BN461" s="404">
        <f t="shared" si="25"/>
        <v>0</v>
      </c>
      <c r="BO461" s="405"/>
      <c r="BP461" s="405"/>
      <c r="BQ461" s="405"/>
      <c r="BR461" s="405"/>
      <c r="BS461" s="405"/>
      <c r="BT461" s="405"/>
      <c r="BU461" s="405"/>
      <c r="BV461" s="405"/>
      <c r="BW461" s="405"/>
      <c r="BX461" s="405"/>
      <c r="BY461" s="405"/>
      <c r="BZ461" s="405"/>
      <c r="CA461" s="405"/>
      <c r="CB461" s="406"/>
    </row>
    <row r="462" spans="1:80" hidden="1" x14ac:dyDescent="0.2">
      <c r="A462" s="400"/>
      <c r="B462" s="401"/>
      <c r="C462" s="401"/>
      <c r="D462" s="402"/>
      <c r="E462" s="422"/>
      <c r="F462" s="423"/>
      <c r="G462" s="423"/>
      <c r="H462" s="423"/>
      <c r="I462" s="423"/>
      <c r="J462" s="423"/>
      <c r="K462" s="423"/>
      <c r="L462" s="423"/>
      <c r="M462" s="423"/>
      <c r="N462" s="423"/>
      <c r="O462" s="423"/>
      <c r="P462" s="423"/>
      <c r="Q462" s="423"/>
      <c r="R462" s="423"/>
      <c r="S462" s="423"/>
      <c r="T462" s="423"/>
      <c r="U462" s="423"/>
      <c r="V462" s="423"/>
      <c r="W462" s="423"/>
      <c r="X462" s="423"/>
      <c r="Y462" s="423"/>
      <c r="Z462" s="423"/>
      <c r="AA462" s="423"/>
      <c r="AB462" s="423"/>
      <c r="AC462" s="423"/>
      <c r="AD462" s="423"/>
      <c r="AE462" s="423"/>
      <c r="AF462" s="423"/>
      <c r="AG462" s="423"/>
      <c r="AH462" s="423"/>
      <c r="AI462" s="423"/>
      <c r="AJ462" s="423"/>
      <c r="AK462" s="423"/>
      <c r="AL462" s="423"/>
      <c r="AM462" s="423"/>
      <c r="AN462" s="423"/>
      <c r="AO462" s="423"/>
      <c r="AP462" s="423"/>
      <c r="AQ462" s="423"/>
      <c r="AR462" s="424"/>
      <c r="AS462" s="364"/>
      <c r="AT462" s="365"/>
      <c r="AU462" s="365"/>
      <c r="AV462" s="365"/>
      <c r="AW462" s="365"/>
      <c r="AX462" s="365"/>
      <c r="AY462" s="365"/>
      <c r="AZ462" s="365"/>
      <c r="BA462" s="365"/>
      <c r="BB462" s="366"/>
      <c r="BC462" s="364"/>
      <c r="BD462" s="365"/>
      <c r="BE462" s="365"/>
      <c r="BF462" s="365"/>
      <c r="BG462" s="365"/>
      <c r="BH462" s="365"/>
      <c r="BI462" s="365"/>
      <c r="BJ462" s="365"/>
      <c r="BK462" s="365"/>
      <c r="BL462" s="365"/>
      <c r="BM462" s="366"/>
      <c r="BN462" s="404">
        <f t="shared" si="25"/>
        <v>0</v>
      </c>
      <c r="BO462" s="405"/>
      <c r="BP462" s="405"/>
      <c r="BQ462" s="405"/>
      <c r="BR462" s="405"/>
      <c r="BS462" s="405"/>
      <c r="BT462" s="405"/>
      <c r="BU462" s="405"/>
      <c r="BV462" s="405"/>
      <c r="BW462" s="405"/>
      <c r="BX462" s="405"/>
      <c r="BY462" s="405"/>
      <c r="BZ462" s="405"/>
      <c r="CA462" s="405"/>
      <c r="CB462" s="406"/>
    </row>
    <row r="463" spans="1:80" hidden="1" x14ac:dyDescent="0.2">
      <c r="A463" s="400"/>
      <c r="B463" s="401"/>
      <c r="C463" s="401"/>
      <c r="D463" s="402"/>
      <c r="E463" s="422"/>
      <c r="F463" s="423"/>
      <c r="G463" s="423"/>
      <c r="H463" s="423"/>
      <c r="I463" s="423"/>
      <c r="J463" s="423"/>
      <c r="K463" s="423"/>
      <c r="L463" s="423"/>
      <c r="M463" s="423"/>
      <c r="N463" s="423"/>
      <c r="O463" s="423"/>
      <c r="P463" s="423"/>
      <c r="Q463" s="423"/>
      <c r="R463" s="423"/>
      <c r="S463" s="423"/>
      <c r="T463" s="423"/>
      <c r="U463" s="423"/>
      <c r="V463" s="423"/>
      <c r="W463" s="423"/>
      <c r="X463" s="423"/>
      <c r="Y463" s="423"/>
      <c r="Z463" s="423"/>
      <c r="AA463" s="423"/>
      <c r="AB463" s="423"/>
      <c r="AC463" s="423"/>
      <c r="AD463" s="423"/>
      <c r="AE463" s="423"/>
      <c r="AF463" s="423"/>
      <c r="AG463" s="423"/>
      <c r="AH463" s="423"/>
      <c r="AI463" s="423"/>
      <c r="AJ463" s="423"/>
      <c r="AK463" s="423"/>
      <c r="AL463" s="423"/>
      <c r="AM463" s="423"/>
      <c r="AN463" s="423"/>
      <c r="AO463" s="423"/>
      <c r="AP463" s="423"/>
      <c r="AQ463" s="423"/>
      <c r="AR463" s="424"/>
      <c r="AS463" s="364"/>
      <c r="AT463" s="365"/>
      <c r="AU463" s="365"/>
      <c r="AV463" s="365"/>
      <c r="AW463" s="365"/>
      <c r="AX463" s="365"/>
      <c r="AY463" s="365"/>
      <c r="AZ463" s="365"/>
      <c r="BA463" s="365"/>
      <c r="BB463" s="366"/>
      <c r="BC463" s="364"/>
      <c r="BD463" s="365"/>
      <c r="BE463" s="365"/>
      <c r="BF463" s="365"/>
      <c r="BG463" s="365"/>
      <c r="BH463" s="365"/>
      <c r="BI463" s="365"/>
      <c r="BJ463" s="365"/>
      <c r="BK463" s="365"/>
      <c r="BL463" s="365"/>
      <c r="BM463" s="366"/>
      <c r="BN463" s="404">
        <f t="shared" si="25"/>
        <v>0</v>
      </c>
      <c r="BO463" s="405"/>
      <c r="BP463" s="405"/>
      <c r="BQ463" s="405"/>
      <c r="BR463" s="405"/>
      <c r="BS463" s="405"/>
      <c r="BT463" s="405"/>
      <c r="BU463" s="405"/>
      <c r="BV463" s="405"/>
      <c r="BW463" s="405"/>
      <c r="BX463" s="405"/>
      <c r="BY463" s="405"/>
      <c r="BZ463" s="405"/>
      <c r="CA463" s="405"/>
      <c r="CB463" s="406"/>
    </row>
    <row r="464" spans="1:80" hidden="1" x14ac:dyDescent="0.2">
      <c r="A464" s="400"/>
      <c r="B464" s="401"/>
      <c r="C464" s="401"/>
      <c r="D464" s="402"/>
      <c r="E464" s="422"/>
      <c r="F464" s="423"/>
      <c r="G464" s="423"/>
      <c r="H464" s="423"/>
      <c r="I464" s="423"/>
      <c r="J464" s="423"/>
      <c r="K464" s="423"/>
      <c r="L464" s="423"/>
      <c r="M464" s="423"/>
      <c r="N464" s="423"/>
      <c r="O464" s="423"/>
      <c r="P464" s="423"/>
      <c r="Q464" s="423"/>
      <c r="R464" s="423"/>
      <c r="S464" s="423"/>
      <c r="T464" s="423"/>
      <c r="U464" s="423"/>
      <c r="V464" s="423"/>
      <c r="W464" s="423"/>
      <c r="X464" s="423"/>
      <c r="Y464" s="423"/>
      <c r="Z464" s="423"/>
      <c r="AA464" s="423"/>
      <c r="AB464" s="423"/>
      <c r="AC464" s="423"/>
      <c r="AD464" s="423"/>
      <c r="AE464" s="423"/>
      <c r="AF464" s="423"/>
      <c r="AG464" s="423"/>
      <c r="AH464" s="423"/>
      <c r="AI464" s="423"/>
      <c r="AJ464" s="423"/>
      <c r="AK464" s="423"/>
      <c r="AL464" s="423"/>
      <c r="AM464" s="423"/>
      <c r="AN464" s="423"/>
      <c r="AO464" s="423"/>
      <c r="AP464" s="423"/>
      <c r="AQ464" s="423"/>
      <c r="AR464" s="424"/>
      <c r="AS464" s="364"/>
      <c r="AT464" s="365"/>
      <c r="AU464" s="365"/>
      <c r="AV464" s="365"/>
      <c r="AW464" s="365"/>
      <c r="AX464" s="365"/>
      <c r="AY464" s="365"/>
      <c r="AZ464" s="365"/>
      <c r="BA464" s="365"/>
      <c r="BB464" s="366"/>
      <c r="BC464" s="364"/>
      <c r="BD464" s="365"/>
      <c r="BE464" s="365"/>
      <c r="BF464" s="365"/>
      <c r="BG464" s="365"/>
      <c r="BH464" s="365"/>
      <c r="BI464" s="365"/>
      <c r="BJ464" s="365"/>
      <c r="BK464" s="365"/>
      <c r="BL464" s="365"/>
      <c r="BM464" s="366"/>
      <c r="BN464" s="404">
        <f t="shared" si="25"/>
        <v>0</v>
      </c>
      <c r="BO464" s="405"/>
      <c r="BP464" s="405"/>
      <c r="BQ464" s="405"/>
      <c r="BR464" s="405"/>
      <c r="BS464" s="405"/>
      <c r="BT464" s="405"/>
      <c r="BU464" s="405"/>
      <c r="BV464" s="405"/>
      <c r="BW464" s="405"/>
      <c r="BX464" s="405"/>
      <c r="BY464" s="405"/>
      <c r="BZ464" s="405"/>
      <c r="CA464" s="405"/>
      <c r="CB464" s="406"/>
    </row>
    <row r="465" spans="1:80" hidden="1" x14ac:dyDescent="0.2">
      <c r="A465" s="400"/>
      <c r="B465" s="401"/>
      <c r="C465" s="401"/>
      <c r="D465" s="402"/>
      <c r="E465" s="422"/>
      <c r="F465" s="423"/>
      <c r="G465" s="423"/>
      <c r="H465" s="423"/>
      <c r="I465" s="423"/>
      <c r="J465" s="423"/>
      <c r="K465" s="423"/>
      <c r="L465" s="423"/>
      <c r="M465" s="423"/>
      <c r="N465" s="423"/>
      <c r="O465" s="423"/>
      <c r="P465" s="423"/>
      <c r="Q465" s="423"/>
      <c r="R465" s="423"/>
      <c r="S465" s="423"/>
      <c r="T465" s="423"/>
      <c r="U465" s="423"/>
      <c r="V465" s="423"/>
      <c r="W465" s="423"/>
      <c r="X465" s="423"/>
      <c r="Y465" s="423"/>
      <c r="Z465" s="423"/>
      <c r="AA465" s="423"/>
      <c r="AB465" s="423"/>
      <c r="AC465" s="423"/>
      <c r="AD465" s="423"/>
      <c r="AE465" s="423"/>
      <c r="AF465" s="423"/>
      <c r="AG465" s="423"/>
      <c r="AH465" s="423"/>
      <c r="AI465" s="423"/>
      <c r="AJ465" s="423"/>
      <c r="AK465" s="423"/>
      <c r="AL465" s="423"/>
      <c r="AM465" s="423"/>
      <c r="AN465" s="423"/>
      <c r="AO465" s="423"/>
      <c r="AP465" s="423"/>
      <c r="AQ465" s="423"/>
      <c r="AR465" s="424"/>
      <c r="AS465" s="364"/>
      <c r="AT465" s="365"/>
      <c r="AU465" s="365"/>
      <c r="AV465" s="365"/>
      <c r="AW465" s="365"/>
      <c r="AX465" s="365"/>
      <c r="AY465" s="365"/>
      <c r="AZ465" s="365"/>
      <c r="BA465" s="365"/>
      <c r="BB465" s="366"/>
      <c r="BC465" s="364"/>
      <c r="BD465" s="365"/>
      <c r="BE465" s="365"/>
      <c r="BF465" s="365"/>
      <c r="BG465" s="365"/>
      <c r="BH465" s="365"/>
      <c r="BI465" s="365"/>
      <c r="BJ465" s="365"/>
      <c r="BK465" s="365"/>
      <c r="BL465" s="365"/>
      <c r="BM465" s="366"/>
      <c r="BN465" s="404">
        <f t="shared" si="25"/>
        <v>0</v>
      </c>
      <c r="BO465" s="405"/>
      <c r="BP465" s="405"/>
      <c r="BQ465" s="405"/>
      <c r="BR465" s="405"/>
      <c r="BS465" s="405"/>
      <c r="BT465" s="405"/>
      <c r="BU465" s="405"/>
      <c r="BV465" s="405"/>
      <c r="BW465" s="405"/>
      <c r="BX465" s="405"/>
      <c r="BY465" s="405"/>
      <c r="BZ465" s="405"/>
      <c r="CA465" s="405"/>
      <c r="CB465" s="406"/>
    </row>
    <row r="466" spans="1:80" hidden="1" x14ac:dyDescent="0.2">
      <c r="A466" s="400"/>
      <c r="B466" s="401"/>
      <c r="C466" s="401"/>
      <c r="D466" s="402"/>
      <c r="E466" s="422"/>
      <c r="F466" s="423"/>
      <c r="G466" s="423"/>
      <c r="H466" s="423"/>
      <c r="I466" s="423"/>
      <c r="J466" s="423"/>
      <c r="K466" s="423"/>
      <c r="L466" s="423"/>
      <c r="M466" s="423"/>
      <c r="N466" s="423"/>
      <c r="O466" s="423"/>
      <c r="P466" s="423"/>
      <c r="Q466" s="423"/>
      <c r="R466" s="423"/>
      <c r="S466" s="423"/>
      <c r="T466" s="423"/>
      <c r="U466" s="423"/>
      <c r="V466" s="423"/>
      <c r="W466" s="423"/>
      <c r="X466" s="423"/>
      <c r="Y466" s="423"/>
      <c r="Z466" s="423"/>
      <c r="AA466" s="423"/>
      <c r="AB466" s="423"/>
      <c r="AC466" s="423"/>
      <c r="AD466" s="423"/>
      <c r="AE466" s="423"/>
      <c r="AF466" s="423"/>
      <c r="AG466" s="423"/>
      <c r="AH466" s="423"/>
      <c r="AI466" s="423"/>
      <c r="AJ466" s="423"/>
      <c r="AK466" s="423"/>
      <c r="AL466" s="423"/>
      <c r="AM466" s="423"/>
      <c r="AN466" s="423"/>
      <c r="AO466" s="423"/>
      <c r="AP466" s="423"/>
      <c r="AQ466" s="423"/>
      <c r="AR466" s="424"/>
      <c r="AS466" s="364"/>
      <c r="AT466" s="365"/>
      <c r="AU466" s="365"/>
      <c r="AV466" s="365"/>
      <c r="AW466" s="365"/>
      <c r="AX466" s="365"/>
      <c r="AY466" s="365"/>
      <c r="AZ466" s="365"/>
      <c r="BA466" s="365"/>
      <c r="BB466" s="366"/>
      <c r="BC466" s="364"/>
      <c r="BD466" s="365"/>
      <c r="BE466" s="365"/>
      <c r="BF466" s="365"/>
      <c r="BG466" s="365"/>
      <c r="BH466" s="365"/>
      <c r="BI466" s="365"/>
      <c r="BJ466" s="365"/>
      <c r="BK466" s="365"/>
      <c r="BL466" s="365"/>
      <c r="BM466" s="366"/>
      <c r="BN466" s="404">
        <f t="shared" si="25"/>
        <v>0</v>
      </c>
      <c r="BO466" s="405"/>
      <c r="BP466" s="405"/>
      <c r="BQ466" s="405"/>
      <c r="BR466" s="405"/>
      <c r="BS466" s="405"/>
      <c r="BT466" s="405"/>
      <c r="BU466" s="405"/>
      <c r="BV466" s="405"/>
      <c r="BW466" s="405"/>
      <c r="BX466" s="405"/>
      <c r="BY466" s="405"/>
      <c r="BZ466" s="405"/>
      <c r="CA466" s="405"/>
      <c r="CB466" s="406"/>
    </row>
    <row r="467" spans="1:80" hidden="1" x14ac:dyDescent="0.2">
      <c r="A467" s="400"/>
      <c r="B467" s="401"/>
      <c r="C467" s="401"/>
      <c r="D467" s="402"/>
      <c r="E467" s="361"/>
      <c r="F467" s="362"/>
      <c r="G467" s="362"/>
      <c r="H467" s="362"/>
      <c r="I467" s="362"/>
      <c r="J467" s="362"/>
      <c r="K467" s="362"/>
      <c r="L467" s="362"/>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3"/>
      <c r="AS467" s="364"/>
      <c r="AT467" s="365"/>
      <c r="AU467" s="365"/>
      <c r="AV467" s="365"/>
      <c r="AW467" s="365"/>
      <c r="AX467" s="365"/>
      <c r="AY467" s="365"/>
      <c r="AZ467" s="365"/>
      <c r="BA467" s="365"/>
      <c r="BB467" s="366"/>
      <c r="BC467" s="364"/>
      <c r="BD467" s="365"/>
      <c r="BE467" s="365"/>
      <c r="BF467" s="365"/>
      <c r="BG467" s="365"/>
      <c r="BH467" s="365"/>
      <c r="BI467" s="365"/>
      <c r="BJ467" s="365"/>
      <c r="BK467" s="365"/>
      <c r="BL467" s="365"/>
      <c r="BM467" s="366"/>
      <c r="BN467" s="404">
        <f t="shared" si="25"/>
        <v>0</v>
      </c>
      <c r="BO467" s="405"/>
      <c r="BP467" s="405"/>
      <c r="BQ467" s="405"/>
      <c r="BR467" s="405"/>
      <c r="BS467" s="405"/>
      <c r="BT467" s="405"/>
      <c r="BU467" s="405"/>
      <c r="BV467" s="405"/>
      <c r="BW467" s="405"/>
      <c r="BX467" s="405"/>
      <c r="BY467" s="405"/>
      <c r="BZ467" s="405"/>
      <c r="CA467" s="405"/>
      <c r="CB467" s="406"/>
    </row>
    <row r="468" spans="1:80" hidden="1" x14ac:dyDescent="0.2">
      <c r="A468" s="400"/>
      <c r="B468" s="401"/>
      <c r="C468" s="401"/>
      <c r="D468" s="402"/>
      <c r="E468" s="361"/>
      <c r="F468" s="362"/>
      <c r="G468" s="362"/>
      <c r="H468" s="362"/>
      <c r="I468" s="362"/>
      <c r="J468" s="362"/>
      <c r="K468" s="362"/>
      <c r="L468" s="362"/>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3"/>
      <c r="AS468" s="364"/>
      <c r="AT468" s="365"/>
      <c r="AU468" s="365"/>
      <c r="AV468" s="365"/>
      <c r="AW468" s="365"/>
      <c r="AX468" s="365"/>
      <c r="AY468" s="365"/>
      <c r="AZ468" s="365"/>
      <c r="BA468" s="365"/>
      <c r="BB468" s="366"/>
      <c r="BC468" s="364"/>
      <c r="BD468" s="365"/>
      <c r="BE468" s="365"/>
      <c r="BF468" s="365"/>
      <c r="BG468" s="365"/>
      <c r="BH468" s="365"/>
      <c r="BI468" s="365"/>
      <c r="BJ468" s="365"/>
      <c r="BK468" s="365"/>
      <c r="BL468" s="365"/>
      <c r="BM468" s="366"/>
      <c r="BN468" s="404">
        <f t="shared" si="25"/>
        <v>0</v>
      </c>
      <c r="BO468" s="405"/>
      <c r="BP468" s="405"/>
      <c r="BQ468" s="405"/>
      <c r="BR468" s="405"/>
      <c r="BS468" s="405"/>
      <c r="BT468" s="405"/>
      <c r="BU468" s="405"/>
      <c r="BV468" s="405"/>
      <c r="BW468" s="405"/>
      <c r="BX468" s="405"/>
      <c r="BY468" s="405"/>
      <c r="BZ468" s="405"/>
      <c r="CA468" s="405"/>
      <c r="CB468" s="406"/>
    </row>
    <row r="469" spans="1:80" hidden="1" x14ac:dyDescent="0.2">
      <c r="A469" s="400"/>
      <c r="B469" s="401"/>
      <c r="C469" s="401"/>
      <c r="D469" s="402"/>
      <c r="E469" s="361"/>
      <c r="F469" s="362"/>
      <c r="G469" s="362"/>
      <c r="H469" s="362"/>
      <c r="I469" s="362"/>
      <c r="J469" s="362"/>
      <c r="K469" s="362"/>
      <c r="L469" s="362"/>
      <c r="M469" s="362"/>
      <c r="N469" s="362"/>
      <c r="O469" s="362"/>
      <c r="P469" s="362"/>
      <c r="Q469" s="362"/>
      <c r="R469" s="362"/>
      <c r="S469" s="362"/>
      <c r="T469" s="362"/>
      <c r="U469" s="362"/>
      <c r="V469" s="362"/>
      <c r="W469" s="362"/>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3"/>
      <c r="AS469" s="364"/>
      <c r="AT469" s="365"/>
      <c r="AU469" s="365"/>
      <c r="AV469" s="365"/>
      <c r="AW469" s="365"/>
      <c r="AX469" s="365"/>
      <c r="AY469" s="365"/>
      <c r="AZ469" s="365"/>
      <c r="BA469" s="365"/>
      <c r="BB469" s="366"/>
      <c r="BC469" s="364"/>
      <c r="BD469" s="365"/>
      <c r="BE469" s="365"/>
      <c r="BF469" s="365"/>
      <c r="BG469" s="365"/>
      <c r="BH469" s="365"/>
      <c r="BI469" s="365"/>
      <c r="BJ469" s="365"/>
      <c r="BK469" s="365"/>
      <c r="BL469" s="365"/>
      <c r="BM469" s="366"/>
      <c r="BN469" s="404">
        <f t="shared" si="25"/>
        <v>0</v>
      </c>
      <c r="BO469" s="405"/>
      <c r="BP469" s="405"/>
      <c r="BQ469" s="405"/>
      <c r="BR469" s="405"/>
      <c r="BS469" s="405"/>
      <c r="BT469" s="405"/>
      <c r="BU469" s="405"/>
      <c r="BV469" s="405"/>
      <c r="BW469" s="405"/>
      <c r="BX469" s="405"/>
      <c r="BY469" s="405"/>
      <c r="BZ469" s="405"/>
      <c r="CA469" s="405"/>
      <c r="CB469" s="406"/>
    </row>
    <row r="470" spans="1:80" hidden="1" x14ac:dyDescent="0.2">
      <c r="A470" s="400"/>
      <c r="B470" s="401"/>
      <c r="C470" s="401"/>
      <c r="D470" s="402"/>
      <c r="E470" s="361"/>
      <c r="F470" s="362"/>
      <c r="G470" s="362"/>
      <c r="H470" s="362"/>
      <c r="I470" s="362"/>
      <c r="J470" s="362"/>
      <c r="K470" s="362"/>
      <c r="L470" s="362"/>
      <c r="M470" s="362"/>
      <c r="N470" s="362"/>
      <c r="O470" s="362"/>
      <c r="P470" s="362"/>
      <c r="Q470" s="362"/>
      <c r="R470" s="362"/>
      <c r="S470" s="362"/>
      <c r="T470" s="362"/>
      <c r="U470" s="362"/>
      <c r="V470" s="362"/>
      <c r="W470" s="362"/>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3"/>
      <c r="AS470" s="364"/>
      <c r="AT470" s="365"/>
      <c r="AU470" s="365"/>
      <c r="AV470" s="365"/>
      <c r="AW470" s="365"/>
      <c r="AX470" s="365"/>
      <c r="AY470" s="365"/>
      <c r="AZ470" s="365"/>
      <c r="BA470" s="365"/>
      <c r="BB470" s="366"/>
      <c r="BC470" s="364"/>
      <c r="BD470" s="365"/>
      <c r="BE470" s="365"/>
      <c r="BF470" s="365"/>
      <c r="BG470" s="365"/>
      <c r="BH470" s="365"/>
      <c r="BI470" s="365"/>
      <c r="BJ470" s="365"/>
      <c r="BK470" s="365"/>
      <c r="BL470" s="365"/>
      <c r="BM470" s="366"/>
      <c r="BN470" s="404">
        <f t="shared" si="25"/>
        <v>0</v>
      </c>
      <c r="BO470" s="405"/>
      <c r="BP470" s="405"/>
      <c r="BQ470" s="405"/>
      <c r="BR470" s="405"/>
      <c r="BS470" s="405"/>
      <c r="BT470" s="405"/>
      <c r="BU470" s="405"/>
      <c r="BV470" s="405"/>
      <c r="BW470" s="405"/>
      <c r="BX470" s="405"/>
      <c r="BY470" s="405"/>
      <c r="BZ470" s="405"/>
      <c r="CA470" s="405"/>
      <c r="CB470" s="406"/>
    </row>
    <row r="471" spans="1:80" hidden="1" x14ac:dyDescent="0.2">
      <c r="A471" s="400"/>
      <c r="B471" s="401"/>
      <c r="C471" s="401"/>
      <c r="D471" s="402"/>
      <c r="E471" s="361"/>
      <c r="F471" s="362"/>
      <c r="G471" s="362"/>
      <c r="H471" s="362"/>
      <c r="I471" s="362"/>
      <c r="J471" s="362"/>
      <c r="K471" s="362"/>
      <c r="L471" s="362"/>
      <c r="M471" s="362"/>
      <c r="N471" s="362"/>
      <c r="O471" s="362"/>
      <c r="P471" s="362"/>
      <c r="Q471" s="362"/>
      <c r="R471" s="362"/>
      <c r="S471" s="362"/>
      <c r="T471" s="362"/>
      <c r="U471" s="362"/>
      <c r="V471" s="362"/>
      <c r="W471" s="362"/>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3"/>
      <c r="AS471" s="364"/>
      <c r="AT471" s="365"/>
      <c r="AU471" s="365"/>
      <c r="AV471" s="365"/>
      <c r="AW471" s="365"/>
      <c r="AX471" s="365"/>
      <c r="AY471" s="365"/>
      <c r="AZ471" s="365"/>
      <c r="BA471" s="365"/>
      <c r="BB471" s="366"/>
      <c r="BC471" s="364"/>
      <c r="BD471" s="365"/>
      <c r="BE471" s="365"/>
      <c r="BF471" s="365"/>
      <c r="BG471" s="365"/>
      <c r="BH471" s="365"/>
      <c r="BI471" s="365"/>
      <c r="BJ471" s="365"/>
      <c r="BK471" s="365"/>
      <c r="BL471" s="365"/>
      <c r="BM471" s="366"/>
      <c r="BN471" s="404">
        <f t="shared" si="25"/>
        <v>0</v>
      </c>
      <c r="BO471" s="405"/>
      <c r="BP471" s="405"/>
      <c r="BQ471" s="405"/>
      <c r="BR471" s="405"/>
      <c r="BS471" s="405"/>
      <c r="BT471" s="405"/>
      <c r="BU471" s="405"/>
      <c r="BV471" s="405"/>
      <c r="BW471" s="405"/>
      <c r="BX471" s="405"/>
      <c r="BY471" s="405"/>
      <c r="BZ471" s="405"/>
      <c r="CA471" s="405"/>
      <c r="CB471" s="406"/>
    </row>
    <row r="472" spans="1:80" hidden="1" x14ac:dyDescent="0.2">
      <c r="A472" s="400"/>
      <c r="B472" s="401"/>
      <c r="C472" s="401"/>
      <c r="D472" s="402"/>
      <c r="E472" s="361"/>
      <c r="F472" s="362"/>
      <c r="G472" s="362"/>
      <c r="H472" s="362"/>
      <c r="I472" s="362"/>
      <c r="J472" s="362"/>
      <c r="K472" s="362"/>
      <c r="L472" s="362"/>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3"/>
      <c r="AS472" s="364"/>
      <c r="AT472" s="365"/>
      <c r="AU472" s="365"/>
      <c r="AV472" s="365"/>
      <c r="AW472" s="365"/>
      <c r="AX472" s="365"/>
      <c r="AY472" s="365"/>
      <c r="AZ472" s="365"/>
      <c r="BA472" s="365"/>
      <c r="BB472" s="366"/>
      <c r="BC472" s="364"/>
      <c r="BD472" s="365"/>
      <c r="BE472" s="365"/>
      <c r="BF472" s="365"/>
      <c r="BG472" s="365"/>
      <c r="BH472" s="365"/>
      <c r="BI472" s="365"/>
      <c r="BJ472" s="365"/>
      <c r="BK472" s="365"/>
      <c r="BL472" s="365"/>
      <c r="BM472" s="366"/>
      <c r="BN472" s="404">
        <f t="shared" si="25"/>
        <v>0</v>
      </c>
      <c r="BO472" s="405"/>
      <c r="BP472" s="405"/>
      <c r="BQ472" s="405"/>
      <c r="BR472" s="405"/>
      <c r="BS472" s="405"/>
      <c r="BT472" s="405"/>
      <c r="BU472" s="405"/>
      <c r="BV472" s="405"/>
      <c r="BW472" s="405"/>
      <c r="BX472" s="405"/>
      <c r="BY472" s="405"/>
      <c r="BZ472" s="405"/>
      <c r="CA472" s="405"/>
      <c r="CB472" s="406"/>
    </row>
    <row r="473" spans="1:80" hidden="1" x14ac:dyDescent="0.2">
      <c r="A473" s="400"/>
      <c r="B473" s="401"/>
      <c r="C473" s="401"/>
      <c r="D473" s="402"/>
      <c r="E473" s="361"/>
      <c r="F473" s="362"/>
      <c r="G473" s="362"/>
      <c r="H473" s="362"/>
      <c r="I473" s="362"/>
      <c r="J473" s="362"/>
      <c r="K473" s="362"/>
      <c r="L473" s="362"/>
      <c r="M473" s="362"/>
      <c r="N473" s="362"/>
      <c r="O473" s="362"/>
      <c r="P473" s="362"/>
      <c r="Q473" s="362"/>
      <c r="R473" s="362"/>
      <c r="S473" s="362"/>
      <c r="T473" s="362"/>
      <c r="U473" s="362"/>
      <c r="V473" s="362"/>
      <c r="W473" s="362"/>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3"/>
      <c r="AS473" s="364"/>
      <c r="AT473" s="365"/>
      <c r="AU473" s="365"/>
      <c r="AV473" s="365"/>
      <c r="AW473" s="365"/>
      <c r="AX473" s="365"/>
      <c r="AY473" s="365"/>
      <c r="AZ473" s="365"/>
      <c r="BA473" s="365"/>
      <c r="BB473" s="366"/>
      <c r="BC473" s="364"/>
      <c r="BD473" s="365"/>
      <c r="BE473" s="365"/>
      <c r="BF473" s="365"/>
      <c r="BG473" s="365"/>
      <c r="BH473" s="365"/>
      <c r="BI473" s="365"/>
      <c r="BJ473" s="365"/>
      <c r="BK473" s="365"/>
      <c r="BL473" s="365"/>
      <c r="BM473" s="366"/>
      <c r="BN473" s="404">
        <f t="shared" si="25"/>
        <v>0</v>
      </c>
      <c r="BO473" s="405"/>
      <c r="BP473" s="405"/>
      <c r="BQ473" s="405"/>
      <c r="BR473" s="405"/>
      <c r="BS473" s="405"/>
      <c r="BT473" s="405"/>
      <c r="BU473" s="405"/>
      <c r="BV473" s="405"/>
      <c r="BW473" s="405"/>
      <c r="BX473" s="405"/>
      <c r="BY473" s="405"/>
      <c r="BZ473" s="405"/>
      <c r="CA473" s="405"/>
      <c r="CB473" s="406"/>
    </row>
    <row r="474" spans="1:80" hidden="1" x14ac:dyDescent="0.2">
      <c r="A474" s="400"/>
      <c r="B474" s="401"/>
      <c r="C474" s="401"/>
      <c r="D474" s="402"/>
      <c r="E474" s="361"/>
      <c r="F474" s="362"/>
      <c r="G474" s="362"/>
      <c r="H474" s="362"/>
      <c r="I474" s="362"/>
      <c r="J474" s="362"/>
      <c r="K474" s="362"/>
      <c r="L474" s="362"/>
      <c r="M474" s="362"/>
      <c r="N474" s="362"/>
      <c r="O474" s="362"/>
      <c r="P474" s="362"/>
      <c r="Q474" s="362"/>
      <c r="R474" s="362"/>
      <c r="S474" s="362"/>
      <c r="T474" s="362"/>
      <c r="U474" s="362"/>
      <c r="V474" s="362"/>
      <c r="W474" s="362"/>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3"/>
      <c r="AS474" s="364"/>
      <c r="AT474" s="365"/>
      <c r="AU474" s="365"/>
      <c r="AV474" s="365"/>
      <c r="AW474" s="365"/>
      <c r="AX474" s="365"/>
      <c r="AY474" s="365"/>
      <c r="AZ474" s="365"/>
      <c r="BA474" s="365"/>
      <c r="BB474" s="366"/>
      <c r="BC474" s="364"/>
      <c r="BD474" s="365"/>
      <c r="BE474" s="365"/>
      <c r="BF474" s="365"/>
      <c r="BG474" s="365"/>
      <c r="BH474" s="365"/>
      <c r="BI474" s="365"/>
      <c r="BJ474" s="365"/>
      <c r="BK474" s="365"/>
      <c r="BL474" s="365"/>
      <c r="BM474" s="366"/>
      <c r="BN474" s="404">
        <f t="shared" si="25"/>
        <v>0</v>
      </c>
      <c r="BO474" s="405"/>
      <c r="BP474" s="405"/>
      <c r="BQ474" s="405"/>
      <c r="BR474" s="405"/>
      <c r="BS474" s="405"/>
      <c r="BT474" s="405"/>
      <c r="BU474" s="405"/>
      <c r="BV474" s="405"/>
      <c r="BW474" s="405"/>
      <c r="BX474" s="405"/>
      <c r="BY474" s="405"/>
      <c r="BZ474" s="405"/>
      <c r="CA474" s="405"/>
      <c r="CB474" s="406"/>
    </row>
    <row r="475" spans="1:80" hidden="1" x14ac:dyDescent="0.2">
      <c r="A475" s="400"/>
      <c r="B475" s="401"/>
      <c r="C475" s="401"/>
      <c r="D475" s="402"/>
      <c r="E475" s="361"/>
      <c r="F475" s="362"/>
      <c r="G475" s="362"/>
      <c r="H475" s="362"/>
      <c r="I475" s="362"/>
      <c r="J475" s="362"/>
      <c r="K475" s="362"/>
      <c r="L475" s="362"/>
      <c r="M475" s="362"/>
      <c r="N475" s="362"/>
      <c r="O475" s="362"/>
      <c r="P475" s="362"/>
      <c r="Q475" s="362"/>
      <c r="R475" s="362"/>
      <c r="S475" s="362"/>
      <c r="T475" s="362"/>
      <c r="U475" s="362"/>
      <c r="V475" s="362"/>
      <c r="W475" s="362"/>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3"/>
      <c r="AS475" s="364"/>
      <c r="AT475" s="365"/>
      <c r="AU475" s="365"/>
      <c r="AV475" s="365"/>
      <c r="AW475" s="365"/>
      <c r="AX475" s="365"/>
      <c r="AY475" s="365"/>
      <c r="AZ475" s="365"/>
      <c r="BA475" s="365"/>
      <c r="BB475" s="366"/>
      <c r="BC475" s="364"/>
      <c r="BD475" s="365"/>
      <c r="BE475" s="365"/>
      <c r="BF475" s="365"/>
      <c r="BG475" s="365"/>
      <c r="BH475" s="365"/>
      <c r="BI475" s="365"/>
      <c r="BJ475" s="365"/>
      <c r="BK475" s="365"/>
      <c r="BL475" s="365"/>
      <c r="BM475" s="366"/>
      <c r="BN475" s="404">
        <f t="shared" si="25"/>
        <v>0</v>
      </c>
      <c r="BO475" s="405"/>
      <c r="BP475" s="405"/>
      <c r="BQ475" s="405"/>
      <c r="BR475" s="405"/>
      <c r="BS475" s="405"/>
      <c r="BT475" s="405"/>
      <c r="BU475" s="405"/>
      <c r="BV475" s="405"/>
      <c r="BW475" s="405"/>
      <c r="BX475" s="405"/>
      <c r="BY475" s="405"/>
      <c r="BZ475" s="405"/>
      <c r="CA475" s="405"/>
      <c r="CB475" s="406"/>
    </row>
    <row r="476" spans="1:80" hidden="1" x14ac:dyDescent="0.2">
      <c r="A476" s="400"/>
      <c r="B476" s="401"/>
      <c r="C476" s="401"/>
      <c r="D476" s="402"/>
      <c r="E476" s="361"/>
      <c r="F476" s="362"/>
      <c r="G476" s="362"/>
      <c r="H476" s="362"/>
      <c r="I476" s="362"/>
      <c r="J476" s="362"/>
      <c r="K476" s="362"/>
      <c r="L476" s="362"/>
      <c r="M476" s="362"/>
      <c r="N476" s="362"/>
      <c r="O476" s="362"/>
      <c r="P476" s="362"/>
      <c r="Q476" s="362"/>
      <c r="R476" s="362"/>
      <c r="S476" s="362"/>
      <c r="T476" s="362"/>
      <c r="U476" s="362"/>
      <c r="V476" s="362"/>
      <c r="W476" s="362"/>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3"/>
      <c r="AS476" s="364"/>
      <c r="AT476" s="365"/>
      <c r="AU476" s="365"/>
      <c r="AV476" s="365"/>
      <c r="AW476" s="365"/>
      <c r="AX476" s="365"/>
      <c r="AY476" s="365"/>
      <c r="AZ476" s="365"/>
      <c r="BA476" s="365"/>
      <c r="BB476" s="366"/>
      <c r="BC476" s="364"/>
      <c r="BD476" s="365"/>
      <c r="BE476" s="365"/>
      <c r="BF476" s="365"/>
      <c r="BG476" s="365"/>
      <c r="BH476" s="365"/>
      <c r="BI476" s="365"/>
      <c r="BJ476" s="365"/>
      <c r="BK476" s="365"/>
      <c r="BL476" s="365"/>
      <c r="BM476" s="366"/>
      <c r="BN476" s="404">
        <f t="shared" si="25"/>
        <v>0</v>
      </c>
      <c r="BO476" s="405"/>
      <c r="BP476" s="405"/>
      <c r="BQ476" s="405"/>
      <c r="BR476" s="405"/>
      <c r="BS476" s="405"/>
      <c r="BT476" s="405"/>
      <c r="BU476" s="405"/>
      <c r="BV476" s="405"/>
      <c r="BW476" s="405"/>
      <c r="BX476" s="405"/>
      <c r="BY476" s="405"/>
      <c r="BZ476" s="405"/>
      <c r="CA476" s="405"/>
      <c r="CB476" s="406"/>
    </row>
    <row r="477" spans="1:80" hidden="1" x14ac:dyDescent="0.2">
      <c r="A477" s="400"/>
      <c r="B477" s="401"/>
      <c r="C477" s="401"/>
      <c r="D477" s="402"/>
      <c r="E477" s="361"/>
      <c r="F477" s="362"/>
      <c r="G477" s="362"/>
      <c r="H477" s="362"/>
      <c r="I477" s="362"/>
      <c r="J477" s="362"/>
      <c r="K477" s="362"/>
      <c r="L477" s="362"/>
      <c r="M477" s="362"/>
      <c r="N477" s="362"/>
      <c r="O477" s="362"/>
      <c r="P477" s="362"/>
      <c r="Q477" s="362"/>
      <c r="R477" s="362"/>
      <c r="S477" s="362"/>
      <c r="T477" s="362"/>
      <c r="U477" s="362"/>
      <c r="V477" s="362"/>
      <c r="W477" s="362"/>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3"/>
      <c r="AS477" s="364"/>
      <c r="AT477" s="365"/>
      <c r="AU477" s="365"/>
      <c r="AV477" s="365"/>
      <c r="AW477" s="365"/>
      <c r="AX477" s="365"/>
      <c r="AY477" s="365"/>
      <c r="AZ477" s="365"/>
      <c r="BA477" s="365"/>
      <c r="BB477" s="366"/>
      <c r="BC477" s="364"/>
      <c r="BD477" s="365"/>
      <c r="BE477" s="365"/>
      <c r="BF477" s="365"/>
      <c r="BG477" s="365"/>
      <c r="BH477" s="365"/>
      <c r="BI477" s="365"/>
      <c r="BJ477" s="365"/>
      <c r="BK477" s="365"/>
      <c r="BL477" s="365"/>
      <c r="BM477" s="366"/>
      <c r="BN477" s="404">
        <f t="shared" si="25"/>
        <v>0</v>
      </c>
      <c r="BO477" s="405"/>
      <c r="BP477" s="405"/>
      <c r="BQ477" s="405"/>
      <c r="BR477" s="405"/>
      <c r="BS477" s="405"/>
      <c r="BT477" s="405"/>
      <c r="BU477" s="405"/>
      <c r="BV477" s="405"/>
      <c r="BW477" s="405"/>
      <c r="BX477" s="405"/>
      <c r="BY477" s="405"/>
      <c r="BZ477" s="405"/>
      <c r="CA477" s="405"/>
      <c r="CB477" s="406"/>
    </row>
    <row r="478" spans="1:80" hidden="1" x14ac:dyDescent="0.2">
      <c r="A478" s="400"/>
      <c r="B478" s="401"/>
      <c r="C478" s="401"/>
      <c r="D478" s="402"/>
      <c r="E478" s="361"/>
      <c r="F478" s="362"/>
      <c r="G478" s="362"/>
      <c r="H478" s="362"/>
      <c r="I478" s="362"/>
      <c r="J478" s="362"/>
      <c r="K478" s="362"/>
      <c r="L478" s="362"/>
      <c r="M478" s="362"/>
      <c r="N478" s="362"/>
      <c r="O478" s="362"/>
      <c r="P478" s="362"/>
      <c r="Q478" s="362"/>
      <c r="R478" s="362"/>
      <c r="S478" s="362"/>
      <c r="T478" s="362"/>
      <c r="U478" s="362"/>
      <c r="V478" s="362"/>
      <c r="W478" s="362"/>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3"/>
      <c r="AS478" s="364"/>
      <c r="AT478" s="365"/>
      <c r="AU478" s="365"/>
      <c r="AV478" s="365"/>
      <c r="AW478" s="365"/>
      <c r="AX478" s="365"/>
      <c r="AY478" s="365"/>
      <c r="AZ478" s="365"/>
      <c r="BA478" s="365"/>
      <c r="BB478" s="366"/>
      <c r="BC478" s="364"/>
      <c r="BD478" s="365"/>
      <c r="BE478" s="365"/>
      <c r="BF478" s="365"/>
      <c r="BG478" s="365"/>
      <c r="BH478" s="365"/>
      <c r="BI478" s="365"/>
      <c r="BJ478" s="365"/>
      <c r="BK478" s="365"/>
      <c r="BL478" s="365"/>
      <c r="BM478" s="366"/>
      <c r="BN478" s="404">
        <f t="shared" si="25"/>
        <v>0</v>
      </c>
      <c r="BO478" s="405"/>
      <c r="BP478" s="405"/>
      <c r="BQ478" s="405"/>
      <c r="BR478" s="405"/>
      <c r="BS478" s="405"/>
      <c r="BT478" s="405"/>
      <c r="BU478" s="405"/>
      <c r="BV478" s="405"/>
      <c r="BW478" s="405"/>
      <c r="BX478" s="405"/>
      <c r="BY478" s="405"/>
      <c r="BZ478" s="405"/>
      <c r="CA478" s="405"/>
      <c r="CB478" s="406"/>
    </row>
    <row r="479" spans="1:80" hidden="1" x14ac:dyDescent="0.2">
      <c r="A479" s="400"/>
      <c r="B479" s="401"/>
      <c r="C479" s="401"/>
      <c r="D479" s="402"/>
      <c r="E479" s="361"/>
      <c r="F479" s="362"/>
      <c r="G479" s="362"/>
      <c r="H479" s="362"/>
      <c r="I479" s="362"/>
      <c r="J479" s="362"/>
      <c r="K479" s="362"/>
      <c r="L479" s="362"/>
      <c r="M479" s="362"/>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3"/>
      <c r="AS479" s="364"/>
      <c r="AT479" s="365"/>
      <c r="AU479" s="365"/>
      <c r="AV479" s="365"/>
      <c r="AW479" s="365"/>
      <c r="AX479" s="365"/>
      <c r="AY479" s="365"/>
      <c r="AZ479" s="365"/>
      <c r="BA479" s="365"/>
      <c r="BB479" s="366"/>
      <c r="BC479" s="364"/>
      <c r="BD479" s="365"/>
      <c r="BE479" s="365"/>
      <c r="BF479" s="365"/>
      <c r="BG479" s="365"/>
      <c r="BH479" s="365"/>
      <c r="BI479" s="365"/>
      <c r="BJ479" s="365"/>
      <c r="BK479" s="365"/>
      <c r="BL479" s="365"/>
      <c r="BM479" s="366"/>
      <c r="BN479" s="404">
        <f t="shared" si="25"/>
        <v>0</v>
      </c>
      <c r="BO479" s="405"/>
      <c r="BP479" s="405"/>
      <c r="BQ479" s="405"/>
      <c r="BR479" s="405"/>
      <c r="BS479" s="405"/>
      <c r="BT479" s="405"/>
      <c r="BU479" s="405"/>
      <c r="BV479" s="405"/>
      <c r="BW479" s="405"/>
      <c r="BX479" s="405"/>
      <c r="BY479" s="405"/>
      <c r="BZ479" s="405"/>
      <c r="CA479" s="405"/>
      <c r="CB479" s="406"/>
    </row>
    <row r="480" spans="1:80" hidden="1" x14ac:dyDescent="0.2">
      <c r="A480" s="400"/>
      <c r="B480" s="401"/>
      <c r="C480" s="401"/>
      <c r="D480" s="402"/>
      <c r="E480" s="361"/>
      <c r="F480" s="362"/>
      <c r="G480" s="362"/>
      <c r="H480" s="362"/>
      <c r="I480" s="362"/>
      <c r="J480" s="362"/>
      <c r="K480" s="362"/>
      <c r="L480" s="362"/>
      <c r="M480" s="362"/>
      <c r="N480" s="362"/>
      <c r="O480" s="362"/>
      <c r="P480" s="362"/>
      <c r="Q480" s="362"/>
      <c r="R480" s="362"/>
      <c r="S480" s="362"/>
      <c r="T480" s="362"/>
      <c r="U480" s="362"/>
      <c r="V480" s="362"/>
      <c r="W480" s="362"/>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3"/>
      <c r="AS480" s="364"/>
      <c r="AT480" s="365"/>
      <c r="AU480" s="365"/>
      <c r="AV480" s="365"/>
      <c r="AW480" s="365"/>
      <c r="AX480" s="365"/>
      <c r="AY480" s="365"/>
      <c r="AZ480" s="365"/>
      <c r="BA480" s="365"/>
      <c r="BB480" s="366"/>
      <c r="BC480" s="364"/>
      <c r="BD480" s="365"/>
      <c r="BE480" s="365"/>
      <c r="BF480" s="365"/>
      <c r="BG480" s="365"/>
      <c r="BH480" s="365"/>
      <c r="BI480" s="365"/>
      <c r="BJ480" s="365"/>
      <c r="BK480" s="365"/>
      <c r="BL480" s="365"/>
      <c r="BM480" s="366"/>
      <c r="BN480" s="404">
        <f t="shared" si="25"/>
        <v>0</v>
      </c>
      <c r="BO480" s="405"/>
      <c r="BP480" s="405"/>
      <c r="BQ480" s="405"/>
      <c r="BR480" s="405"/>
      <c r="BS480" s="405"/>
      <c r="BT480" s="405"/>
      <c r="BU480" s="405"/>
      <c r="BV480" s="405"/>
      <c r="BW480" s="405"/>
      <c r="BX480" s="405"/>
      <c r="BY480" s="405"/>
      <c r="BZ480" s="405"/>
      <c r="CA480" s="405"/>
      <c r="CB480" s="406"/>
    </row>
    <row r="481" spans="1:80" hidden="1" x14ac:dyDescent="0.2">
      <c r="A481" s="400"/>
      <c r="B481" s="401"/>
      <c r="C481" s="401"/>
      <c r="D481" s="402"/>
      <c r="E481" s="361"/>
      <c r="F481" s="362"/>
      <c r="G481" s="362"/>
      <c r="H481" s="362"/>
      <c r="I481" s="362"/>
      <c r="J481" s="362"/>
      <c r="K481" s="362"/>
      <c r="L481" s="362"/>
      <c r="M481" s="362"/>
      <c r="N481" s="362"/>
      <c r="O481" s="362"/>
      <c r="P481" s="362"/>
      <c r="Q481" s="362"/>
      <c r="R481" s="362"/>
      <c r="S481" s="362"/>
      <c r="T481" s="362"/>
      <c r="U481" s="362"/>
      <c r="V481" s="362"/>
      <c r="W481" s="362"/>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3"/>
      <c r="AS481" s="364"/>
      <c r="AT481" s="365"/>
      <c r="AU481" s="365"/>
      <c r="AV481" s="365"/>
      <c r="AW481" s="365"/>
      <c r="AX481" s="365"/>
      <c r="AY481" s="365"/>
      <c r="AZ481" s="365"/>
      <c r="BA481" s="365"/>
      <c r="BB481" s="366"/>
      <c r="BC481" s="364"/>
      <c r="BD481" s="365"/>
      <c r="BE481" s="365"/>
      <c r="BF481" s="365"/>
      <c r="BG481" s="365"/>
      <c r="BH481" s="365"/>
      <c r="BI481" s="365"/>
      <c r="BJ481" s="365"/>
      <c r="BK481" s="365"/>
      <c r="BL481" s="365"/>
      <c r="BM481" s="366"/>
      <c r="BN481" s="404">
        <f t="shared" si="25"/>
        <v>0</v>
      </c>
      <c r="BO481" s="405"/>
      <c r="BP481" s="405"/>
      <c r="BQ481" s="405"/>
      <c r="BR481" s="405"/>
      <c r="BS481" s="405"/>
      <c r="BT481" s="405"/>
      <c r="BU481" s="405"/>
      <c r="BV481" s="405"/>
      <c r="BW481" s="405"/>
      <c r="BX481" s="405"/>
      <c r="BY481" s="405"/>
      <c r="BZ481" s="405"/>
      <c r="CA481" s="405"/>
      <c r="CB481" s="406"/>
    </row>
    <row r="482" spans="1:80" hidden="1" x14ac:dyDescent="0.2">
      <c r="A482" s="400"/>
      <c r="B482" s="401"/>
      <c r="C482" s="401"/>
      <c r="D482" s="402"/>
      <c r="E482" s="361"/>
      <c r="F482" s="362"/>
      <c r="G482" s="362"/>
      <c r="H482" s="362"/>
      <c r="I482" s="362"/>
      <c r="J482" s="362"/>
      <c r="K482" s="362"/>
      <c r="L482" s="362"/>
      <c r="M482" s="362"/>
      <c r="N482" s="362"/>
      <c r="O482" s="362"/>
      <c r="P482" s="362"/>
      <c r="Q482" s="362"/>
      <c r="R482" s="362"/>
      <c r="S482" s="362"/>
      <c r="T482" s="362"/>
      <c r="U482" s="362"/>
      <c r="V482" s="362"/>
      <c r="W482" s="362"/>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3"/>
      <c r="AS482" s="364"/>
      <c r="AT482" s="365"/>
      <c r="AU482" s="365"/>
      <c r="AV482" s="365"/>
      <c r="AW482" s="365"/>
      <c r="AX482" s="365"/>
      <c r="AY482" s="365"/>
      <c r="AZ482" s="365"/>
      <c r="BA482" s="365"/>
      <c r="BB482" s="366"/>
      <c r="BC482" s="364"/>
      <c r="BD482" s="365"/>
      <c r="BE482" s="365"/>
      <c r="BF482" s="365"/>
      <c r="BG482" s="365"/>
      <c r="BH482" s="365"/>
      <c r="BI482" s="365"/>
      <c r="BJ482" s="365"/>
      <c r="BK482" s="365"/>
      <c r="BL482" s="365"/>
      <c r="BM482" s="366"/>
      <c r="BN482" s="404">
        <f t="shared" si="25"/>
        <v>0</v>
      </c>
      <c r="BO482" s="405"/>
      <c r="BP482" s="405"/>
      <c r="BQ482" s="405"/>
      <c r="BR482" s="405"/>
      <c r="BS482" s="405"/>
      <c r="BT482" s="405"/>
      <c r="BU482" s="405"/>
      <c r="BV482" s="405"/>
      <c r="BW482" s="405"/>
      <c r="BX482" s="405"/>
      <c r="BY482" s="405"/>
      <c r="BZ482" s="405"/>
      <c r="CA482" s="405"/>
      <c r="CB482" s="406"/>
    </row>
    <row r="483" spans="1:80" hidden="1" x14ac:dyDescent="0.2">
      <c r="A483" s="400"/>
      <c r="B483" s="401"/>
      <c r="C483" s="401"/>
      <c r="D483" s="402"/>
      <c r="E483" s="361"/>
      <c r="F483" s="362"/>
      <c r="G483" s="362"/>
      <c r="H483" s="362"/>
      <c r="I483" s="362"/>
      <c r="J483" s="362"/>
      <c r="K483" s="362"/>
      <c r="L483" s="362"/>
      <c r="M483" s="362"/>
      <c r="N483" s="362"/>
      <c r="O483" s="362"/>
      <c r="P483" s="362"/>
      <c r="Q483" s="362"/>
      <c r="R483" s="362"/>
      <c r="S483" s="362"/>
      <c r="T483" s="362"/>
      <c r="U483" s="362"/>
      <c r="V483" s="362"/>
      <c r="W483" s="362"/>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3"/>
      <c r="AS483" s="364"/>
      <c r="AT483" s="365"/>
      <c r="AU483" s="365"/>
      <c r="AV483" s="365"/>
      <c r="AW483" s="365"/>
      <c r="AX483" s="365"/>
      <c r="AY483" s="365"/>
      <c r="AZ483" s="365"/>
      <c r="BA483" s="365"/>
      <c r="BB483" s="366"/>
      <c r="BC483" s="364"/>
      <c r="BD483" s="365"/>
      <c r="BE483" s="365"/>
      <c r="BF483" s="365"/>
      <c r="BG483" s="365"/>
      <c r="BH483" s="365"/>
      <c r="BI483" s="365"/>
      <c r="BJ483" s="365"/>
      <c r="BK483" s="365"/>
      <c r="BL483" s="365"/>
      <c r="BM483" s="366"/>
      <c r="BN483" s="404">
        <f t="shared" si="25"/>
        <v>0</v>
      </c>
      <c r="BO483" s="405"/>
      <c r="BP483" s="405"/>
      <c r="BQ483" s="405"/>
      <c r="BR483" s="405"/>
      <c r="BS483" s="405"/>
      <c r="BT483" s="405"/>
      <c r="BU483" s="405"/>
      <c r="BV483" s="405"/>
      <c r="BW483" s="405"/>
      <c r="BX483" s="405"/>
      <c r="BY483" s="405"/>
      <c r="BZ483" s="405"/>
      <c r="CA483" s="405"/>
      <c r="CB483" s="406"/>
    </row>
    <row r="484" spans="1:80" hidden="1" x14ac:dyDescent="0.2">
      <c r="A484" s="400"/>
      <c r="B484" s="401"/>
      <c r="C484" s="401"/>
      <c r="D484" s="402"/>
      <c r="E484" s="422"/>
      <c r="F484" s="423"/>
      <c r="G484" s="423"/>
      <c r="H484" s="423"/>
      <c r="I484" s="423"/>
      <c r="J484" s="423"/>
      <c r="K484" s="423"/>
      <c r="L484" s="423"/>
      <c r="M484" s="423"/>
      <c r="N484" s="423"/>
      <c r="O484" s="423"/>
      <c r="P484" s="423"/>
      <c r="Q484" s="423"/>
      <c r="R484" s="423"/>
      <c r="S484" s="423"/>
      <c r="T484" s="423"/>
      <c r="U484" s="423"/>
      <c r="V484" s="423"/>
      <c r="W484" s="423"/>
      <c r="X484" s="423"/>
      <c r="Y484" s="423"/>
      <c r="Z484" s="423"/>
      <c r="AA484" s="423"/>
      <c r="AB484" s="423"/>
      <c r="AC484" s="423"/>
      <c r="AD484" s="423"/>
      <c r="AE484" s="423"/>
      <c r="AF484" s="423"/>
      <c r="AG484" s="423"/>
      <c r="AH484" s="423"/>
      <c r="AI484" s="423"/>
      <c r="AJ484" s="423"/>
      <c r="AK484" s="423"/>
      <c r="AL484" s="423"/>
      <c r="AM484" s="423"/>
      <c r="AN484" s="423"/>
      <c r="AO484" s="423"/>
      <c r="AP484" s="423"/>
      <c r="AQ484" s="423"/>
      <c r="AR484" s="424"/>
      <c r="AS484" s="364"/>
      <c r="AT484" s="365"/>
      <c r="AU484" s="365"/>
      <c r="AV484" s="365"/>
      <c r="AW484" s="365"/>
      <c r="AX484" s="365"/>
      <c r="AY484" s="365"/>
      <c r="AZ484" s="365"/>
      <c r="BA484" s="365"/>
      <c r="BB484" s="366"/>
      <c r="BC484" s="364"/>
      <c r="BD484" s="365"/>
      <c r="BE484" s="365"/>
      <c r="BF484" s="365"/>
      <c r="BG484" s="365"/>
      <c r="BH484" s="365"/>
      <c r="BI484" s="365"/>
      <c r="BJ484" s="365"/>
      <c r="BK484" s="365"/>
      <c r="BL484" s="365"/>
      <c r="BM484" s="366"/>
      <c r="BN484" s="404">
        <f t="shared" si="25"/>
        <v>0</v>
      </c>
      <c r="BO484" s="405"/>
      <c r="BP484" s="405"/>
      <c r="BQ484" s="405"/>
      <c r="BR484" s="405"/>
      <c r="BS484" s="405"/>
      <c r="BT484" s="405"/>
      <c r="BU484" s="405"/>
      <c r="BV484" s="405"/>
      <c r="BW484" s="405"/>
      <c r="BX484" s="405"/>
      <c r="BY484" s="405"/>
      <c r="BZ484" s="405"/>
      <c r="CA484" s="405"/>
      <c r="CB484" s="406"/>
    </row>
    <row r="485" spans="1:80" hidden="1" x14ac:dyDescent="0.2">
      <c r="A485" s="400"/>
      <c r="B485" s="401"/>
      <c r="C485" s="401"/>
      <c r="D485" s="402"/>
      <c r="E485" s="422"/>
      <c r="F485" s="423"/>
      <c r="G485" s="423"/>
      <c r="H485" s="423"/>
      <c r="I485" s="423"/>
      <c r="J485" s="423"/>
      <c r="K485" s="423"/>
      <c r="L485" s="423"/>
      <c r="M485" s="423"/>
      <c r="N485" s="423"/>
      <c r="O485" s="423"/>
      <c r="P485" s="423"/>
      <c r="Q485" s="423"/>
      <c r="R485" s="423"/>
      <c r="S485" s="423"/>
      <c r="T485" s="423"/>
      <c r="U485" s="423"/>
      <c r="V485" s="423"/>
      <c r="W485" s="423"/>
      <c r="X485" s="423"/>
      <c r="Y485" s="423"/>
      <c r="Z485" s="423"/>
      <c r="AA485" s="423"/>
      <c r="AB485" s="423"/>
      <c r="AC485" s="423"/>
      <c r="AD485" s="423"/>
      <c r="AE485" s="423"/>
      <c r="AF485" s="423"/>
      <c r="AG485" s="423"/>
      <c r="AH485" s="423"/>
      <c r="AI485" s="423"/>
      <c r="AJ485" s="423"/>
      <c r="AK485" s="423"/>
      <c r="AL485" s="423"/>
      <c r="AM485" s="423"/>
      <c r="AN485" s="423"/>
      <c r="AO485" s="423"/>
      <c r="AP485" s="423"/>
      <c r="AQ485" s="423"/>
      <c r="AR485" s="424"/>
      <c r="AS485" s="364"/>
      <c r="AT485" s="365"/>
      <c r="AU485" s="365"/>
      <c r="AV485" s="365"/>
      <c r="AW485" s="365"/>
      <c r="AX485" s="365"/>
      <c r="AY485" s="365"/>
      <c r="AZ485" s="365"/>
      <c r="BA485" s="365"/>
      <c r="BB485" s="366"/>
      <c r="BC485" s="364"/>
      <c r="BD485" s="365"/>
      <c r="BE485" s="365"/>
      <c r="BF485" s="365"/>
      <c r="BG485" s="365"/>
      <c r="BH485" s="365"/>
      <c r="BI485" s="365"/>
      <c r="BJ485" s="365"/>
      <c r="BK485" s="365"/>
      <c r="BL485" s="365"/>
      <c r="BM485" s="366"/>
      <c r="BN485" s="404">
        <f t="shared" si="25"/>
        <v>0</v>
      </c>
      <c r="BO485" s="405"/>
      <c r="BP485" s="405"/>
      <c r="BQ485" s="405"/>
      <c r="BR485" s="405"/>
      <c r="BS485" s="405"/>
      <c r="BT485" s="405"/>
      <c r="BU485" s="405"/>
      <c r="BV485" s="405"/>
      <c r="BW485" s="405"/>
      <c r="BX485" s="405"/>
      <c r="BY485" s="405"/>
      <c r="BZ485" s="405"/>
      <c r="CA485" s="405"/>
      <c r="CB485" s="406"/>
    </row>
    <row r="486" spans="1:80" hidden="1" x14ac:dyDescent="0.2">
      <c r="A486" s="400"/>
      <c r="B486" s="401"/>
      <c r="C486" s="401"/>
      <c r="D486" s="402"/>
      <c r="E486" s="422"/>
      <c r="F486" s="423"/>
      <c r="G486" s="423"/>
      <c r="H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G486" s="423"/>
      <c r="AH486" s="423"/>
      <c r="AI486" s="423"/>
      <c r="AJ486" s="423"/>
      <c r="AK486" s="423"/>
      <c r="AL486" s="423"/>
      <c r="AM486" s="423"/>
      <c r="AN486" s="423"/>
      <c r="AO486" s="423"/>
      <c r="AP486" s="423"/>
      <c r="AQ486" s="423"/>
      <c r="AR486" s="424"/>
      <c r="AS486" s="364"/>
      <c r="AT486" s="365"/>
      <c r="AU486" s="365"/>
      <c r="AV486" s="365"/>
      <c r="AW486" s="365"/>
      <c r="AX486" s="365"/>
      <c r="AY486" s="365"/>
      <c r="AZ486" s="365"/>
      <c r="BA486" s="365"/>
      <c r="BB486" s="366"/>
      <c r="BC486" s="364"/>
      <c r="BD486" s="365"/>
      <c r="BE486" s="365"/>
      <c r="BF486" s="365"/>
      <c r="BG486" s="365"/>
      <c r="BH486" s="365"/>
      <c r="BI486" s="365"/>
      <c r="BJ486" s="365"/>
      <c r="BK486" s="365"/>
      <c r="BL486" s="365"/>
      <c r="BM486" s="366"/>
      <c r="BN486" s="404">
        <f t="shared" si="25"/>
        <v>0</v>
      </c>
      <c r="BO486" s="405"/>
      <c r="BP486" s="405"/>
      <c r="BQ486" s="405"/>
      <c r="BR486" s="405"/>
      <c r="BS486" s="405"/>
      <c r="BT486" s="405"/>
      <c r="BU486" s="405"/>
      <c r="BV486" s="405"/>
      <c r="BW486" s="405"/>
      <c r="BX486" s="405"/>
      <c r="BY486" s="405"/>
      <c r="BZ486" s="405"/>
      <c r="CA486" s="405"/>
      <c r="CB486" s="406"/>
    </row>
    <row r="487" spans="1:80" hidden="1" x14ac:dyDescent="0.2">
      <c r="A487" s="400"/>
      <c r="B487" s="401"/>
      <c r="C487" s="401"/>
      <c r="D487" s="402"/>
      <c r="E487" s="422"/>
      <c r="F487" s="423"/>
      <c r="G487" s="423"/>
      <c r="H487" s="423"/>
      <c r="I487" s="423"/>
      <c r="J487" s="423"/>
      <c r="K487" s="423"/>
      <c r="L487" s="423"/>
      <c r="M487" s="423"/>
      <c r="N487" s="423"/>
      <c r="O487" s="423"/>
      <c r="P487" s="423"/>
      <c r="Q487" s="423"/>
      <c r="R487" s="423"/>
      <c r="S487" s="423"/>
      <c r="T487" s="423"/>
      <c r="U487" s="423"/>
      <c r="V487" s="423"/>
      <c r="W487" s="423"/>
      <c r="X487" s="423"/>
      <c r="Y487" s="423"/>
      <c r="Z487" s="423"/>
      <c r="AA487" s="423"/>
      <c r="AB487" s="423"/>
      <c r="AC487" s="423"/>
      <c r="AD487" s="423"/>
      <c r="AE487" s="423"/>
      <c r="AF487" s="423"/>
      <c r="AG487" s="423"/>
      <c r="AH487" s="423"/>
      <c r="AI487" s="423"/>
      <c r="AJ487" s="423"/>
      <c r="AK487" s="423"/>
      <c r="AL487" s="423"/>
      <c r="AM487" s="423"/>
      <c r="AN487" s="423"/>
      <c r="AO487" s="423"/>
      <c r="AP487" s="423"/>
      <c r="AQ487" s="423"/>
      <c r="AR487" s="424"/>
      <c r="AS487" s="364"/>
      <c r="AT487" s="365"/>
      <c r="AU487" s="365"/>
      <c r="AV487" s="365"/>
      <c r="AW487" s="365"/>
      <c r="AX487" s="365"/>
      <c r="AY487" s="365"/>
      <c r="AZ487" s="365"/>
      <c r="BA487" s="365"/>
      <c r="BB487" s="366"/>
      <c r="BC487" s="364"/>
      <c r="BD487" s="365"/>
      <c r="BE487" s="365"/>
      <c r="BF487" s="365"/>
      <c r="BG487" s="365"/>
      <c r="BH487" s="365"/>
      <c r="BI487" s="365"/>
      <c r="BJ487" s="365"/>
      <c r="BK487" s="365"/>
      <c r="BL487" s="365"/>
      <c r="BM487" s="366"/>
      <c r="BN487" s="404">
        <f t="shared" si="25"/>
        <v>0</v>
      </c>
      <c r="BO487" s="405"/>
      <c r="BP487" s="405"/>
      <c r="BQ487" s="405"/>
      <c r="BR487" s="405"/>
      <c r="BS487" s="405"/>
      <c r="BT487" s="405"/>
      <c r="BU487" s="405"/>
      <c r="BV487" s="405"/>
      <c r="BW487" s="405"/>
      <c r="BX487" s="405"/>
      <c r="BY487" s="405"/>
      <c r="BZ487" s="405"/>
      <c r="CA487" s="405"/>
      <c r="CB487" s="406"/>
    </row>
    <row r="488" spans="1:80" hidden="1" x14ac:dyDescent="0.2">
      <c r="A488" s="400"/>
      <c r="B488" s="401"/>
      <c r="C488" s="401"/>
      <c r="D488" s="402"/>
      <c r="E488" s="422"/>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423"/>
      <c r="AO488" s="423"/>
      <c r="AP488" s="423"/>
      <c r="AQ488" s="423"/>
      <c r="AR488" s="424"/>
      <c r="AS488" s="364"/>
      <c r="AT488" s="365"/>
      <c r="AU488" s="365"/>
      <c r="AV488" s="365"/>
      <c r="AW488" s="365"/>
      <c r="AX488" s="365"/>
      <c r="AY488" s="365"/>
      <c r="AZ488" s="365"/>
      <c r="BA488" s="365"/>
      <c r="BB488" s="366"/>
      <c r="BC488" s="364"/>
      <c r="BD488" s="365"/>
      <c r="BE488" s="365"/>
      <c r="BF488" s="365"/>
      <c r="BG488" s="365"/>
      <c r="BH488" s="365"/>
      <c r="BI488" s="365"/>
      <c r="BJ488" s="365"/>
      <c r="BK488" s="365"/>
      <c r="BL488" s="365"/>
      <c r="BM488" s="366"/>
      <c r="BN488" s="404">
        <f t="shared" si="25"/>
        <v>0</v>
      </c>
      <c r="BO488" s="405"/>
      <c r="BP488" s="405"/>
      <c r="BQ488" s="405"/>
      <c r="BR488" s="405"/>
      <c r="BS488" s="405"/>
      <c r="BT488" s="405"/>
      <c r="BU488" s="405"/>
      <c r="BV488" s="405"/>
      <c r="BW488" s="405"/>
      <c r="BX488" s="405"/>
      <c r="BY488" s="405"/>
      <c r="BZ488" s="405"/>
      <c r="CA488" s="405"/>
      <c r="CB488" s="406"/>
    </row>
    <row r="489" spans="1:80" hidden="1" x14ac:dyDescent="0.2">
      <c r="A489" s="400"/>
      <c r="B489" s="401"/>
      <c r="C489" s="401"/>
      <c r="D489" s="402"/>
      <c r="E489" s="422"/>
      <c r="F489" s="423"/>
      <c r="G489" s="423"/>
      <c r="H489" s="423"/>
      <c r="I489" s="423"/>
      <c r="J489" s="423"/>
      <c r="K489" s="423"/>
      <c r="L489" s="423"/>
      <c r="M489" s="423"/>
      <c r="N489" s="423"/>
      <c r="O489" s="423"/>
      <c r="P489" s="423"/>
      <c r="Q489" s="423"/>
      <c r="R489" s="423"/>
      <c r="S489" s="423"/>
      <c r="T489" s="423"/>
      <c r="U489" s="423"/>
      <c r="V489" s="423"/>
      <c r="W489" s="423"/>
      <c r="X489" s="423"/>
      <c r="Y489" s="423"/>
      <c r="Z489" s="423"/>
      <c r="AA489" s="423"/>
      <c r="AB489" s="423"/>
      <c r="AC489" s="423"/>
      <c r="AD489" s="423"/>
      <c r="AE489" s="423"/>
      <c r="AF489" s="423"/>
      <c r="AG489" s="423"/>
      <c r="AH489" s="423"/>
      <c r="AI489" s="423"/>
      <c r="AJ489" s="423"/>
      <c r="AK489" s="423"/>
      <c r="AL489" s="423"/>
      <c r="AM489" s="423"/>
      <c r="AN489" s="423"/>
      <c r="AO489" s="423"/>
      <c r="AP489" s="423"/>
      <c r="AQ489" s="423"/>
      <c r="AR489" s="424"/>
      <c r="AS489" s="364"/>
      <c r="AT489" s="365"/>
      <c r="AU489" s="365"/>
      <c r="AV489" s="365"/>
      <c r="AW489" s="365"/>
      <c r="AX489" s="365"/>
      <c r="AY489" s="365"/>
      <c r="AZ489" s="365"/>
      <c r="BA489" s="365"/>
      <c r="BB489" s="366"/>
      <c r="BC489" s="364"/>
      <c r="BD489" s="365"/>
      <c r="BE489" s="365"/>
      <c r="BF489" s="365"/>
      <c r="BG489" s="365"/>
      <c r="BH489" s="365"/>
      <c r="BI489" s="365"/>
      <c r="BJ489" s="365"/>
      <c r="BK489" s="365"/>
      <c r="BL489" s="365"/>
      <c r="BM489" s="366"/>
      <c r="BN489" s="404">
        <f t="shared" si="25"/>
        <v>0</v>
      </c>
      <c r="BO489" s="405"/>
      <c r="BP489" s="405"/>
      <c r="BQ489" s="405"/>
      <c r="BR489" s="405"/>
      <c r="BS489" s="405"/>
      <c r="BT489" s="405"/>
      <c r="BU489" s="405"/>
      <c r="BV489" s="405"/>
      <c r="BW489" s="405"/>
      <c r="BX489" s="405"/>
      <c r="BY489" s="405"/>
      <c r="BZ489" s="405"/>
      <c r="CA489" s="405"/>
      <c r="CB489" s="406"/>
    </row>
    <row r="490" spans="1:80" hidden="1" x14ac:dyDescent="0.2">
      <c r="A490" s="400"/>
      <c r="B490" s="401"/>
      <c r="C490" s="401"/>
      <c r="D490" s="402"/>
      <c r="E490" s="422"/>
      <c r="F490" s="423"/>
      <c r="G490" s="423"/>
      <c r="H490" s="423"/>
      <c r="I490" s="423"/>
      <c r="J490" s="423"/>
      <c r="K490" s="423"/>
      <c r="L490" s="423"/>
      <c r="M490" s="423"/>
      <c r="N490" s="423"/>
      <c r="O490" s="423"/>
      <c r="P490" s="423"/>
      <c r="Q490" s="423"/>
      <c r="R490" s="423"/>
      <c r="S490" s="423"/>
      <c r="T490" s="423"/>
      <c r="U490" s="423"/>
      <c r="V490" s="423"/>
      <c r="W490" s="423"/>
      <c r="X490" s="423"/>
      <c r="Y490" s="423"/>
      <c r="Z490" s="423"/>
      <c r="AA490" s="423"/>
      <c r="AB490" s="423"/>
      <c r="AC490" s="423"/>
      <c r="AD490" s="423"/>
      <c r="AE490" s="423"/>
      <c r="AF490" s="423"/>
      <c r="AG490" s="423"/>
      <c r="AH490" s="423"/>
      <c r="AI490" s="423"/>
      <c r="AJ490" s="423"/>
      <c r="AK490" s="423"/>
      <c r="AL490" s="423"/>
      <c r="AM490" s="423"/>
      <c r="AN490" s="423"/>
      <c r="AO490" s="423"/>
      <c r="AP490" s="423"/>
      <c r="AQ490" s="423"/>
      <c r="AR490" s="424"/>
      <c r="AS490" s="364"/>
      <c r="AT490" s="365"/>
      <c r="AU490" s="365"/>
      <c r="AV490" s="365"/>
      <c r="AW490" s="365"/>
      <c r="AX490" s="365"/>
      <c r="AY490" s="365"/>
      <c r="AZ490" s="365"/>
      <c r="BA490" s="365"/>
      <c r="BB490" s="366"/>
      <c r="BC490" s="364"/>
      <c r="BD490" s="365"/>
      <c r="BE490" s="365"/>
      <c r="BF490" s="365"/>
      <c r="BG490" s="365"/>
      <c r="BH490" s="365"/>
      <c r="BI490" s="365"/>
      <c r="BJ490" s="365"/>
      <c r="BK490" s="365"/>
      <c r="BL490" s="365"/>
      <c r="BM490" s="366"/>
      <c r="BN490" s="404">
        <f t="shared" si="25"/>
        <v>0</v>
      </c>
      <c r="BO490" s="405"/>
      <c r="BP490" s="405"/>
      <c r="BQ490" s="405"/>
      <c r="BR490" s="405"/>
      <c r="BS490" s="405"/>
      <c r="BT490" s="405"/>
      <c r="BU490" s="405"/>
      <c r="BV490" s="405"/>
      <c r="BW490" s="405"/>
      <c r="BX490" s="405"/>
      <c r="BY490" s="405"/>
      <c r="BZ490" s="405"/>
      <c r="CA490" s="405"/>
      <c r="CB490" s="406"/>
    </row>
    <row r="491" spans="1:80" hidden="1" x14ac:dyDescent="0.2">
      <c r="A491" s="400"/>
      <c r="B491" s="401"/>
      <c r="C491" s="401"/>
      <c r="D491" s="402"/>
      <c r="E491" s="422"/>
      <c r="F491" s="423"/>
      <c r="G491" s="423"/>
      <c r="H491" s="423"/>
      <c r="I491" s="423"/>
      <c r="J491" s="423"/>
      <c r="K491" s="423"/>
      <c r="L491" s="423"/>
      <c r="M491" s="423"/>
      <c r="N491" s="423"/>
      <c r="O491" s="423"/>
      <c r="P491" s="423"/>
      <c r="Q491" s="423"/>
      <c r="R491" s="423"/>
      <c r="S491" s="423"/>
      <c r="T491" s="423"/>
      <c r="U491" s="423"/>
      <c r="V491" s="423"/>
      <c r="W491" s="423"/>
      <c r="X491" s="423"/>
      <c r="Y491" s="423"/>
      <c r="Z491" s="423"/>
      <c r="AA491" s="423"/>
      <c r="AB491" s="423"/>
      <c r="AC491" s="423"/>
      <c r="AD491" s="423"/>
      <c r="AE491" s="423"/>
      <c r="AF491" s="423"/>
      <c r="AG491" s="423"/>
      <c r="AH491" s="423"/>
      <c r="AI491" s="423"/>
      <c r="AJ491" s="423"/>
      <c r="AK491" s="423"/>
      <c r="AL491" s="423"/>
      <c r="AM491" s="423"/>
      <c r="AN491" s="423"/>
      <c r="AO491" s="423"/>
      <c r="AP491" s="423"/>
      <c r="AQ491" s="423"/>
      <c r="AR491" s="424"/>
      <c r="AS491" s="364"/>
      <c r="AT491" s="365"/>
      <c r="AU491" s="365"/>
      <c r="AV491" s="365"/>
      <c r="AW491" s="365"/>
      <c r="AX491" s="365"/>
      <c r="AY491" s="365"/>
      <c r="AZ491" s="365"/>
      <c r="BA491" s="365"/>
      <c r="BB491" s="366"/>
      <c r="BC491" s="364"/>
      <c r="BD491" s="365"/>
      <c r="BE491" s="365"/>
      <c r="BF491" s="365"/>
      <c r="BG491" s="365"/>
      <c r="BH491" s="365"/>
      <c r="BI491" s="365"/>
      <c r="BJ491" s="365"/>
      <c r="BK491" s="365"/>
      <c r="BL491" s="365"/>
      <c r="BM491" s="366"/>
      <c r="BN491" s="404">
        <f t="shared" si="25"/>
        <v>0</v>
      </c>
      <c r="BO491" s="405"/>
      <c r="BP491" s="405"/>
      <c r="BQ491" s="405"/>
      <c r="BR491" s="405"/>
      <c r="BS491" s="405"/>
      <c r="BT491" s="405"/>
      <c r="BU491" s="405"/>
      <c r="BV491" s="405"/>
      <c r="BW491" s="405"/>
      <c r="BX491" s="405"/>
      <c r="BY491" s="405"/>
      <c r="BZ491" s="405"/>
      <c r="CA491" s="405"/>
      <c r="CB491" s="406"/>
    </row>
    <row r="492" spans="1:80" hidden="1" x14ac:dyDescent="0.2">
      <c r="A492" s="400"/>
      <c r="B492" s="401"/>
      <c r="C492" s="401"/>
      <c r="D492" s="402"/>
      <c r="E492" s="361"/>
      <c r="F492" s="362"/>
      <c r="G492" s="362"/>
      <c r="H492" s="362"/>
      <c r="I492" s="362"/>
      <c r="J492" s="362"/>
      <c r="K492" s="362"/>
      <c r="L492" s="362"/>
      <c r="M492" s="362"/>
      <c r="N492" s="362"/>
      <c r="O492" s="362"/>
      <c r="P492" s="362"/>
      <c r="Q492" s="362"/>
      <c r="R492" s="362"/>
      <c r="S492" s="362"/>
      <c r="T492" s="362"/>
      <c r="U492" s="362"/>
      <c r="V492" s="362"/>
      <c r="W492" s="362"/>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3"/>
      <c r="AS492" s="364"/>
      <c r="AT492" s="365"/>
      <c r="AU492" s="365"/>
      <c r="AV492" s="365"/>
      <c r="AW492" s="365"/>
      <c r="AX492" s="365"/>
      <c r="AY492" s="365"/>
      <c r="AZ492" s="365"/>
      <c r="BA492" s="365"/>
      <c r="BB492" s="366"/>
      <c r="BC492" s="364"/>
      <c r="BD492" s="365"/>
      <c r="BE492" s="365"/>
      <c r="BF492" s="365"/>
      <c r="BG492" s="365"/>
      <c r="BH492" s="365"/>
      <c r="BI492" s="365"/>
      <c r="BJ492" s="365"/>
      <c r="BK492" s="365"/>
      <c r="BL492" s="365"/>
      <c r="BM492" s="366"/>
      <c r="BN492" s="404">
        <f t="shared" si="25"/>
        <v>0</v>
      </c>
      <c r="BO492" s="405"/>
      <c r="BP492" s="405"/>
      <c r="BQ492" s="405"/>
      <c r="BR492" s="405"/>
      <c r="BS492" s="405"/>
      <c r="BT492" s="405"/>
      <c r="BU492" s="405"/>
      <c r="BV492" s="405"/>
      <c r="BW492" s="405"/>
      <c r="BX492" s="405"/>
      <c r="BY492" s="405"/>
      <c r="BZ492" s="405"/>
      <c r="CA492" s="405"/>
      <c r="CB492" s="406"/>
    </row>
    <row r="493" spans="1:80" hidden="1" x14ac:dyDescent="0.2">
      <c r="A493" s="400"/>
      <c r="B493" s="401"/>
      <c r="C493" s="401"/>
      <c r="D493" s="402"/>
      <c r="E493" s="361"/>
      <c r="F493" s="362"/>
      <c r="G493" s="362"/>
      <c r="H493" s="362"/>
      <c r="I493" s="362"/>
      <c r="J493" s="362"/>
      <c r="K493" s="362"/>
      <c r="L493" s="362"/>
      <c r="M493" s="362"/>
      <c r="N493" s="362"/>
      <c r="O493" s="362"/>
      <c r="P493" s="362"/>
      <c r="Q493" s="362"/>
      <c r="R493" s="362"/>
      <c r="S493" s="362"/>
      <c r="T493" s="362"/>
      <c r="U493" s="362"/>
      <c r="V493" s="362"/>
      <c r="W493" s="362"/>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3"/>
      <c r="AS493" s="364"/>
      <c r="AT493" s="365"/>
      <c r="AU493" s="365"/>
      <c r="AV493" s="365"/>
      <c r="AW493" s="365"/>
      <c r="AX493" s="365"/>
      <c r="AY493" s="365"/>
      <c r="AZ493" s="365"/>
      <c r="BA493" s="365"/>
      <c r="BB493" s="366"/>
      <c r="BC493" s="364"/>
      <c r="BD493" s="365"/>
      <c r="BE493" s="365"/>
      <c r="BF493" s="365"/>
      <c r="BG493" s="365"/>
      <c r="BH493" s="365"/>
      <c r="BI493" s="365"/>
      <c r="BJ493" s="365"/>
      <c r="BK493" s="365"/>
      <c r="BL493" s="365"/>
      <c r="BM493" s="366"/>
      <c r="BN493" s="404">
        <f t="shared" si="25"/>
        <v>0</v>
      </c>
      <c r="BO493" s="405"/>
      <c r="BP493" s="405"/>
      <c r="BQ493" s="405"/>
      <c r="BR493" s="405"/>
      <c r="BS493" s="405"/>
      <c r="BT493" s="405"/>
      <c r="BU493" s="405"/>
      <c r="BV493" s="405"/>
      <c r="BW493" s="405"/>
      <c r="BX493" s="405"/>
      <c r="BY493" s="405"/>
      <c r="BZ493" s="405"/>
      <c r="CA493" s="405"/>
      <c r="CB493" s="406"/>
    </row>
    <row r="494" spans="1:80" hidden="1" x14ac:dyDescent="0.2">
      <c r="A494" s="400"/>
      <c r="B494" s="401"/>
      <c r="C494" s="401"/>
      <c r="D494" s="402"/>
      <c r="E494" s="361"/>
      <c r="F494" s="362"/>
      <c r="G494" s="362"/>
      <c r="H494" s="362"/>
      <c r="I494" s="362"/>
      <c r="J494" s="362"/>
      <c r="K494" s="362"/>
      <c r="L494" s="362"/>
      <c r="M494" s="362"/>
      <c r="N494" s="362"/>
      <c r="O494" s="362"/>
      <c r="P494" s="362"/>
      <c r="Q494" s="362"/>
      <c r="R494" s="362"/>
      <c r="S494" s="362"/>
      <c r="T494" s="362"/>
      <c r="U494" s="362"/>
      <c r="V494" s="362"/>
      <c r="W494" s="362"/>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3"/>
      <c r="AS494" s="364"/>
      <c r="AT494" s="365"/>
      <c r="AU494" s="365"/>
      <c r="AV494" s="365"/>
      <c r="AW494" s="365"/>
      <c r="AX494" s="365"/>
      <c r="AY494" s="365"/>
      <c r="AZ494" s="365"/>
      <c r="BA494" s="365"/>
      <c r="BB494" s="366"/>
      <c r="BC494" s="364"/>
      <c r="BD494" s="365"/>
      <c r="BE494" s="365"/>
      <c r="BF494" s="365"/>
      <c r="BG494" s="365"/>
      <c r="BH494" s="365"/>
      <c r="BI494" s="365"/>
      <c r="BJ494" s="365"/>
      <c r="BK494" s="365"/>
      <c r="BL494" s="365"/>
      <c r="BM494" s="366"/>
      <c r="BN494" s="404">
        <f t="shared" si="25"/>
        <v>0</v>
      </c>
      <c r="BO494" s="405"/>
      <c r="BP494" s="405"/>
      <c r="BQ494" s="405"/>
      <c r="BR494" s="405"/>
      <c r="BS494" s="405"/>
      <c r="BT494" s="405"/>
      <c r="BU494" s="405"/>
      <c r="BV494" s="405"/>
      <c r="BW494" s="405"/>
      <c r="BX494" s="405"/>
      <c r="BY494" s="405"/>
      <c r="BZ494" s="405"/>
      <c r="CA494" s="405"/>
      <c r="CB494" s="406"/>
    </row>
    <row r="495" spans="1:80" hidden="1" x14ac:dyDescent="0.2">
      <c r="A495" s="400"/>
      <c r="B495" s="401"/>
      <c r="C495" s="401"/>
      <c r="D495" s="402"/>
      <c r="E495" s="361"/>
      <c r="F495" s="362"/>
      <c r="G495" s="362"/>
      <c r="H495" s="362"/>
      <c r="I495" s="362"/>
      <c r="J495" s="362"/>
      <c r="K495" s="362"/>
      <c r="L495" s="362"/>
      <c r="M495" s="362"/>
      <c r="N495" s="362"/>
      <c r="O495" s="362"/>
      <c r="P495" s="362"/>
      <c r="Q495" s="362"/>
      <c r="R495" s="362"/>
      <c r="S495" s="362"/>
      <c r="T495" s="362"/>
      <c r="U495" s="362"/>
      <c r="V495" s="362"/>
      <c r="W495" s="362"/>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3"/>
      <c r="AS495" s="364"/>
      <c r="AT495" s="365"/>
      <c r="AU495" s="365"/>
      <c r="AV495" s="365"/>
      <c r="AW495" s="365"/>
      <c r="AX495" s="365"/>
      <c r="AY495" s="365"/>
      <c r="AZ495" s="365"/>
      <c r="BA495" s="365"/>
      <c r="BB495" s="366"/>
      <c r="BC495" s="364"/>
      <c r="BD495" s="365"/>
      <c r="BE495" s="365"/>
      <c r="BF495" s="365"/>
      <c r="BG495" s="365"/>
      <c r="BH495" s="365"/>
      <c r="BI495" s="365"/>
      <c r="BJ495" s="365"/>
      <c r="BK495" s="365"/>
      <c r="BL495" s="365"/>
      <c r="BM495" s="366"/>
      <c r="BN495" s="404">
        <f t="shared" si="25"/>
        <v>0</v>
      </c>
      <c r="BO495" s="405"/>
      <c r="BP495" s="405"/>
      <c r="BQ495" s="405"/>
      <c r="BR495" s="405"/>
      <c r="BS495" s="405"/>
      <c r="BT495" s="405"/>
      <c r="BU495" s="405"/>
      <c r="BV495" s="405"/>
      <c r="BW495" s="405"/>
      <c r="BX495" s="405"/>
      <c r="BY495" s="405"/>
      <c r="BZ495" s="405"/>
      <c r="CA495" s="405"/>
      <c r="CB495" s="406"/>
    </row>
    <row r="496" spans="1:80" hidden="1" x14ac:dyDescent="0.2">
      <c r="A496" s="400"/>
      <c r="B496" s="401"/>
      <c r="C496" s="401"/>
      <c r="D496" s="402"/>
      <c r="E496" s="361"/>
      <c r="F496" s="362"/>
      <c r="G496" s="362"/>
      <c r="H496" s="362"/>
      <c r="I496" s="362"/>
      <c r="J496" s="362"/>
      <c r="K496" s="362"/>
      <c r="L496" s="362"/>
      <c r="M496" s="362"/>
      <c r="N496" s="362"/>
      <c r="O496" s="362"/>
      <c r="P496" s="362"/>
      <c r="Q496" s="362"/>
      <c r="R496" s="362"/>
      <c r="S496" s="362"/>
      <c r="T496" s="362"/>
      <c r="U496" s="362"/>
      <c r="V496" s="362"/>
      <c r="W496" s="362"/>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3"/>
      <c r="AS496" s="364"/>
      <c r="AT496" s="365"/>
      <c r="AU496" s="365"/>
      <c r="AV496" s="365"/>
      <c r="AW496" s="365"/>
      <c r="AX496" s="365"/>
      <c r="AY496" s="365"/>
      <c r="AZ496" s="365"/>
      <c r="BA496" s="365"/>
      <c r="BB496" s="366"/>
      <c r="BC496" s="364"/>
      <c r="BD496" s="365"/>
      <c r="BE496" s="365"/>
      <c r="BF496" s="365"/>
      <c r="BG496" s="365"/>
      <c r="BH496" s="365"/>
      <c r="BI496" s="365"/>
      <c r="BJ496" s="365"/>
      <c r="BK496" s="365"/>
      <c r="BL496" s="365"/>
      <c r="BM496" s="366"/>
      <c r="BN496" s="404">
        <f t="shared" si="25"/>
        <v>0</v>
      </c>
      <c r="BO496" s="405"/>
      <c r="BP496" s="405"/>
      <c r="BQ496" s="405"/>
      <c r="BR496" s="405"/>
      <c r="BS496" s="405"/>
      <c r="BT496" s="405"/>
      <c r="BU496" s="405"/>
      <c r="BV496" s="405"/>
      <c r="BW496" s="405"/>
      <c r="BX496" s="405"/>
      <c r="BY496" s="405"/>
      <c r="BZ496" s="405"/>
      <c r="CA496" s="405"/>
      <c r="CB496" s="406"/>
    </row>
    <row r="497" spans="1:80" hidden="1" x14ac:dyDescent="0.2">
      <c r="A497" s="400"/>
      <c r="B497" s="401"/>
      <c r="C497" s="401"/>
      <c r="D497" s="402"/>
      <c r="E497" s="361"/>
      <c r="F497" s="362"/>
      <c r="G497" s="362"/>
      <c r="H497" s="362"/>
      <c r="I497" s="362"/>
      <c r="J497" s="362"/>
      <c r="K497" s="362"/>
      <c r="L497" s="362"/>
      <c r="M497" s="362"/>
      <c r="N497" s="362"/>
      <c r="O497" s="362"/>
      <c r="P497" s="362"/>
      <c r="Q497" s="362"/>
      <c r="R497" s="362"/>
      <c r="S497" s="362"/>
      <c r="T497" s="362"/>
      <c r="U497" s="362"/>
      <c r="V497" s="362"/>
      <c r="W497" s="362"/>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3"/>
      <c r="AS497" s="364"/>
      <c r="AT497" s="365"/>
      <c r="AU497" s="365"/>
      <c r="AV497" s="365"/>
      <c r="AW497" s="365"/>
      <c r="AX497" s="365"/>
      <c r="AY497" s="365"/>
      <c r="AZ497" s="365"/>
      <c r="BA497" s="365"/>
      <c r="BB497" s="366"/>
      <c r="BC497" s="364"/>
      <c r="BD497" s="365"/>
      <c r="BE497" s="365"/>
      <c r="BF497" s="365"/>
      <c r="BG497" s="365"/>
      <c r="BH497" s="365"/>
      <c r="BI497" s="365"/>
      <c r="BJ497" s="365"/>
      <c r="BK497" s="365"/>
      <c r="BL497" s="365"/>
      <c r="BM497" s="366"/>
      <c r="BN497" s="404">
        <f t="shared" si="25"/>
        <v>0</v>
      </c>
      <c r="BO497" s="405"/>
      <c r="BP497" s="405"/>
      <c r="BQ497" s="405"/>
      <c r="BR497" s="405"/>
      <c r="BS497" s="405"/>
      <c r="BT497" s="405"/>
      <c r="BU497" s="405"/>
      <c r="BV497" s="405"/>
      <c r="BW497" s="405"/>
      <c r="BX497" s="405"/>
      <c r="BY497" s="405"/>
      <c r="BZ497" s="405"/>
      <c r="CA497" s="405"/>
      <c r="CB497" s="406"/>
    </row>
    <row r="498" spans="1:80" hidden="1" x14ac:dyDescent="0.2">
      <c r="A498" s="400"/>
      <c r="B498" s="401"/>
      <c r="C498" s="401"/>
      <c r="D498" s="402"/>
      <c r="E498" s="361"/>
      <c r="F498" s="362"/>
      <c r="G498" s="362"/>
      <c r="H498" s="362"/>
      <c r="I498" s="362"/>
      <c r="J498" s="362"/>
      <c r="K498" s="362"/>
      <c r="L498" s="362"/>
      <c r="M498" s="362"/>
      <c r="N498" s="362"/>
      <c r="O498" s="362"/>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3"/>
      <c r="AS498" s="364"/>
      <c r="AT498" s="365"/>
      <c r="AU498" s="365"/>
      <c r="AV498" s="365"/>
      <c r="AW498" s="365"/>
      <c r="AX498" s="365"/>
      <c r="AY498" s="365"/>
      <c r="AZ498" s="365"/>
      <c r="BA498" s="365"/>
      <c r="BB498" s="366"/>
      <c r="BC498" s="364"/>
      <c r="BD498" s="365"/>
      <c r="BE498" s="365"/>
      <c r="BF498" s="365"/>
      <c r="BG498" s="365"/>
      <c r="BH498" s="365"/>
      <c r="BI498" s="365"/>
      <c r="BJ498" s="365"/>
      <c r="BK498" s="365"/>
      <c r="BL498" s="365"/>
      <c r="BM498" s="366"/>
      <c r="BN498" s="404">
        <f t="shared" si="25"/>
        <v>0</v>
      </c>
      <c r="BO498" s="405"/>
      <c r="BP498" s="405"/>
      <c r="BQ498" s="405"/>
      <c r="BR498" s="405"/>
      <c r="BS498" s="405"/>
      <c r="BT498" s="405"/>
      <c r="BU498" s="405"/>
      <c r="BV498" s="405"/>
      <c r="BW498" s="405"/>
      <c r="BX498" s="405"/>
      <c r="BY498" s="405"/>
      <c r="BZ498" s="405"/>
      <c r="CA498" s="405"/>
      <c r="CB498" s="406"/>
    </row>
    <row r="499" spans="1:80" hidden="1" x14ac:dyDescent="0.2">
      <c r="A499" s="400"/>
      <c r="B499" s="401"/>
      <c r="C499" s="401"/>
      <c r="D499" s="402"/>
      <c r="E499" s="361"/>
      <c r="F499" s="362"/>
      <c r="G499" s="362"/>
      <c r="H499" s="362"/>
      <c r="I499" s="362"/>
      <c r="J499" s="362"/>
      <c r="K499" s="362"/>
      <c r="L499" s="362"/>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3"/>
      <c r="AS499" s="364"/>
      <c r="AT499" s="365"/>
      <c r="AU499" s="365"/>
      <c r="AV499" s="365"/>
      <c r="AW499" s="365"/>
      <c r="AX499" s="365"/>
      <c r="AY499" s="365"/>
      <c r="AZ499" s="365"/>
      <c r="BA499" s="365"/>
      <c r="BB499" s="366"/>
      <c r="BC499" s="364"/>
      <c r="BD499" s="365"/>
      <c r="BE499" s="365"/>
      <c r="BF499" s="365"/>
      <c r="BG499" s="365"/>
      <c r="BH499" s="365"/>
      <c r="BI499" s="365"/>
      <c r="BJ499" s="365"/>
      <c r="BK499" s="365"/>
      <c r="BL499" s="365"/>
      <c r="BM499" s="366"/>
      <c r="BN499" s="404">
        <f t="shared" si="25"/>
        <v>0</v>
      </c>
      <c r="BO499" s="405"/>
      <c r="BP499" s="405"/>
      <c r="BQ499" s="405"/>
      <c r="BR499" s="405"/>
      <c r="BS499" s="405"/>
      <c r="BT499" s="405"/>
      <c r="BU499" s="405"/>
      <c r="BV499" s="405"/>
      <c r="BW499" s="405"/>
      <c r="BX499" s="405"/>
      <c r="BY499" s="405"/>
      <c r="BZ499" s="405"/>
      <c r="CA499" s="405"/>
      <c r="CB499" s="406"/>
    </row>
    <row r="500" spans="1:80" hidden="1" x14ac:dyDescent="0.2">
      <c r="A500" s="400"/>
      <c r="B500" s="401"/>
      <c r="C500" s="401"/>
      <c r="D500" s="402"/>
      <c r="E500" s="361"/>
      <c r="F500" s="362"/>
      <c r="G500" s="362"/>
      <c r="H500" s="362"/>
      <c r="I500" s="362"/>
      <c r="J500" s="362"/>
      <c r="K500" s="362"/>
      <c r="L500" s="362"/>
      <c r="M500" s="362"/>
      <c r="N500" s="362"/>
      <c r="O500" s="362"/>
      <c r="P500" s="362"/>
      <c r="Q500" s="362"/>
      <c r="R500" s="362"/>
      <c r="S500" s="362"/>
      <c r="T500" s="362"/>
      <c r="U500" s="362"/>
      <c r="V500" s="362"/>
      <c r="W500" s="362"/>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3"/>
      <c r="AS500" s="364"/>
      <c r="AT500" s="365"/>
      <c r="AU500" s="365"/>
      <c r="AV500" s="365"/>
      <c r="AW500" s="365"/>
      <c r="AX500" s="365"/>
      <c r="AY500" s="365"/>
      <c r="AZ500" s="365"/>
      <c r="BA500" s="365"/>
      <c r="BB500" s="366"/>
      <c r="BC500" s="364"/>
      <c r="BD500" s="365"/>
      <c r="BE500" s="365"/>
      <c r="BF500" s="365"/>
      <c r="BG500" s="365"/>
      <c r="BH500" s="365"/>
      <c r="BI500" s="365"/>
      <c r="BJ500" s="365"/>
      <c r="BK500" s="365"/>
      <c r="BL500" s="365"/>
      <c r="BM500" s="366"/>
      <c r="BN500" s="404">
        <f t="shared" si="25"/>
        <v>0</v>
      </c>
      <c r="BO500" s="405"/>
      <c r="BP500" s="405"/>
      <c r="BQ500" s="405"/>
      <c r="BR500" s="405"/>
      <c r="BS500" s="405"/>
      <c r="BT500" s="405"/>
      <c r="BU500" s="405"/>
      <c r="BV500" s="405"/>
      <c r="BW500" s="405"/>
      <c r="BX500" s="405"/>
      <c r="BY500" s="405"/>
      <c r="BZ500" s="405"/>
      <c r="CA500" s="405"/>
      <c r="CB500" s="406"/>
    </row>
    <row r="501" spans="1:80" hidden="1" x14ac:dyDescent="0.2">
      <c r="A501" s="400"/>
      <c r="B501" s="401"/>
      <c r="C501" s="401"/>
      <c r="D501" s="402"/>
      <c r="E501" s="361"/>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3"/>
      <c r="AS501" s="364"/>
      <c r="AT501" s="365"/>
      <c r="AU501" s="365"/>
      <c r="AV501" s="365"/>
      <c r="AW501" s="365"/>
      <c r="AX501" s="365"/>
      <c r="AY501" s="365"/>
      <c r="AZ501" s="365"/>
      <c r="BA501" s="365"/>
      <c r="BB501" s="366"/>
      <c r="BC501" s="364"/>
      <c r="BD501" s="365"/>
      <c r="BE501" s="365"/>
      <c r="BF501" s="365"/>
      <c r="BG501" s="365"/>
      <c r="BH501" s="365"/>
      <c r="BI501" s="365"/>
      <c r="BJ501" s="365"/>
      <c r="BK501" s="365"/>
      <c r="BL501" s="365"/>
      <c r="BM501" s="366"/>
      <c r="BN501" s="404">
        <f t="shared" si="25"/>
        <v>0</v>
      </c>
      <c r="BO501" s="405"/>
      <c r="BP501" s="405"/>
      <c r="BQ501" s="405"/>
      <c r="BR501" s="405"/>
      <c r="BS501" s="405"/>
      <c r="BT501" s="405"/>
      <c r="BU501" s="405"/>
      <c r="BV501" s="405"/>
      <c r="BW501" s="405"/>
      <c r="BX501" s="405"/>
      <c r="BY501" s="405"/>
      <c r="BZ501" s="405"/>
      <c r="CA501" s="405"/>
      <c r="CB501" s="406"/>
    </row>
    <row r="502" spans="1:80" hidden="1" x14ac:dyDescent="0.2">
      <c r="A502" s="400"/>
      <c r="B502" s="401"/>
      <c r="C502" s="401"/>
      <c r="D502" s="402"/>
      <c r="E502" s="422"/>
      <c r="F502" s="423"/>
      <c r="G502" s="423"/>
      <c r="H502" s="423"/>
      <c r="I502" s="423"/>
      <c r="J502" s="423"/>
      <c r="K502" s="423"/>
      <c r="L502" s="423"/>
      <c r="M502" s="423"/>
      <c r="N502" s="423"/>
      <c r="O502" s="423"/>
      <c r="P502" s="423"/>
      <c r="Q502" s="423"/>
      <c r="R502" s="423"/>
      <c r="S502" s="423"/>
      <c r="T502" s="423"/>
      <c r="U502" s="423"/>
      <c r="V502" s="423"/>
      <c r="W502" s="423"/>
      <c r="X502" s="423"/>
      <c r="Y502" s="423"/>
      <c r="Z502" s="423"/>
      <c r="AA502" s="423"/>
      <c r="AB502" s="423"/>
      <c r="AC502" s="423"/>
      <c r="AD502" s="423"/>
      <c r="AE502" s="423"/>
      <c r="AF502" s="423"/>
      <c r="AG502" s="423"/>
      <c r="AH502" s="423"/>
      <c r="AI502" s="423"/>
      <c r="AJ502" s="423"/>
      <c r="AK502" s="423"/>
      <c r="AL502" s="423"/>
      <c r="AM502" s="423"/>
      <c r="AN502" s="423"/>
      <c r="AO502" s="423"/>
      <c r="AP502" s="423"/>
      <c r="AQ502" s="423"/>
      <c r="AR502" s="424"/>
      <c r="AS502" s="364"/>
      <c r="AT502" s="365"/>
      <c r="AU502" s="365"/>
      <c r="AV502" s="365"/>
      <c r="AW502" s="365"/>
      <c r="AX502" s="365"/>
      <c r="AY502" s="365"/>
      <c r="AZ502" s="365"/>
      <c r="BA502" s="365"/>
      <c r="BB502" s="366"/>
      <c r="BC502" s="364"/>
      <c r="BD502" s="365"/>
      <c r="BE502" s="365"/>
      <c r="BF502" s="365"/>
      <c r="BG502" s="365"/>
      <c r="BH502" s="365"/>
      <c r="BI502" s="365"/>
      <c r="BJ502" s="365"/>
      <c r="BK502" s="365"/>
      <c r="BL502" s="365"/>
      <c r="BM502" s="366"/>
      <c r="BN502" s="404">
        <f t="shared" si="25"/>
        <v>0</v>
      </c>
      <c r="BO502" s="405"/>
      <c r="BP502" s="405"/>
      <c r="BQ502" s="405"/>
      <c r="BR502" s="405"/>
      <c r="BS502" s="405"/>
      <c r="BT502" s="405"/>
      <c r="BU502" s="405"/>
      <c r="BV502" s="405"/>
      <c r="BW502" s="405"/>
      <c r="BX502" s="405"/>
      <c r="BY502" s="405"/>
      <c r="BZ502" s="405"/>
      <c r="CA502" s="405"/>
      <c r="CB502" s="406"/>
    </row>
    <row r="503" spans="1:80" hidden="1" x14ac:dyDescent="0.2">
      <c r="A503" s="400"/>
      <c r="B503" s="401"/>
      <c r="C503" s="401"/>
      <c r="D503" s="402"/>
      <c r="E503" s="422"/>
      <c r="F503" s="423"/>
      <c r="G503" s="423"/>
      <c r="H503" s="423"/>
      <c r="I503" s="423"/>
      <c r="J503" s="423"/>
      <c r="K503" s="423"/>
      <c r="L503" s="423"/>
      <c r="M503" s="423"/>
      <c r="N503" s="423"/>
      <c r="O503" s="423"/>
      <c r="P503" s="423"/>
      <c r="Q503" s="423"/>
      <c r="R503" s="423"/>
      <c r="S503" s="423"/>
      <c r="T503" s="423"/>
      <c r="U503" s="423"/>
      <c r="V503" s="423"/>
      <c r="W503" s="423"/>
      <c r="X503" s="423"/>
      <c r="Y503" s="423"/>
      <c r="Z503" s="423"/>
      <c r="AA503" s="423"/>
      <c r="AB503" s="423"/>
      <c r="AC503" s="423"/>
      <c r="AD503" s="423"/>
      <c r="AE503" s="423"/>
      <c r="AF503" s="423"/>
      <c r="AG503" s="423"/>
      <c r="AH503" s="423"/>
      <c r="AI503" s="423"/>
      <c r="AJ503" s="423"/>
      <c r="AK503" s="423"/>
      <c r="AL503" s="423"/>
      <c r="AM503" s="423"/>
      <c r="AN503" s="423"/>
      <c r="AO503" s="423"/>
      <c r="AP503" s="423"/>
      <c r="AQ503" s="423"/>
      <c r="AR503" s="424"/>
      <c r="AS503" s="364"/>
      <c r="AT503" s="365"/>
      <c r="AU503" s="365"/>
      <c r="AV503" s="365"/>
      <c r="AW503" s="365"/>
      <c r="AX503" s="365"/>
      <c r="AY503" s="365"/>
      <c r="AZ503" s="365"/>
      <c r="BA503" s="365"/>
      <c r="BB503" s="366"/>
      <c r="BC503" s="364"/>
      <c r="BD503" s="365"/>
      <c r="BE503" s="365"/>
      <c r="BF503" s="365"/>
      <c r="BG503" s="365"/>
      <c r="BH503" s="365"/>
      <c r="BI503" s="365"/>
      <c r="BJ503" s="365"/>
      <c r="BK503" s="365"/>
      <c r="BL503" s="365"/>
      <c r="BM503" s="366"/>
      <c r="BN503" s="404">
        <f t="shared" si="25"/>
        <v>0</v>
      </c>
      <c r="BO503" s="405"/>
      <c r="BP503" s="405"/>
      <c r="BQ503" s="405"/>
      <c r="BR503" s="405"/>
      <c r="BS503" s="405"/>
      <c r="BT503" s="405"/>
      <c r="BU503" s="405"/>
      <c r="BV503" s="405"/>
      <c r="BW503" s="405"/>
      <c r="BX503" s="405"/>
      <c r="BY503" s="405"/>
      <c r="BZ503" s="405"/>
      <c r="CA503" s="405"/>
      <c r="CB503" s="406"/>
    </row>
    <row r="504" spans="1:80" hidden="1" x14ac:dyDescent="0.2">
      <c r="A504" s="400"/>
      <c r="B504" s="401"/>
      <c r="C504" s="401"/>
      <c r="D504" s="402"/>
      <c r="E504" s="422"/>
      <c r="F504" s="423"/>
      <c r="G504" s="423"/>
      <c r="H504" s="423"/>
      <c r="I504" s="423"/>
      <c r="J504" s="423"/>
      <c r="K504" s="423"/>
      <c r="L504" s="423"/>
      <c r="M504" s="423"/>
      <c r="N504" s="423"/>
      <c r="O504" s="423"/>
      <c r="P504" s="423"/>
      <c r="Q504" s="423"/>
      <c r="R504" s="423"/>
      <c r="S504" s="423"/>
      <c r="T504" s="423"/>
      <c r="U504" s="423"/>
      <c r="V504" s="423"/>
      <c r="W504" s="423"/>
      <c r="X504" s="423"/>
      <c r="Y504" s="423"/>
      <c r="Z504" s="423"/>
      <c r="AA504" s="423"/>
      <c r="AB504" s="423"/>
      <c r="AC504" s="423"/>
      <c r="AD504" s="423"/>
      <c r="AE504" s="423"/>
      <c r="AF504" s="423"/>
      <c r="AG504" s="423"/>
      <c r="AH504" s="423"/>
      <c r="AI504" s="423"/>
      <c r="AJ504" s="423"/>
      <c r="AK504" s="423"/>
      <c r="AL504" s="423"/>
      <c r="AM504" s="423"/>
      <c r="AN504" s="423"/>
      <c r="AO504" s="423"/>
      <c r="AP504" s="423"/>
      <c r="AQ504" s="423"/>
      <c r="AR504" s="424"/>
      <c r="AS504" s="364"/>
      <c r="AT504" s="365"/>
      <c r="AU504" s="365"/>
      <c r="AV504" s="365"/>
      <c r="AW504" s="365"/>
      <c r="AX504" s="365"/>
      <c r="AY504" s="365"/>
      <c r="AZ504" s="365"/>
      <c r="BA504" s="365"/>
      <c r="BB504" s="366"/>
      <c r="BC504" s="364"/>
      <c r="BD504" s="365"/>
      <c r="BE504" s="365"/>
      <c r="BF504" s="365"/>
      <c r="BG504" s="365"/>
      <c r="BH504" s="365"/>
      <c r="BI504" s="365"/>
      <c r="BJ504" s="365"/>
      <c r="BK504" s="365"/>
      <c r="BL504" s="365"/>
      <c r="BM504" s="366"/>
      <c r="BN504" s="404">
        <f t="shared" si="25"/>
        <v>0</v>
      </c>
      <c r="BO504" s="405"/>
      <c r="BP504" s="405"/>
      <c r="BQ504" s="405"/>
      <c r="BR504" s="405"/>
      <c r="BS504" s="405"/>
      <c r="BT504" s="405"/>
      <c r="BU504" s="405"/>
      <c r="BV504" s="405"/>
      <c r="BW504" s="405"/>
      <c r="BX504" s="405"/>
      <c r="BY504" s="405"/>
      <c r="BZ504" s="405"/>
      <c r="CA504" s="405"/>
      <c r="CB504" s="406"/>
    </row>
    <row r="505" spans="1:80" hidden="1" x14ac:dyDescent="0.2">
      <c r="A505" s="400"/>
      <c r="B505" s="401"/>
      <c r="C505" s="401"/>
      <c r="D505" s="402"/>
      <c r="E505" s="422"/>
      <c r="F505" s="423"/>
      <c r="G505" s="423"/>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423"/>
      <c r="AD505" s="423"/>
      <c r="AE505" s="423"/>
      <c r="AF505" s="423"/>
      <c r="AG505" s="423"/>
      <c r="AH505" s="423"/>
      <c r="AI505" s="423"/>
      <c r="AJ505" s="423"/>
      <c r="AK505" s="423"/>
      <c r="AL505" s="423"/>
      <c r="AM505" s="423"/>
      <c r="AN505" s="423"/>
      <c r="AO505" s="423"/>
      <c r="AP505" s="423"/>
      <c r="AQ505" s="423"/>
      <c r="AR505" s="424"/>
      <c r="AS505" s="364"/>
      <c r="AT505" s="365"/>
      <c r="AU505" s="365"/>
      <c r="AV505" s="365"/>
      <c r="AW505" s="365"/>
      <c r="AX505" s="365"/>
      <c r="AY505" s="365"/>
      <c r="AZ505" s="365"/>
      <c r="BA505" s="365"/>
      <c r="BB505" s="366"/>
      <c r="BC505" s="364"/>
      <c r="BD505" s="365"/>
      <c r="BE505" s="365"/>
      <c r="BF505" s="365"/>
      <c r="BG505" s="365"/>
      <c r="BH505" s="365"/>
      <c r="BI505" s="365"/>
      <c r="BJ505" s="365"/>
      <c r="BK505" s="365"/>
      <c r="BL505" s="365"/>
      <c r="BM505" s="366"/>
      <c r="BN505" s="404">
        <f t="shared" si="25"/>
        <v>0</v>
      </c>
      <c r="BO505" s="405"/>
      <c r="BP505" s="405"/>
      <c r="BQ505" s="405"/>
      <c r="BR505" s="405"/>
      <c r="BS505" s="405"/>
      <c r="BT505" s="405"/>
      <c r="BU505" s="405"/>
      <c r="BV505" s="405"/>
      <c r="BW505" s="405"/>
      <c r="BX505" s="405"/>
      <c r="BY505" s="405"/>
      <c r="BZ505" s="405"/>
      <c r="CA505" s="405"/>
      <c r="CB505" s="406"/>
    </row>
    <row r="506" spans="1:80" hidden="1" x14ac:dyDescent="0.2">
      <c r="A506" s="400"/>
      <c r="B506" s="401"/>
      <c r="C506" s="401"/>
      <c r="D506" s="402"/>
      <c r="E506" s="422"/>
      <c r="F506" s="423"/>
      <c r="G506" s="423"/>
      <c r="H506" s="423"/>
      <c r="I506" s="423"/>
      <c r="J506" s="423"/>
      <c r="K506" s="423"/>
      <c r="L506" s="423"/>
      <c r="M506" s="423"/>
      <c r="N506" s="423"/>
      <c r="O506" s="423"/>
      <c r="P506" s="423"/>
      <c r="Q506" s="423"/>
      <c r="R506" s="423"/>
      <c r="S506" s="423"/>
      <c r="T506" s="423"/>
      <c r="U506" s="423"/>
      <c r="V506" s="423"/>
      <c r="W506" s="423"/>
      <c r="X506" s="423"/>
      <c r="Y506" s="423"/>
      <c r="Z506" s="423"/>
      <c r="AA506" s="423"/>
      <c r="AB506" s="423"/>
      <c r="AC506" s="423"/>
      <c r="AD506" s="423"/>
      <c r="AE506" s="423"/>
      <c r="AF506" s="423"/>
      <c r="AG506" s="423"/>
      <c r="AH506" s="423"/>
      <c r="AI506" s="423"/>
      <c r="AJ506" s="423"/>
      <c r="AK506" s="423"/>
      <c r="AL506" s="423"/>
      <c r="AM506" s="423"/>
      <c r="AN506" s="423"/>
      <c r="AO506" s="423"/>
      <c r="AP506" s="423"/>
      <c r="AQ506" s="423"/>
      <c r="AR506" s="424"/>
      <c r="AS506" s="364"/>
      <c r="AT506" s="365"/>
      <c r="AU506" s="365"/>
      <c r="AV506" s="365"/>
      <c r="AW506" s="365"/>
      <c r="AX506" s="365"/>
      <c r="AY506" s="365"/>
      <c r="AZ506" s="365"/>
      <c r="BA506" s="365"/>
      <c r="BB506" s="366"/>
      <c r="BC506" s="364"/>
      <c r="BD506" s="365"/>
      <c r="BE506" s="365"/>
      <c r="BF506" s="365"/>
      <c r="BG506" s="365"/>
      <c r="BH506" s="365"/>
      <c r="BI506" s="365"/>
      <c r="BJ506" s="365"/>
      <c r="BK506" s="365"/>
      <c r="BL506" s="365"/>
      <c r="BM506" s="366"/>
      <c r="BN506" s="404">
        <f t="shared" si="25"/>
        <v>0</v>
      </c>
      <c r="BO506" s="405"/>
      <c r="BP506" s="405"/>
      <c r="BQ506" s="405"/>
      <c r="BR506" s="405"/>
      <c r="BS506" s="405"/>
      <c r="BT506" s="405"/>
      <c r="BU506" s="405"/>
      <c r="BV506" s="405"/>
      <c r="BW506" s="405"/>
      <c r="BX506" s="405"/>
      <c r="BY506" s="405"/>
      <c r="BZ506" s="405"/>
      <c r="CA506" s="405"/>
      <c r="CB506" s="406"/>
    </row>
    <row r="507" spans="1:80" hidden="1" x14ac:dyDescent="0.2">
      <c r="A507" s="400"/>
      <c r="B507" s="401"/>
      <c r="C507" s="401"/>
      <c r="D507" s="402"/>
      <c r="E507" s="422"/>
      <c r="F507" s="423"/>
      <c r="G507" s="423"/>
      <c r="H507" s="423"/>
      <c r="I507" s="423"/>
      <c r="J507" s="423"/>
      <c r="K507" s="423"/>
      <c r="L507" s="423"/>
      <c r="M507" s="423"/>
      <c r="N507" s="423"/>
      <c r="O507" s="423"/>
      <c r="P507" s="423"/>
      <c r="Q507" s="423"/>
      <c r="R507" s="423"/>
      <c r="S507" s="423"/>
      <c r="T507" s="423"/>
      <c r="U507" s="423"/>
      <c r="V507" s="423"/>
      <c r="W507" s="423"/>
      <c r="X507" s="423"/>
      <c r="Y507" s="423"/>
      <c r="Z507" s="423"/>
      <c r="AA507" s="423"/>
      <c r="AB507" s="423"/>
      <c r="AC507" s="423"/>
      <c r="AD507" s="423"/>
      <c r="AE507" s="423"/>
      <c r="AF507" s="423"/>
      <c r="AG507" s="423"/>
      <c r="AH507" s="423"/>
      <c r="AI507" s="423"/>
      <c r="AJ507" s="423"/>
      <c r="AK507" s="423"/>
      <c r="AL507" s="423"/>
      <c r="AM507" s="423"/>
      <c r="AN507" s="423"/>
      <c r="AO507" s="423"/>
      <c r="AP507" s="423"/>
      <c r="AQ507" s="423"/>
      <c r="AR507" s="424"/>
      <c r="AS507" s="364"/>
      <c r="AT507" s="365"/>
      <c r="AU507" s="365"/>
      <c r="AV507" s="365"/>
      <c r="AW507" s="365"/>
      <c r="AX507" s="365"/>
      <c r="AY507" s="365"/>
      <c r="AZ507" s="365"/>
      <c r="BA507" s="365"/>
      <c r="BB507" s="366"/>
      <c r="BC507" s="364"/>
      <c r="BD507" s="365"/>
      <c r="BE507" s="365"/>
      <c r="BF507" s="365"/>
      <c r="BG507" s="365"/>
      <c r="BH507" s="365"/>
      <c r="BI507" s="365"/>
      <c r="BJ507" s="365"/>
      <c r="BK507" s="365"/>
      <c r="BL507" s="365"/>
      <c r="BM507" s="366"/>
      <c r="BN507" s="404">
        <f t="shared" si="25"/>
        <v>0</v>
      </c>
      <c r="BO507" s="405"/>
      <c r="BP507" s="405"/>
      <c r="BQ507" s="405"/>
      <c r="BR507" s="405"/>
      <c r="BS507" s="405"/>
      <c r="BT507" s="405"/>
      <c r="BU507" s="405"/>
      <c r="BV507" s="405"/>
      <c r="BW507" s="405"/>
      <c r="BX507" s="405"/>
      <c r="BY507" s="405"/>
      <c r="BZ507" s="405"/>
      <c r="CA507" s="405"/>
      <c r="CB507" s="406"/>
    </row>
    <row r="508" spans="1:80" hidden="1" x14ac:dyDescent="0.2">
      <c r="A508" s="400"/>
      <c r="B508" s="401"/>
      <c r="C508" s="401"/>
      <c r="D508" s="402"/>
      <c r="E508" s="361"/>
      <c r="F508" s="362"/>
      <c r="G508" s="362"/>
      <c r="H508" s="362"/>
      <c r="I508" s="362"/>
      <c r="J508" s="362"/>
      <c r="K508" s="362"/>
      <c r="L508" s="362"/>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3"/>
      <c r="AS508" s="364"/>
      <c r="AT508" s="365"/>
      <c r="AU508" s="365"/>
      <c r="AV508" s="365"/>
      <c r="AW508" s="365"/>
      <c r="AX508" s="365"/>
      <c r="AY508" s="365"/>
      <c r="AZ508" s="365"/>
      <c r="BA508" s="365"/>
      <c r="BB508" s="366"/>
      <c r="BC508" s="364"/>
      <c r="BD508" s="365"/>
      <c r="BE508" s="365"/>
      <c r="BF508" s="365"/>
      <c r="BG508" s="365"/>
      <c r="BH508" s="365"/>
      <c r="BI508" s="365"/>
      <c r="BJ508" s="365"/>
      <c r="BK508" s="365"/>
      <c r="BL508" s="365"/>
      <c r="BM508" s="366"/>
      <c r="BN508" s="404">
        <f t="shared" si="25"/>
        <v>0</v>
      </c>
      <c r="BO508" s="405"/>
      <c r="BP508" s="405"/>
      <c r="BQ508" s="405"/>
      <c r="BR508" s="405"/>
      <c r="BS508" s="405"/>
      <c r="BT508" s="405"/>
      <c r="BU508" s="405"/>
      <c r="BV508" s="405"/>
      <c r="BW508" s="405"/>
      <c r="BX508" s="405"/>
      <c r="BY508" s="405"/>
      <c r="BZ508" s="405"/>
      <c r="CA508" s="405"/>
      <c r="CB508" s="406"/>
    </row>
    <row r="509" spans="1:80" hidden="1" x14ac:dyDescent="0.2">
      <c r="A509" s="400"/>
      <c r="B509" s="401"/>
      <c r="C509" s="401"/>
      <c r="D509" s="402"/>
      <c r="E509" s="361"/>
      <c r="F509" s="362"/>
      <c r="G509" s="362"/>
      <c r="H509" s="362"/>
      <c r="I509" s="362"/>
      <c r="J509" s="362"/>
      <c r="K509" s="362"/>
      <c r="L509" s="362"/>
      <c r="M509" s="362"/>
      <c r="N509" s="362"/>
      <c r="O509" s="362"/>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3"/>
      <c r="AS509" s="364"/>
      <c r="AT509" s="365"/>
      <c r="AU509" s="365"/>
      <c r="AV509" s="365"/>
      <c r="AW509" s="365"/>
      <c r="AX509" s="365"/>
      <c r="AY509" s="365"/>
      <c r="AZ509" s="365"/>
      <c r="BA509" s="365"/>
      <c r="BB509" s="366"/>
      <c r="BC509" s="364"/>
      <c r="BD509" s="365"/>
      <c r="BE509" s="365"/>
      <c r="BF509" s="365"/>
      <c r="BG509" s="365"/>
      <c r="BH509" s="365"/>
      <c r="BI509" s="365"/>
      <c r="BJ509" s="365"/>
      <c r="BK509" s="365"/>
      <c r="BL509" s="365"/>
      <c r="BM509" s="366"/>
      <c r="BN509" s="404">
        <f t="shared" si="25"/>
        <v>0</v>
      </c>
      <c r="BO509" s="405"/>
      <c r="BP509" s="405"/>
      <c r="BQ509" s="405"/>
      <c r="BR509" s="405"/>
      <c r="BS509" s="405"/>
      <c r="BT509" s="405"/>
      <c r="BU509" s="405"/>
      <c r="BV509" s="405"/>
      <c r="BW509" s="405"/>
      <c r="BX509" s="405"/>
      <c r="BY509" s="405"/>
      <c r="BZ509" s="405"/>
      <c r="CA509" s="405"/>
      <c r="CB509" s="406"/>
    </row>
    <row r="510" spans="1:80" hidden="1" x14ac:dyDescent="0.2">
      <c r="A510" s="400"/>
      <c r="B510" s="401"/>
      <c r="C510" s="401"/>
      <c r="D510" s="402"/>
      <c r="E510" s="361"/>
      <c r="F510" s="362"/>
      <c r="G510" s="362"/>
      <c r="H510" s="362"/>
      <c r="I510" s="362"/>
      <c r="J510" s="362"/>
      <c r="K510" s="362"/>
      <c r="L510" s="362"/>
      <c r="M510" s="362"/>
      <c r="N510" s="362"/>
      <c r="O510" s="362"/>
      <c r="P510" s="362"/>
      <c r="Q510" s="362"/>
      <c r="R510" s="362"/>
      <c r="S510" s="362"/>
      <c r="T510" s="362"/>
      <c r="U510" s="362"/>
      <c r="V510" s="362"/>
      <c r="W510" s="362"/>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3"/>
      <c r="AS510" s="364"/>
      <c r="AT510" s="365"/>
      <c r="AU510" s="365"/>
      <c r="AV510" s="365"/>
      <c r="AW510" s="365"/>
      <c r="AX510" s="365"/>
      <c r="AY510" s="365"/>
      <c r="AZ510" s="365"/>
      <c r="BA510" s="365"/>
      <c r="BB510" s="366"/>
      <c r="BC510" s="364"/>
      <c r="BD510" s="365"/>
      <c r="BE510" s="365"/>
      <c r="BF510" s="365"/>
      <c r="BG510" s="365"/>
      <c r="BH510" s="365"/>
      <c r="BI510" s="365"/>
      <c r="BJ510" s="365"/>
      <c r="BK510" s="365"/>
      <c r="BL510" s="365"/>
      <c r="BM510" s="366"/>
      <c r="BN510" s="404">
        <f t="shared" si="25"/>
        <v>0</v>
      </c>
      <c r="BO510" s="405"/>
      <c r="BP510" s="405"/>
      <c r="BQ510" s="405"/>
      <c r="BR510" s="405"/>
      <c r="BS510" s="405"/>
      <c r="BT510" s="405"/>
      <c r="BU510" s="405"/>
      <c r="BV510" s="405"/>
      <c r="BW510" s="405"/>
      <c r="BX510" s="405"/>
      <c r="BY510" s="405"/>
      <c r="BZ510" s="405"/>
      <c r="CA510" s="405"/>
      <c r="CB510" s="406"/>
    </row>
    <row r="511" spans="1:80" hidden="1" x14ac:dyDescent="0.2">
      <c r="A511" s="400"/>
      <c r="B511" s="401"/>
      <c r="C511" s="401"/>
      <c r="D511" s="402"/>
      <c r="E511" s="361"/>
      <c r="F511" s="362"/>
      <c r="G511" s="362"/>
      <c r="H511" s="362"/>
      <c r="I511" s="362"/>
      <c r="J511" s="362"/>
      <c r="K511" s="362"/>
      <c r="L511" s="362"/>
      <c r="M511" s="362"/>
      <c r="N511" s="362"/>
      <c r="O511" s="362"/>
      <c r="P511" s="362"/>
      <c r="Q511" s="362"/>
      <c r="R511" s="362"/>
      <c r="S511" s="362"/>
      <c r="T511" s="362"/>
      <c r="U511" s="362"/>
      <c r="V511" s="362"/>
      <c r="W511" s="362"/>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3"/>
      <c r="AS511" s="364"/>
      <c r="AT511" s="365"/>
      <c r="AU511" s="365"/>
      <c r="AV511" s="365"/>
      <c r="AW511" s="365"/>
      <c r="AX511" s="365"/>
      <c r="AY511" s="365"/>
      <c r="AZ511" s="365"/>
      <c r="BA511" s="365"/>
      <c r="BB511" s="366"/>
      <c r="BC511" s="364"/>
      <c r="BD511" s="365"/>
      <c r="BE511" s="365"/>
      <c r="BF511" s="365"/>
      <c r="BG511" s="365"/>
      <c r="BH511" s="365"/>
      <c r="BI511" s="365"/>
      <c r="BJ511" s="365"/>
      <c r="BK511" s="365"/>
      <c r="BL511" s="365"/>
      <c r="BM511" s="366"/>
      <c r="BN511" s="404">
        <f t="shared" si="25"/>
        <v>0</v>
      </c>
      <c r="BO511" s="405"/>
      <c r="BP511" s="405"/>
      <c r="BQ511" s="405"/>
      <c r="BR511" s="405"/>
      <c r="BS511" s="405"/>
      <c r="BT511" s="405"/>
      <c r="BU511" s="405"/>
      <c r="BV511" s="405"/>
      <c r="BW511" s="405"/>
      <c r="BX511" s="405"/>
      <c r="BY511" s="405"/>
      <c r="BZ511" s="405"/>
      <c r="CA511" s="405"/>
      <c r="CB511" s="406"/>
    </row>
    <row r="512" spans="1:80" hidden="1" x14ac:dyDescent="0.2">
      <c r="A512" s="400"/>
      <c r="B512" s="401"/>
      <c r="C512" s="401"/>
      <c r="D512" s="402"/>
      <c r="E512" s="361"/>
      <c r="F512" s="362"/>
      <c r="G512" s="362"/>
      <c r="H512" s="362"/>
      <c r="I512" s="362"/>
      <c r="J512" s="362"/>
      <c r="K512" s="362"/>
      <c r="L512" s="362"/>
      <c r="M512" s="362"/>
      <c r="N512" s="362"/>
      <c r="O512" s="362"/>
      <c r="P512" s="362"/>
      <c r="Q512" s="362"/>
      <c r="R512" s="362"/>
      <c r="S512" s="362"/>
      <c r="T512" s="362"/>
      <c r="U512" s="362"/>
      <c r="V512" s="362"/>
      <c r="W512" s="362"/>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3"/>
      <c r="AS512" s="364"/>
      <c r="AT512" s="365"/>
      <c r="AU512" s="365"/>
      <c r="AV512" s="365"/>
      <c r="AW512" s="365"/>
      <c r="AX512" s="365"/>
      <c r="AY512" s="365"/>
      <c r="AZ512" s="365"/>
      <c r="BA512" s="365"/>
      <c r="BB512" s="366"/>
      <c r="BC512" s="364"/>
      <c r="BD512" s="365"/>
      <c r="BE512" s="365"/>
      <c r="BF512" s="365"/>
      <c r="BG512" s="365"/>
      <c r="BH512" s="365"/>
      <c r="BI512" s="365"/>
      <c r="BJ512" s="365"/>
      <c r="BK512" s="365"/>
      <c r="BL512" s="365"/>
      <c r="BM512" s="366"/>
      <c r="BN512" s="404">
        <f t="shared" si="25"/>
        <v>0</v>
      </c>
      <c r="BO512" s="405"/>
      <c r="BP512" s="405"/>
      <c r="BQ512" s="405"/>
      <c r="BR512" s="405"/>
      <c r="BS512" s="405"/>
      <c r="BT512" s="405"/>
      <c r="BU512" s="405"/>
      <c r="BV512" s="405"/>
      <c r="BW512" s="405"/>
      <c r="BX512" s="405"/>
      <c r="BY512" s="405"/>
      <c r="BZ512" s="405"/>
      <c r="CA512" s="405"/>
      <c r="CB512" s="406"/>
    </row>
    <row r="513" spans="1:80" hidden="1" x14ac:dyDescent="0.2">
      <c r="A513" s="400"/>
      <c r="B513" s="401"/>
      <c r="C513" s="401"/>
      <c r="D513" s="402"/>
      <c r="E513" s="422"/>
      <c r="F513" s="423"/>
      <c r="G513" s="423"/>
      <c r="H513" s="423"/>
      <c r="I513" s="423"/>
      <c r="J513" s="423"/>
      <c r="K513" s="423"/>
      <c r="L513" s="423"/>
      <c r="M513" s="423"/>
      <c r="N513" s="423"/>
      <c r="O513" s="423"/>
      <c r="P513" s="423"/>
      <c r="Q513" s="423"/>
      <c r="R513" s="423"/>
      <c r="S513" s="423"/>
      <c r="T513" s="423"/>
      <c r="U513" s="423"/>
      <c r="V513" s="423"/>
      <c r="W513" s="423"/>
      <c r="X513" s="423"/>
      <c r="Y513" s="423"/>
      <c r="Z513" s="423"/>
      <c r="AA513" s="423"/>
      <c r="AB513" s="423"/>
      <c r="AC513" s="423"/>
      <c r="AD513" s="423"/>
      <c r="AE513" s="423"/>
      <c r="AF513" s="423"/>
      <c r="AG513" s="423"/>
      <c r="AH513" s="423"/>
      <c r="AI513" s="423"/>
      <c r="AJ513" s="423"/>
      <c r="AK513" s="423"/>
      <c r="AL513" s="423"/>
      <c r="AM513" s="423"/>
      <c r="AN513" s="423"/>
      <c r="AO513" s="423"/>
      <c r="AP513" s="423"/>
      <c r="AQ513" s="423"/>
      <c r="AR513" s="424"/>
      <c r="AS513" s="364"/>
      <c r="AT513" s="365"/>
      <c r="AU513" s="365"/>
      <c r="AV513" s="365"/>
      <c r="AW513" s="365"/>
      <c r="AX513" s="365"/>
      <c r="AY513" s="365"/>
      <c r="AZ513" s="365"/>
      <c r="BA513" s="365"/>
      <c r="BB513" s="366"/>
      <c r="BC513" s="364"/>
      <c r="BD513" s="365"/>
      <c r="BE513" s="365"/>
      <c r="BF513" s="365"/>
      <c r="BG513" s="365"/>
      <c r="BH513" s="365"/>
      <c r="BI513" s="365"/>
      <c r="BJ513" s="365"/>
      <c r="BK513" s="365"/>
      <c r="BL513" s="365"/>
      <c r="BM513" s="366"/>
      <c r="BN513" s="404">
        <f t="shared" si="25"/>
        <v>0</v>
      </c>
      <c r="BO513" s="405"/>
      <c r="BP513" s="405"/>
      <c r="BQ513" s="405"/>
      <c r="BR513" s="405"/>
      <c r="BS513" s="405"/>
      <c r="BT513" s="405"/>
      <c r="BU513" s="405"/>
      <c r="BV513" s="405"/>
      <c r="BW513" s="405"/>
      <c r="BX513" s="405"/>
      <c r="BY513" s="405"/>
      <c r="BZ513" s="405"/>
      <c r="CA513" s="405"/>
      <c r="CB513" s="406"/>
    </row>
    <row r="514" spans="1:80" hidden="1" x14ac:dyDescent="0.2">
      <c r="A514" s="400"/>
      <c r="B514" s="401"/>
      <c r="C514" s="401"/>
      <c r="D514" s="402"/>
      <c r="E514" s="422"/>
      <c r="F514" s="423"/>
      <c r="G514" s="423"/>
      <c r="H514" s="423"/>
      <c r="I514" s="423"/>
      <c r="J514" s="423"/>
      <c r="K514" s="423"/>
      <c r="L514" s="423"/>
      <c r="M514" s="423"/>
      <c r="N514" s="423"/>
      <c r="O514" s="423"/>
      <c r="P514" s="423"/>
      <c r="Q514" s="423"/>
      <c r="R514" s="423"/>
      <c r="S514" s="423"/>
      <c r="T514" s="423"/>
      <c r="U514" s="423"/>
      <c r="V514" s="423"/>
      <c r="W514" s="423"/>
      <c r="X514" s="423"/>
      <c r="Y514" s="423"/>
      <c r="Z514" s="423"/>
      <c r="AA514" s="423"/>
      <c r="AB514" s="423"/>
      <c r="AC514" s="423"/>
      <c r="AD514" s="423"/>
      <c r="AE514" s="423"/>
      <c r="AF514" s="423"/>
      <c r="AG514" s="423"/>
      <c r="AH514" s="423"/>
      <c r="AI514" s="423"/>
      <c r="AJ514" s="423"/>
      <c r="AK514" s="423"/>
      <c r="AL514" s="423"/>
      <c r="AM514" s="423"/>
      <c r="AN514" s="423"/>
      <c r="AO514" s="423"/>
      <c r="AP514" s="423"/>
      <c r="AQ514" s="423"/>
      <c r="AR514" s="424"/>
      <c r="AS514" s="364"/>
      <c r="AT514" s="365"/>
      <c r="AU514" s="365"/>
      <c r="AV514" s="365"/>
      <c r="AW514" s="365"/>
      <c r="AX514" s="365"/>
      <c r="AY514" s="365"/>
      <c r="AZ514" s="365"/>
      <c r="BA514" s="365"/>
      <c r="BB514" s="366"/>
      <c r="BC514" s="364"/>
      <c r="BD514" s="365"/>
      <c r="BE514" s="365"/>
      <c r="BF514" s="365"/>
      <c r="BG514" s="365"/>
      <c r="BH514" s="365"/>
      <c r="BI514" s="365"/>
      <c r="BJ514" s="365"/>
      <c r="BK514" s="365"/>
      <c r="BL514" s="365"/>
      <c r="BM514" s="366"/>
      <c r="BN514" s="404">
        <f t="shared" si="25"/>
        <v>0</v>
      </c>
      <c r="BO514" s="405"/>
      <c r="BP514" s="405"/>
      <c r="BQ514" s="405"/>
      <c r="BR514" s="405"/>
      <c r="BS514" s="405"/>
      <c r="BT514" s="405"/>
      <c r="BU514" s="405"/>
      <c r="BV514" s="405"/>
      <c r="BW514" s="405"/>
      <c r="BX514" s="405"/>
      <c r="BY514" s="405"/>
      <c r="BZ514" s="405"/>
      <c r="CA514" s="405"/>
      <c r="CB514" s="406"/>
    </row>
    <row r="515" spans="1:80" hidden="1" x14ac:dyDescent="0.2">
      <c r="A515" s="400"/>
      <c r="B515" s="401"/>
      <c r="C515" s="401"/>
      <c r="D515" s="402"/>
      <c r="E515" s="422"/>
      <c r="F515" s="423"/>
      <c r="G515" s="423"/>
      <c r="H515" s="423"/>
      <c r="I515" s="423"/>
      <c r="J515" s="423"/>
      <c r="K515" s="423"/>
      <c r="L515" s="423"/>
      <c r="M515" s="423"/>
      <c r="N515" s="423"/>
      <c r="O515" s="423"/>
      <c r="P515" s="423"/>
      <c r="Q515" s="423"/>
      <c r="R515" s="423"/>
      <c r="S515" s="423"/>
      <c r="T515" s="423"/>
      <c r="U515" s="423"/>
      <c r="V515" s="423"/>
      <c r="W515" s="423"/>
      <c r="X515" s="423"/>
      <c r="Y515" s="423"/>
      <c r="Z515" s="423"/>
      <c r="AA515" s="423"/>
      <c r="AB515" s="423"/>
      <c r="AC515" s="423"/>
      <c r="AD515" s="423"/>
      <c r="AE515" s="423"/>
      <c r="AF515" s="423"/>
      <c r="AG515" s="423"/>
      <c r="AH515" s="423"/>
      <c r="AI515" s="423"/>
      <c r="AJ515" s="423"/>
      <c r="AK515" s="423"/>
      <c r="AL515" s="423"/>
      <c r="AM515" s="423"/>
      <c r="AN515" s="423"/>
      <c r="AO515" s="423"/>
      <c r="AP515" s="423"/>
      <c r="AQ515" s="423"/>
      <c r="AR515" s="424"/>
      <c r="AS515" s="364"/>
      <c r="AT515" s="365"/>
      <c r="AU515" s="365"/>
      <c r="AV515" s="365"/>
      <c r="AW515" s="365"/>
      <c r="AX515" s="365"/>
      <c r="AY515" s="365"/>
      <c r="AZ515" s="365"/>
      <c r="BA515" s="365"/>
      <c r="BB515" s="366"/>
      <c r="BC515" s="364"/>
      <c r="BD515" s="365"/>
      <c r="BE515" s="365"/>
      <c r="BF515" s="365"/>
      <c r="BG515" s="365"/>
      <c r="BH515" s="365"/>
      <c r="BI515" s="365"/>
      <c r="BJ515" s="365"/>
      <c r="BK515" s="365"/>
      <c r="BL515" s="365"/>
      <c r="BM515" s="366"/>
      <c r="BN515" s="404">
        <f t="shared" si="25"/>
        <v>0</v>
      </c>
      <c r="BO515" s="405"/>
      <c r="BP515" s="405"/>
      <c r="BQ515" s="405"/>
      <c r="BR515" s="405"/>
      <c r="BS515" s="405"/>
      <c r="BT515" s="405"/>
      <c r="BU515" s="405"/>
      <c r="BV515" s="405"/>
      <c r="BW515" s="405"/>
      <c r="BX515" s="405"/>
      <c r="BY515" s="405"/>
      <c r="BZ515" s="405"/>
      <c r="CA515" s="405"/>
      <c r="CB515" s="406"/>
    </row>
    <row r="516" spans="1:80" hidden="1" x14ac:dyDescent="0.2">
      <c r="A516" s="400"/>
      <c r="B516" s="401"/>
      <c r="C516" s="401"/>
      <c r="D516" s="402"/>
      <c r="E516" s="422"/>
      <c r="F516" s="423"/>
      <c r="G516" s="423"/>
      <c r="H516" s="423"/>
      <c r="I516" s="423"/>
      <c r="J516" s="423"/>
      <c r="K516" s="423"/>
      <c r="L516" s="423"/>
      <c r="M516" s="423"/>
      <c r="N516" s="423"/>
      <c r="O516" s="423"/>
      <c r="P516" s="423"/>
      <c r="Q516" s="423"/>
      <c r="R516" s="423"/>
      <c r="S516" s="423"/>
      <c r="T516" s="423"/>
      <c r="U516" s="423"/>
      <c r="V516" s="423"/>
      <c r="W516" s="423"/>
      <c r="X516" s="423"/>
      <c r="Y516" s="423"/>
      <c r="Z516" s="423"/>
      <c r="AA516" s="423"/>
      <c r="AB516" s="423"/>
      <c r="AC516" s="423"/>
      <c r="AD516" s="423"/>
      <c r="AE516" s="423"/>
      <c r="AF516" s="423"/>
      <c r="AG516" s="423"/>
      <c r="AH516" s="423"/>
      <c r="AI516" s="423"/>
      <c r="AJ516" s="423"/>
      <c r="AK516" s="423"/>
      <c r="AL516" s="423"/>
      <c r="AM516" s="423"/>
      <c r="AN516" s="423"/>
      <c r="AO516" s="423"/>
      <c r="AP516" s="423"/>
      <c r="AQ516" s="423"/>
      <c r="AR516" s="424"/>
      <c r="AS516" s="364"/>
      <c r="AT516" s="365"/>
      <c r="AU516" s="365"/>
      <c r="AV516" s="365"/>
      <c r="AW516" s="365"/>
      <c r="AX516" s="365"/>
      <c r="AY516" s="365"/>
      <c r="AZ516" s="365"/>
      <c r="BA516" s="365"/>
      <c r="BB516" s="366"/>
      <c r="BC516" s="364"/>
      <c r="BD516" s="365"/>
      <c r="BE516" s="365"/>
      <c r="BF516" s="365"/>
      <c r="BG516" s="365"/>
      <c r="BH516" s="365"/>
      <c r="BI516" s="365"/>
      <c r="BJ516" s="365"/>
      <c r="BK516" s="365"/>
      <c r="BL516" s="365"/>
      <c r="BM516" s="366"/>
      <c r="BN516" s="404">
        <f t="shared" si="25"/>
        <v>0</v>
      </c>
      <c r="BO516" s="405"/>
      <c r="BP516" s="405"/>
      <c r="BQ516" s="405"/>
      <c r="BR516" s="405"/>
      <c r="BS516" s="405"/>
      <c r="BT516" s="405"/>
      <c r="BU516" s="405"/>
      <c r="BV516" s="405"/>
      <c r="BW516" s="405"/>
      <c r="BX516" s="405"/>
      <c r="BY516" s="405"/>
      <c r="BZ516" s="405"/>
      <c r="CA516" s="405"/>
      <c r="CB516" s="406"/>
    </row>
    <row r="517" spans="1:80" hidden="1" x14ac:dyDescent="0.2">
      <c r="A517" s="400"/>
      <c r="B517" s="401"/>
      <c r="C517" s="401"/>
      <c r="D517" s="402"/>
      <c r="E517" s="422"/>
      <c r="F517" s="423"/>
      <c r="G517" s="423"/>
      <c r="H517" s="423"/>
      <c r="I517" s="423"/>
      <c r="J517" s="423"/>
      <c r="K517" s="423"/>
      <c r="L517" s="423"/>
      <c r="M517" s="423"/>
      <c r="N517" s="423"/>
      <c r="O517" s="423"/>
      <c r="P517" s="423"/>
      <c r="Q517" s="423"/>
      <c r="R517" s="423"/>
      <c r="S517" s="423"/>
      <c r="T517" s="423"/>
      <c r="U517" s="423"/>
      <c r="V517" s="423"/>
      <c r="W517" s="423"/>
      <c r="X517" s="423"/>
      <c r="Y517" s="423"/>
      <c r="Z517" s="423"/>
      <c r="AA517" s="423"/>
      <c r="AB517" s="423"/>
      <c r="AC517" s="423"/>
      <c r="AD517" s="423"/>
      <c r="AE517" s="423"/>
      <c r="AF517" s="423"/>
      <c r="AG517" s="423"/>
      <c r="AH517" s="423"/>
      <c r="AI517" s="423"/>
      <c r="AJ517" s="423"/>
      <c r="AK517" s="423"/>
      <c r="AL517" s="423"/>
      <c r="AM517" s="423"/>
      <c r="AN517" s="423"/>
      <c r="AO517" s="423"/>
      <c r="AP517" s="423"/>
      <c r="AQ517" s="423"/>
      <c r="AR517" s="424"/>
      <c r="AS517" s="364"/>
      <c r="AT517" s="365"/>
      <c r="AU517" s="365"/>
      <c r="AV517" s="365"/>
      <c r="AW517" s="365"/>
      <c r="AX517" s="365"/>
      <c r="AY517" s="365"/>
      <c r="AZ517" s="365"/>
      <c r="BA517" s="365"/>
      <c r="BB517" s="366"/>
      <c r="BC517" s="364"/>
      <c r="BD517" s="365"/>
      <c r="BE517" s="365"/>
      <c r="BF517" s="365"/>
      <c r="BG517" s="365"/>
      <c r="BH517" s="365"/>
      <c r="BI517" s="365"/>
      <c r="BJ517" s="365"/>
      <c r="BK517" s="365"/>
      <c r="BL517" s="365"/>
      <c r="BM517" s="366"/>
      <c r="BN517" s="404">
        <f t="shared" si="25"/>
        <v>0</v>
      </c>
      <c r="BO517" s="405"/>
      <c r="BP517" s="405"/>
      <c r="BQ517" s="405"/>
      <c r="BR517" s="405"/>
      <c r="BS517" s="405"/>
      <c r="BT517" s="405"/>
      <c r="BU517" s="405"/>
      <c r="BV517" s="405"/>
      <c r="BW517" s="405"/>
      <c r="BX517" s="405"/>
      <c r="BY517" s="405"/>
      <c r="BZ517" s="405"/>
      <c r="CA517" s="405"/>
      <c r="CB517" s="406"/>
    </row>
    <row r="518" spans="1:80" hidden="1" x14ac:dyDescent="0.2">
      <c r="A518" s="400"/>
      <c r="B518" s="401"/>
      <c r="C518" s="401"/>
      <c r="D518" s="402"/>
      <c r="E518" s="422"/>
      <c r="F518" s="423"/>
      <c r="G518" s="423"/>
      <c r="H518" s="423"/>
      <c r="I518" s="423"/>
      <c r="J518" s="423"/>
      <c r="K518" s="423"/>
      <c r="L518" s="423"/>
      <c r="M518" s="423"/>
      <c r="N518" s="423"/>
      <c r="O518" s="423"/>
      <c r="P518" s="423"/>
      <c r="Q518" s="423"/>
      <c r="R518" s="423"/>
      <c r="S518" s="423"/>
      <c r="T518" s="423"/>
      <c r="U518" s="423"/>
      <c r="V518" s="423"/>
      <c r="W518" s="423"/>
      <c r="X518" s="423"/>
      <c r="Y518" s="423"/>
      <c r="Z518" s="423"/>
      <c r="AA518" s="423"/>
      <c r="AB518" s="423"/>
      <c r="AC518" s="423"/>
      <c r="AD518" s="423"/>
      <c r="AE518" s="423"/>
      <c r="AF518" s="423"/>
      <c r="AG518" s="423"/>
      <c r="AH518" s="423"/>
      <c r="AI518" s="423"/>
      <c r="AJ518" s="423"/>
      <c r="AK518" s="423"/>
      <c r="AL518" s="423"/>
      <c r="AM518" s="423"/>
      <c r="AN518" s="423"/>
      <c r="AO518" s="423"/>
      <c r="AP518" s="423"/>
      <c r="AQ518" s="423"/>
      <c r="AR518" s="424"/>
      <c r="AS518" s="364"/>
      <c r="AT518" s="365"/>
      <c r="AU518" s="365"/>
      <c r="AV518" s="365"/>
      <c r="AW518" s="365"/>
      <c r="AX518" s="365"/>
      <c r="AY518" s="365"/>
      <c r="AZ518" s="365"/>
      <c r="BA518" s="365"/>
      <c r="BB518" s="366"/>
      <c r="BC518" s="364"/>
      <c r="BD518" s="365"/>
      <c r="BE518" s="365"/>
      <c r="BF518" s="365"/>
      <c r="BG518" s="365"/>
      <c r="BH518" s="365"/>
      <c r="BI518" s="365"/>
      <c r="BJ518" s="365"/>
      <c r="BK518" s="365"/>
      <c r="BL518" s="365"/>
      <c r="BM518" s="366"/>
      <c r="BN518" s="404">
        <f t="shared" si="25"/>
        <v>0</v>
      </c>
      <c r="BO518" s="405"/>
      <c r="BP518" s="405"/>
      <c r="BQ518" s="405"/>
      <c r="BR518" s="405"/>
      <c r="BS518" s="405"/>
      <c r="BT518" s="405"/>
      <c r="BU518" s="405"/>
      <c r="BV518" s="405"/>
      <c r="BW518" s="405"/>
      <c r="BX518" s="405"/>
      <c r="BY518" s="405"/>
      <c r="BZ518" s="405"/>
      <c r="CA518" s="405"/>
      <c r="CB518" s="406"/>
    </row>
    <row r="519" spans="1:80" hidden="1" x14ac:dyDescent="0.2">
      <c r="A519" s="400"/>
      <c r="B519" s="401"/>
      <c r="C519" s="401"/>
      <c r="D519" s="402"/>
      <c r="E519" s="361"/>
      <c r="F519" s="362"/>
      <c r="G519" s="362"/>
      <c r="H519" s="362"/>
      <c r="I519" s="362"/>
      <c r="J519" s="362"/>
      <c r="K519" s="362"/>
      <c r="L519" s="362"/>
      <c r="M519" s="362"/>
      <c r="N519" s="362"/>
      <c r="O519" s="362"/>
      <c r="P519" s="362"/>
      <c r="Q519" s="362"/>
      <c r="R519" s="362"/>
      <c r="S519" s="362"/>
      <c r="T519" s="362"/>
      <c r="U519" s="362"/>
      <c r="V519" s="362"/>
      <c r="W519" s="362"/>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3"/>
      <c r="AS519" s="364"/>
      <c r="AT519" s="365"/>
      <c r="AU519" s="365"/>
      <c r="AV519" s="365"/>
      <c r="AW519" s="365"/>
      <c r="AX519" s="365"/>
      <c r="AY519" s="365"/>
      <c r="AZ519" s="365"/>
      <c r="BA519" s="365"/>
      <c r="BB519" s="366"/>
      <c r="BC519" s="364"/>
      <c r="BD519" s="365"/>
      <c r="BE519" s="365"/>
      <c r="BF519" s="365"/>
      <c r="BG519" s="365"/>
      <c r="BH519" s="365"/>
      <c r="BI519" s="365"/>
      <c r="BJ519" s="365"/>
      <c r="BK519" s="365"/>
      <c r="BL519" s="365"/>
      <c r="BM519" s="366"/>
      <c r="BN519" s="404">
        <f t="shared" ref="BN519:BN557" si="26">ROUND(AS519*BC519,2)</f>
        <v>0</v>
      </c>
      <c r="BO519" s="405"/>
      <c r="BP519" s="405"/>
      <c r="BQ519" s="405"/>
      <c r="BR519" s="405"/>
      <c r="BS519" s="405"/>
      <c r="BT519" s="405"/>
      <c r="BU519" s="405"/>
      <c r="BV519" s="405"/>
      <c r="BW519" s="405"/>
      <c r="BX519" s="405"/>
      <c r="BY519" s="405"/>
      <c r="BZ519" s="405"/>
      <c r="CA519" s="405"/>
      <c r="CB519" s="406"/>
    </row>
    <row r="520" spans="1:80" hidden="1" x14ac:dyDescent="0.2">
      <c r="A520" s="400"/>
      <c r="B520" s="401"/>
      <c r="C520" s="401"/>
      <c r="D520" s="402"/>
      <c r="E520" s="361"/>
      <c r="F520" s="362"/>
      <c r="G520" s="362"/>
      <c r="H520" s="362"/>
      <c r="I520" s="362"/>
      <c r="J520" s="362"/>
      <c r="K520" s="362"/>
      <c r="L520" s="362"/>
      <c r="M520" s="362"/>
      <c r="N520" s="362"/>
      <c r="O520" s="362"/>
      <c r="P520" s="362"/>
      <c r="Q520" s="362"/>
      <c r="R520" s="362"/>
      <c r="S520" s="362"/>
      <c r="T520" s="362"/>
      <c r="U520" s="362"/>
      <c r="V520" s="362"/>
      <c r="W520" s="362"/>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3"/>
      <c r="AS520" s="364"/>
      <c r="AT520" s="365"/>
      <c r="AU520" s="365"/>
      <c r="AV520" s="365"/>
      <c r="AW520" s="365"/>
      <c r="AX520" s="365"/>
      <c r="AY520" s="365"/>
      <c r="AZ520" s="365"/>
      <c r="BA520" s="365"/>
      <c r="BB520" s="366"/>
      <c r="BC520" s="364"/>
      <c r="BD520" s="365"/>
      <c r="BE520" s="365"/>
      <c r="BF520" s="365"/>
      <c r="BG520" s="365"/>
      <c r="BH520" s="365"/>
      <c r="BI520" s="365"/>
      <c r="BJ520" s="365"/>
      <c r="BK520" s="365"/>
      <c r="BL520" s="365"/>
      <c r="BM520" s="366"/>
      <c r="BN520" s="404">
        <f t="shared" si="26"/>
        <v>0</v>
      </c>
      <c r="BO520" s="405"/>
      <c r="BP520" s="405"/>
      <c r="BQ520" s="405"/>
      <c r="BR520" s="405"/>
      <c r="BS520" s="405"/>
      <c r="BT520" s="405"/>
      <c r="BU520" s="405"/>
      <c r="BV520" s="405"/>
      <c r="BW520" s="405"/>
      <c r="BX520" s="405"/>
      <c r="BY520" s="405"/>
      <c r="BZ520" s="405"/>
      <c r="CA520" s="405"/>
      <c r="CB520" s="406"/>
    </row>
    <row r="521" spans="1:80" hidden="1" x14ac:dyDescent="0.2">
      <c r="A521" s="400"/>
      <c r="B521" s="401"/>
      <c r="C521" s="401"/>
      <c r="D521" s="402"/>
      <c r="E521" s="361"/>
      <c r="F521" s="362"/>
      <c r="G521" s="362"/>
      <c r="H521" s="362"/>
      <c r="I521" s="362"/>
      <c r="J521" s="362"/>
      <c r="K521" s="362"/>
      <c r="L521" s="362"/>
      <c r="M521" s="362"/>
      <c r="N521" s="362"/>
      <c r="O521" s="362"/>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3"/>
      <c r="AS521" s="364"/>
      <c r="AT521" s="365"/>
      <c r="AU521" s="365"/>
      <c r="AV521" s="365"/>
      <c r="AW521" s="365"/>
      <c r="AX521" s="365"/>
      <c r="AY521" s="365"/>
      <c r="AZ521" s="365"/>
      <c r="BA521" s="365"/>
      <c r="BB521" s="366"/>
      <c r="BC521" s="364"/>
      <c r="BD521" s="365"/>
      <c r="BE521" s="365"/>
      <c r="BF521" s="365"/>
      <c r="BG521" s="365"/>
      <c r="BH521" s="365"/>
      <c r="BI521" s="365"/>
      <c r="BJ521" s="365"/>
      <c r="BK521" s="365"/>
      <c r="BL521" s="365"/>
      <c r="BM521" s="366"/>
      <c r="BN521" s="404">
        <f t="shared" si="26"/>
        <v>0</v>
      </c>
      <c r="BO521" s="405"/>
      <c r="BP521" s="405"/>
      <c r="BQ521" s="405"/>
      <c r="BR521" s="405"/>
      <c r="BS521" s="405"/>
      <c r="BT521" s="405"/>
      <c r="BU521" s="405"/>
      <c r="BV521" s="405"/>
      <c r="BW521" s="405"/>
      <c r="BX521" s="405"/>
      <c r="BY521" s="405"/>
      <c r="BZ521" s="405"/>
      <c r="CA521" s="405"/>
      <c r="CB521" s="406"/>
    </row>
    <row r="522" spans="1:80" hidden="1" x14ac:dyDescent="0.2">
      <c r="A522" s="400"/>
      <c r="B522" s="401"/>
      <c r="C522" s="401"/>
      <c r="D522" s="402"/>
      <c r="E522" s="361"/>
      <c r="F522" s="362"/>
      <c r="G522" s="362"/>
      <c r="H522" s="362"/>
      <c r="I522" s="362"/>
      <c r="J522" s="362"/>
      <c r="K522" s="362"/>
      <c r="L522" s="362"/>
      <c r="M522" s="362"/>
      <c r="N522" s="362"/>
      <c r="O522" s="362"/>
      <c r="P522" s="362"/>
      <c r="Q522" s="362"/>
      <c r="R522" s="362"/>
      <c r="S522" s="362"/>
      <c r="T522" s="362"/>
      <c r="U522" s="362"/>
      <c r="V522" s="362"/>
      <c r="W522" s="362"/>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3"/>
      <c r="AS522" s="364"/>
      <c r="AT522" s="365"/>
      <c r="AU522" s="365"/>
      <c r="AV522" s="365"/>
      <c r="AW522" s="365"/>
      <c r="AX522" s="365"/>
      <c r="AY522" s="365"/>
      <c r="AZ522" s="365"/>
      <c r="BA522" s="365"/>
      <c r="BB522" s="366"/>
      <c r="BC522" s="364"/>
      <c r="BD522" s="365"/>
      <c r="BE522" s="365"/>
      <c r="BF522" s="365"/>
      <c r="BG522" s="365"/>
      <c r="BH522" s="365"/>
      <c r="BI522" s="365"/>
      <c r="BJ522" s="365"/>
      <c r="BK522" s="365"/>
      <c r="BL522" s="365"/>
      <c r="BM522" s="366"/>
      <c r="BN522" s="404">
        <f t="shared" si="26"/>
        <v>0</v>
      </c>
      <c r="BO522" s="405"/>
      <c r="BP522" s="405"/>
      <c r="BQ522" s="405"/>
      <c r="BR522" s="405"/>
      <c r="BS522" s="405"/>
      <c r="BT522" s="405"/>
      <c r="BU522" s="405"/>
      <c r="BV522" s="405"/>
      <c r="BW522" s="405"/>
      <c r="BX522" s="405"/>
      <c r="BY522" s="405"/>
      <c r="BZ522" s="405"/>
      <c r="CA522" s="405"/>
      <c r="CB522" s="406"/>
    </row>
    <row r="523" spans="1:80" hidden="1" x14ac:dyDescent="0.2">
      <c r="A523" s="400"/>
      <c r="B523" s="401"/>
      <c r="C523" s="401"/>
      <c r="D523" s="402"/>
      <c r="E523" s="361"/>
      <c r="F523" s="362"/>
      <c r="G523" s="362"/>
      <c r="H523" s="362"/>
      <c r="I523" s="362"/>
      <c r="J523" s="362"/>
      <c r="K523" s="362"/>
      <c r="L523" s="362"/>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3"/>
      <c r="AS523" s="364"/>
      <c r="AT523" s="365"/>
      <c r="AU523" s="365"/>
      <c r="AV523" s="365"/>
      <c r="AW523" s="365"/>
      <c r="AX523" s="365"/>
      <c r="AY523" s="365"/>
      <c r="AZ523" s="365"/>
      <c r="BA523" s="365"/>
      <c r="BB523" s="366"/>
      <c r="BC523" s="364"/>
      <c r="BD523" s="365"/>
      <c r="BE523" s="365"/>
      <c r="BF523" s="365"/>
      <c r="BG523" s="365"/>
      <c r="BH523" s="365"/>
      <c r="BI523" s="365"/>
      <c r="BJ523" s="365"/>
      <c r="BK523" s="365"/>
      <c r="BL523" s="365"/>
      <c r="BM523" s="366"/>
      <c r="BN523" s="404">
        <f t="shared" si="26"/>
        <v>0</v>
      </c>
      <c r="BO523" s="405"/>
      <c r="BP523" s="405"/>
      <c r="BQ523" s="405"/>
      <c r="BR523" s="405"/>
      <c r="BS523" s="405"/>
      <c r="BT523" s="405"/>
      <c r="BU523" s="405"/>
      <c r="BV523" s="405"/>
      <c r="BW523" s="405"/>
      <c r="BX523" s="405"/>
      <c r="BY523" s="405"/>
      <c r="BZ523" s="405"/>
      <c r="CA523" s="405"/>
      <c r="CB523" s="406"/>
    </row>
    <row r="524" spans="1:80" hidden="1" x14ac:dyDescent="0.2">
      <c r="A524" s="400"/>
      <c r="B524" s="401"/>
      <c r="C524" s="401"/>
      <c r="D524" s="402"/>
      <c r="E524" s="361"/>
      <c r="F524" s="362"/>
      <c r="G524" s="362"/>
      <c r="H524" s="362"/>
      <c r="I524" s="362"/>
      <c r="J524" s="362"/>
      <c r="K524" s="362"/>
      <c r="L524" s="362"/>
      <c r="M524" s="362"/>
      <c r="N524" s="362"/>
      <c r="O524" s="362"/>
      <c r="P524" s="362"/>
      <c r="Q524" s="362"/>
      <c r="R524" s="362"/>
      <c r="S524" s="362"/>
      <c r="T524" s="362"/>
      <c r="U524" s="362"/>
      <c r="V524" s="362"/>
      <c r="W524" s="362"/>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3"/>
      <c r="AS524" s="364"/>
      <c r="AT524" s="365"/>
      <c r="AU524" s="365"/>
      <c r="AV524" s="365"/>
      <c r="AW524" s="365"/>
      <c r="AX524" s="365"/>
      <c r="AY524" s="365"/>
      <c r="AZ524" s="365"/>
      <c r="BA524" s="365"/>
      <c r="BB524" s="366"/>
      <c r="BC524" s="364"/>
      <c r="BD524" s="365"/>
      <c r="BE524" s="365"/>
      <c r="BF524" s="365"/>
      <c r="BG524" s="365"/>
      <c r="BH524" s="365"/>
      <c r="BI524" s="365"/>
      <c r="BJ524" s="365"/>
      <c r="BK524" s="365"/>
      <c r="BL524" s="365"/>
      <c r="BM524" s="366"/>
      <c r="BN524" s="404">
        <f t="shared" si="26"/>
        <v>0</v>
      </c>
      <c r="BO524" s="405"/>
      <c r="BP524" s="405"/>
      <c r="BQ524" s="405"/>
      <c r="BR524" s="405"/>
      <c r="BS524" s="405"/>
      <c r="BT524" s="405"/>
      <c r="BU524" s="405"/>
      <c r="BV524" s="405"/>
      <c r="BW524" s="405"/>
      <c r="BX524" s="405"/>
      <c r="BY524" s="405"/>
      <c r="BZ524" s="405"/>
      <c r="CA524" s="405"/>
      <c r="CB524" s="406"/>
    </row>
    <row r="525" spans="1:80" hidden="1" x14ac:dyDescent="0.2">
      <c r="A525" s="400"/>
      <c r="B525" s="401"/>
      <c r="C525" s="401"/>
      <c r="D525" s="402"/>
      <c r="E525" s="422"/>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c r="AB525" s="423"/>
      <c r="AC525" s="423"/>
      <c r="AD525" s="423"/>
      <c r="AE525" s="423"/>
      <c r="AF525" s="423"/>
      <c r="AG525" s="423"/>
      <c r="AH525" s="423"/>
      <c r="AI525" s="423"/>
      <c r="AJ525" s="423"/>
      <c r="AK525" s="423"/>
      <c r="AL525" s="423"/>
      <c r="AM525" s="423"/>
      <c r="AN525" s="423"/>
      <c r="AO525" s="423"/>
      <c r="AP525" s="423"/>
      <c r="AQ525" s="423"/>
      <c r="AR525" s="424"/>
      <c r="AS525" s="364"/>
      <c r="AT525" s="365"/>
      <c r="AU525" s="365"/>
      <c r="AV525" s="365"/>
      <c r="AW525" s="365"/>
      <c r="AX525" s="365"/>
      <c r="AY525" s="365"/>
      <c r="AZ525" s="365"/>
      <c r="BA525" s="365"/>
      <c r="BB525" s="366"/>
      <c r="BC525" s="364"/>
      <c r="BD525" s="365"/>
      <c r="BE525" s="365"/>
      <c r="BF525" s="365"/>
      <c r="BG525" s="365"/>
      <c r="BH525" s="365"/>
      <c r="BI525" s="365"/>
      <c r="BJ525" s="365"/>
      <c r="BK525" s="365"/>
      <c r="BL525" s="365"/>
      <c r="BM525" s="366"/>
      <c r="BN525" s="404">
        <f t="shared" si="26"/>
        <v>0</v>
      </c>
      <c r="BO525" s="405"/>
      <c r="BP525" s="405"/>
      <c r="BQ525" s="405"/>
      <c r="BR525" s="405"/>
      <c r="BS525" s="405"/>
      <c r="BT525" s="405"/>
      <c r="BU525" s="405"/>
      <c r="BV525" s="405"/>
      <c r="BW525" s="405"/>
      <c r="BX525" s="405"/>
      <c r="BY525" s="405"/>
      <c r="BZ525" s="405"/>
      <c r="CA525" s="405"/>
      <c r="CB525" s="406"/>
    </row>
    <row r="526" spans="1:80" hidden="1" x14ac:dyDescent="0.2">
      <c r="A526" s="400"/>
      <c r="B526" s="401"/>
      <c r="C526" s="401"/>
      <c r="D526" s="402"/>
      <c r="E526" s="422"/>
      <c r="F526" s="423"/>
      <c r="G526" s="423"/>
      <c r="H526" s="423"/>
      <c r="I526" s="423"/>
      <c r="J526" s="423"/>
      <c r="K526" s="423"/>
      <c r="L526" s="423"/>
      <c r="M526" s="423"/>
      <c r="N526" s="423"/>
      <c r="O526" s="423"/>
      <c r="P526" s="423"/>
      <c r="Q526" s="423"/>
      <c r="R526" s="423"/>
      <c r="S526" s="423"/>
      <c r="T526" s="423"/>
      <c r="U526" s="423"/>
      <c r="V526" s="423"/>
      <c r="W526" s="423"/>
      <c r="X526" s="423"/>
      <c r="Y526" s="423"/>
      <c r="Z526" s="423"/>
      <c r="AA526" s="423"/>
      <c r="AB526" s="423"/>
      <c r="AC526" s="423"/>
      <c r="AD526" s="423"/>
      <c r="AE526" s="423"/>
      <c r="AF526" s="423"/>
      <c r="AG526" s="423"/>
      <c r="AH526" s="423"/>
      <c r="AI526" s="423"/>
      <c r="AJ526" s="423"/>
      <c r="AK526" s="423"/>
      <c r="AL526" s="423"/>
      <c r="AM526" s="423"/>
      <c r="AN526" s="423"/>
      <c r="AO526" s="423"/>
      <c r="AP526" s="423"/>
      <c r="AQ526" s="423"/>
      <c r="AR526" s="424"/>
      <c r="AS526" s="364"/>
      <c r="AT526" s="365"/>
      <c r="AU526" s="365"/>
      <c r="AV526" s="365"/>
      <c r="AW526" s="365"/>
      <c r="AX526" s="365"/>
      <c r="AY526" s="365"/>
      <c r="AZ526" s="365"/>
      <c r="BA526" s="365"/>
      <c r="BB526" s="366"/>
      <c r="BC526" s="364"/>
      <c r="BD526" s="365"/>
      <c r="BE526" s="365"/>
      <c r="BF526" s="365"/>
      <c r="BG526" s="365"/>
      <c r="BH526" s="365"/>
      <c r="BI526" s="365"/>
      <c r="BJ526" s="365"/>
      <c r="BK526" s="365"/>
      <c r="BL526" s="365"/>
      <c r="BM526" s="366"/>
      <c r="BN526" s="404">
        <f t="shared" si="26"/>
        <v>0</v>
      </c>
      <c r="BO526" s="405"/>
      <c r="BP526" s="405"/>
      <c r="BQ526" s="405"/>
      <c r="BR526" s="405"/>
      <c r="BS526" s="405"/>
      <c r="BT526" s="405"/>
      <c r="BU526" s="405"/>
      <c r="BV526" s="405"/>
      <c r="BW526" s="405"/>
      <c r="BX526" s="405"/>
      <c r="BY526" s="405"/>
      <c r="BZ526" s="405"/>
      <c r="CA526" s="405"/>
      <c r="CB526" s="406"/>
    </row>
    <row r="527" spans="1:80" hidden="1" x14ac:dyDescent="0.2">
      <c r="A527" s="400"/>
      <c r="B527" s="401"/>
      <c r="C527" s="401"/>
      <c r="D527" s="402"/>
      <c r="E527" s="422"/>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23"/>
      <c r="AD527" s="423"/>
      <c r="AE527" s="423"/>
      <c r="AF527" s="423"/>
      <c r="AG527" s="423"/>
      <c r="AH527" s="423"/>
      <c r="AI527" s="423"/>
      <c r="AJ527" s="423"/>
      <c r="AK527" s="423"/>
      <c r="AL527" s="423"/>
      <c r="AM527" s="423"/>
      <c r="AN527" s="423"/>
      <c r="AO527" s="423"/>
      <c r="AP527" s="423"/>
      <c r="AQ527" s="423"/>
      <c r="AR527" s="424"/>
      <c r="AS527" s="364"/>
      <c r="AT527" s="365"/>
      <c r="AU527" s="365"/>
      <c r="AV527" s="365"/>
      <c r="AW527" s="365"/>
      <c r="AX527" s="365"/>
      <c r="AY527" s="365"/>
      <c r="AZ527" s="365"/>
      <c r="BA527" s="365"/>
      <c r="BB527" s="366"/>
      <c r="BC527" s="364"/>
      <c r="BD527" s="365"/>
      <c r="BE527" s="365"/>
      <c r="BF527" s="365"/>
      <c r="BG527" s="365"/>
      <c r="BH527" s="365"/>
      <c r="BI527" s="365"/>
      <c r="BJ527" s="365"/>
      <c r="BK527" s="365"/>
      <c r="BL527" s="365"/>
      <c r="BM527" s="366"/>
      <c r="BN527" s="404">
        <f t="shared" si="26"/>
        <v>0</v>
      </c>
      <c r="BO527" s="405"/>
      <c r="BP527" s="405"/>
      <c r="BQ527" s="405"/>
      <c r="BR527" s="405"/>
      <c r="BS527" s="405"/>
      <c r="BT527" s="405"/>
      <c r="BU527" s="405"/>
      <c r="BV527" s="405"/>
      <c r="BW527" s="405"/>
      <c r="BX527" s="405"/>
      <c r="BY527" s="405"/>
      <c r="BZ527" s="405"/>
      <c r="CA527" s="405"/>
      <c r="CB527" s="406"/>
    </row>
    <row r="528" spans="1:80" hidden="1" x14ac:dyDescent="0.2">
      <c r="A528" s="400"/>
      <c r="B528" s="401"/>
      <c r="C528" s="401"/>
      <c r="D528" s="402"/>
      <c r="E528" s="422"/>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c r="AB528" s="423"/>
      <c r="AC528" s="423"/>
      <c r="AD528" s="423"/>
      <c r="AE528" s="423"/>
      <c r="AF528" s="423"/>
      <c r="AG528" s="423"/>
      <c r="AH528" s="423"/>
      <c r="AI528" s="423"/>
      <c r="AJ528" s="423"/>
      <c r="AK528" s="423"/>
      <c r="AL528" s="423"/>
      <c r="AM528" s="423"/>
      <c r="AN528" s="423"/>
      <c r="AO528" s="423"/>
      <c r="AP528" s="423"/>
      <c r="AQ528" s="423"/>
      <c r="AR528" s="424"/>
      <c r="AS528" s="364"/>
      <c r="AT528" s="365"/>
      <c r="AU528" s="365"/>
      <c r="AV528" s="365"/>
      <c r="AW528" s="365"/>
      <c r="AX528" s="365"/>
      <c r="AY528" s="365"/>
      <c r="AZ528" s="365"/>
      <c r="BA528" s="365"/>
      <c r="BB528" s="366"/>
      <c r="BC528" s="364"/>
      <c r="BD528" s="365"/>
      <c r="BE528" s="365"/>
      <c r="BF528" s="365"/>
      <c r="BG528" s="365"/>
      <c r="BH528" s="365"/>
      <c r="BI528" s="365"/>
      <c r="BJ528" s="365"/>
      <c r="BK528" s="365"/>
      <c r="BL528" s="365"/>
      <c r="BM528" s="366"/>
      <c r="BN528" s="404">
        <f t="shared" si="26"/>
        <v>0</v>
      </c>
      <c r="BO528" s="405"/>
      <c r="BP528" s="405"/>
      <c r="BQ528" s="405"/>
      <c r="BR528" s="405"/>
      <c r="BS528" s="405"/>
      <c r="BT528" s="405"/>
      <c r="BU528" s="405"/>
      <c r="BV528" s="405"/>
      <c r="BW528" s="405"/>
      <c r="BX528" s="405"/>
      <c r="BY528" s="405"/>
      <c r="BZ528" s="405"/>
      <c r="CA528" s="405"/>
      <c r="CB528" s="406"/>
    </row>
    <row r="529" spans="1:80" hidden="1" x14ac:dyDescent="0.2">
      <c r="A529" s="400"/>
      <c r="B529" s="401"/>
      <c r="C529" s="401"/>
      <c r="D529" s="402"/>
      <c r="E529" s="422"/>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c r="AB529" s="423"/>
      <c r="AC529" s="423"/>
      <c r="AD529" s="423"/>
      <c r="AE529" s="423"/>
      <c r="AF529" s="423"/>
      <c r="AG529" s="423"/>
      <c r="AH529" s="423"/>
      <c r="AI529" s="423"/>
      <c r="AJ529" s="423"/>
      <c r="AK529" s="423"/>
      <c r="AL529" s="423"/>
      <c r="AM529" s="423"/>
      <c r="AN529" s="423"/>
      <c r="AO529" s="423"/>
      <c r="AP529" s="423"/>
      <c r="AQ529" s="423"/>
      <c r="AR529" s="424"/>
      <c r="AS529" s="364"/>
      <c r="AT529" s="365"/>
      <c r="AU529" s="365"/>
      <c r="AV529" s="365"/>
      <c r="AW529" s="365"/>
      <c r="AX529" s="365"/>
      <c r="AY529" s="365"/>
      <c r="AZ529" s="365"/>
      <c r="BA529" s="365"/>
      <c r="BB529" s="366"/>
      <c r="BC529" s="364"/>
      <c r="BD529" s="365"/>
      <c r="BE529" s="365"/>
      <c r="BF529" s="365"/>
      <c r="BG529" s="365"/>
      <c r="BH529" s="365"/>
      <c r="BI529" s="365"/>
      <c r="BJ529" s="365"/>
      <c r="BK529" s="365"/>
      <c r="BL529" s="365"/>
      <c r="BM529" s="366"/>
      <c r="BN529" s="404">
        <f t="shared" si="26"/>
        <v>0</v>
      </c>
      <c r="BO529" s="405"/>
      <c r="BP529" s="405"/>
      <c r="BQ529" s="405"/>
      <c r="BR529" s="405"/>
      <c r="BS529" s="405"/>
      <c r="BT529" s="405"/>
      <c r="BU529" s="405"/>
      <c r="BV529" s="405"/>
      <c r="BW529" s="405"/>
      <c r="BX529" s="405"/>
      <c r="BY529" s="405"/>
      <c r="BZ529" s="405"/>
      <c r="CA529" s="405"/>
      <c r="CB529" s="406"/>
    </row>
    <row r="530" spans="1:80" hidden="1" x14ac:dyDescent="0.2">
      <c r="A530" s="400"/>
      <c r="B530" s="401"/>
      <c r="C530" s="401"/>
      <c r="D530" s="402"/>
      <c r="E530" s="422"/>
      <c r="F530" s="423"/>
      <c r="G530" s="423"/>
      <c r="H530" s="423"/>
      <c r="I530" s="423"/>
      <c r="J530" s="423"/>
      <c r="K530" s="423"/>
      <c r="L530" s="423"/>
      <c r="M530" s="423"/>
      <c r="N530" s="423"/>
      <c r="O530" s="423"/>
      <c r="P530" s="423"/>
      <c r="Q530" s="423"/>
      <c r="R530" s="423"/>
      <c r="S530" s="423"/>
      <c r="T530" s="423"/>
      <c r="U530" s="423"/>
      <c r="V530" s="423"/>
      <c r="W530" s="423"/>
      <c r="X530" s="423"/>
      <c r="Y530" s="423"/>
      <c r="Z530" s="423"/>
      <c r="AA530" s="423"/>
      <c r="AB530" s="423"/>
      <c r="AC530" s="423"/>
      <c r="AD530" s="423"/>
      <c r="AE530" s="423"/>
      <c r="AF530" s="423"/>
      <c r="AG530" s="423"/>
      <c r="AH530" s="423"/>
      <c r="AI530" s="423"/>
      <c r="AJ530" s="423"/>
      <c r="AK530" s="423"/>
      <c r="AL530" s="423"/>
      <c r="AM530" s="423"/>
      <c r="AN530" s="423"/>
      <c r="AO530" s="423"/>
      <c r="AP530" s="423"/>
      <c r="AQ530" s="423"/>
      <c r="AR530" s="424"/>
      <c r="AS530" s="364"/>
      <c r="AT530" s="365"/>
      <c r="AU530" s="365"/>
      <c r="AV530" s="365"/>
      <c r="AW530" s="365"/>
      <c r="AX530" s="365"/>
      <c r="AY530" s="365"/>
      <c r="AZ530" s="365"/>
      <c r="BA530" s="365"/>
      <c r="BB530" s="366"/>
      <c r="BC530" s="364"/>
      <c r="BD530" s="365"/>
      <c r="BE530" s="365"/>
      <c r="BF530" s="365"/>
      <c r="BG530" s="365"/>
      <c r="BH530" s="365"/>
      <c r="BI530" s="365"/>
      <c r="BJ530" s="365"/>
      <c r="BK530" s="365"/>
      <c r="BL530" s="365"/>
      <c r="BM530" s="366"/>
      <c r="BN530" s="404">
        <f t="shared" si="26"/>
        <v>0</v>
      </c>
      <c r="BO530" s="405"/>
      <c r="BP530" s="405"/>
      <c r="BQ530" s="405"/>
      <c r="BR530" s="405"/>
      <c r="BS530" s="405"/>
      <c r="BT530" s="405"/>
      <c r="BU530" s="405"/>
      <c r="BV530" s="405"/>
      <c r="BW530" s="405"/>
      <c r="BX530" s="405"/>
      <c r="BY530" s="405"/>
      <c r="BZ530" s="405"/>
      <c r="CA530" s="405"/>
      <c r="CB530" s="406"/>
    </row>
    <row r="531" spans="1:80" hidden="1" x14ac:dyDescent="0.2">
      <c r="A531" s="400"/>
      <c r="B531" s="401"/>
      <c r="C531" s="401"/>
      <c r="D531" s="402"/>
      <c r="E531" s="422"/>
      <c r="F531" s="423"/>
      <c r="G531" s="423"/>
      <c r="H531" s="423"/>
      <c r="I531" s="423"/>
      <c r="J531" s="423"/>
      <c r="K531" s="423"/>
      <c r="L531" s="423"/>
      <c r="M531" s="423"/>
      <c r="N531" s="423"/>
      <c r="O531" s="423"/>
      <c r="P531" s="423"/>
      <c r="Q531" s="423"/>
      <c r="R531" s="423"/>
      <c r="S531" s="423"/>
      <c r="T531" s="423"/>
      <c r="U531" s="423"/>
      <c r="V531" s="423"/>
      <c r="W531" s="423"/>
      <c r="X531" s="423"/>
      <c r="Y531" s="423"/>
      <c r="Z531" s="423"/>
      <c r="AA531" s="423"/>
      <c r="AB531" s="423"/>
      <c r="AC531" s="423"/>
      <c r="AD531" s="423"/>
      <c r="AE531" s="423"/>
      <c r="AF531" s="423"/>
      <c r="AG531" s="423"/>
      <c r="AH531" s="423"/>
      <c r="AI531" s="423"/>
      <c r="AJ531" s="423"/>
      <c r="AK531" s="423"/>
      <c r="AL531" s="423"/>
      <c r="AM531" s="423"/>
      <c r="AN531" s="423"/>
      <c r="AO531" s="423"/>
      <c r="AP531" s="423"/>
      <c r="AQ531" s="423"/>
      <c r="AR531" s="424"/>
      <c r="AS531" s="364"/>
      <c r="AT531" s="365"/>
      <c r="AU531" s="365"/>
      <c r="AV531" s="365"/>
      <c r="AW531" s="365"/>
      <c r="AX531" s="365"/>
      <c r="AY531" s="365"/>
      <c r="AZ531" s="365"/>
      <c r="BA531" s="365"/>
      <c r="BB531" s="366"/>
      <c r="BC531" s="364"/>
      <c r="BD531" s="365"/>
      <c r="BE531" s="365"/>
      <c r="BF531" s="365"/>
      <c r="BG531" s="365"/>
      <c r="BH531" s="365"/>
      <c r="BI531" s="365"/>
      <c r="BJ531" s="365"/>
      <c r="BK531" s="365"/>
      <c r="BL531" s="365"/>
      <c r="BM531" s="366"/>
      <c r="BN531" s="404">
        <f t="shared" si="26"/>
        <v>0</v>
      </c>
      <c r="BO531" s="405"/>
      <c r="BP531" s="405"/>
      <c r="BQ531" s="405"/>
      <c r="BR531" s="405"/>
      <c r="BS531" s="405"/>
      <c r="BT531" s="405"/>
      <c r="BU531" s="405"/>
      <c r="BV531" s="405"/>
      <c r="BW531" s="405"/>
      <c r="BX531" s="405"/>
      <c r="BY531" s="405"/>
      <c r="BZ531" s="405"/>
      <c r="CA531" s="405"/>
      <c r="CB531" s="406"/>
    </row>
    <row r="532" spans="1:80" hidden="1" x14ac:dyDescent="0.2">
      <c r="A532" s="400"/>
      <c r="B532" s="401"/>
      <c r="C532" s="401"/>
      <c r="D532" s="402"/>
      <c r="E532" s="422"/>
      <c r="F532" s="423"/>
      <c r="G532" s="423"/>
      <c r="H532" s="423"/>
      <c r="I532" s="423"/>
      <c r="J532" s="423"/>
      <c r="K532" s="423"/>
      <c r="L532" s="423"/>
      <c r="M532" s="423"/>
      <c r="N532" s="423"/>
      <c r="O532" s="423"/>
      <c r="P532" s="423"/>
      <c r="Q532" s="423"/>
      <c r="R532" s="423"/>
      <c r="S532" s="423"/>
      <c r="T532" s="423"/>
      <c r="U532" s="423"/>
      <c r="V532" s="423"/>
      <c r="W532" s="423"/>
      <c r="X532" s="423"/>
      <c r="Y532" s="423"/>
      <c r="Z532" s="423"/>
      <c r="AA532" s="423"/>
      <c r="AB532" s="423"/>
      <c r="AC532" s="423"/>
      <c r="AD532" s="423"/>
      <c r="AE532" s="423"/>
      <c r="AF532" s="423"/>
      <c r="AG532" s="423"/>
      <c r="AH532" s="423"/>
      <c r="AI532" s="423"/>
      <c r="AJ532" s="423"/>
      <c r="AK532" s="423"/>
      <c r="AL532" s="423"/>
      <c r="AM532" s="423"/>
      <c r="AN532" s="423"/>
      <c r="AO532" s="423"/>
      <c r="AP532" s="423"/>
      <c r="AQ532" s="423"/>
      <c r="AR532" s="424"/>
      <c r="AS532" s="364"/>
      <c r="AT532" s="365"/>
      <c r="AU532" s="365"/>
      <c r="AV532" s="365"/>
      <c r="AW532" s="365"/>
      <c r="AX532" s="365"/>
      <c r="AY532" s="365"/>
      <c r="AZ532" s="365"/>
      <c r="BA532" s="365"/>
      <c r="BB532" s="366"/>
      <c r="BC532" s="364"/>
      <c r="BD532" s="365"/>
      <c r="BE532" s="365"/>
      <c r="BF532" s="365"/>
      <c r="BG532" s="365"/>
      <c r="BH532" s="365"/>
      <c r="BI532" s="365"/>
      <c r="BJ532" s="365"/>
      <c r="BK532" s="365"/>
      <c r="BL532" s="365"/>
      <c r="BM532" s="366"/>
      <c r="BN532" s="404">
        <f t="shared" si="26"/>
        <v>0</v>
      </c>
      <c r="BO532" s="405"/>
      <c r="BP532" s="405"/>
      <c r="BQ532" s="405"/>
      <c r="BR532" s="405"/>
      <c r="BS532" s="405"/>
      <c r="BT532" s="405"/>
      <c r="BU532" s="405"/>
      <c r="BV532" s="405"/>
      <c r="BW532" s="405"/>
      <c r="BX532" s="405"/>
      <c r="BY532" s="405"/>
      <c r="BZ532" s="405"/>
      <c r="CA532" s="405"/>
      <c r="CB532" s="406"/>
    </row>
    <row r="533" spans="1:80" hidden="1" x14ac:dyDescent="0.2">
      <c r="A533" s="400"/>
      <c r="B533" s="401"/>
      <c r="C533" s="401"/>
      <c r="D533" s="402"/>
      <c r="E533" s="422"/>
      <c r="F533" s="423"/>
      <c r="G533" s="423"/>
      <c r="H533" s="423"/>
      <c r="I533" s="423"/>
      <c r="J533" s="423"/>
      <c r="K533" s="423"/>
      <c r="L533" s="423"/>
      <c r="M533" s="423"/>
      <c r="N533" s="423"/>
      <c r="O533" s="423"/>
      <c r="P533" s="423"/>
      <c r="Q533" s="423"/>
      <c r="R533" s="423"/>
      <c r="S533" s="423"/>
      <c r="T533" s="423"/>
      <c r="U533" s="423"/>
      <c r="V533" s="423"/>
      <c r="W533" s="423"/>
      <c r="X533" s="423"/>
      <c r="Y533" s="423"/>
      <c r="Z533" s="423"/>
      <c r="AA533" s="423"/>
      <c r="AB533" s="423"/>
      <c r="AC533" s="423"/>
      <c r="AD533" s="423"/>
      <c r="AE533" s="423"/>
      <c r="AF533" s="423"/>
      <c r="AG533" s="423"/>
      <c r="AH533" s="423"/>
      <c r="AI533" s="423"/>
      <c r="AJ533" s="423"/>
      <c r="AK533" s="423"/>
      <c r="AL533" s="423"/>
      <c r="AM533" s="423"/>
      <c r="AN533" s="423"/>
      <c r="AO533" s="423"/>
      <c r="AP533" s="423"/>
      <c r="AQ533" s="423"/>
      <c r="AR533" s="424"/>
      <c r="AS533" s="364"/>
      <c r="AT533" s="365"/>
      <c r="AU533" s="365"/>
      <c r="AV533" s="365"/>
      <c r="AW533" s="365"/>
      <c r="AX533" s="365"/>
      <c r="AY533" s="365"/>
      <c r="AZ533" s="365"/>
      <c r="BA533" s="365"/>
      <c r="BB533" s="366"/>
      <c r="BC533" s="364"/>
      <c r="BD533" s="365"/>
      <c r="BE533" s="365"/>
      <c r="BF533" s="365"/>
      <c r="BG533" s="365"/>
      <c r="BH533" s="365"/>
      <c r="BI533" s="365"/>
      <c r="BJ533" s="365"/>
      <c r="BK533" s="365"/>
      <c r="BL533" s="365"/>
      <c r="BM533" s="366"/>
      <c r="BN533" s="404">
        <f t="shared" si="26"/>
        <v>0</v>
      </c>
      <c r="BO533" s="405"/>
      <c r="BP533" s="405"/>
      <c r="BQ533" s="405"/>
      <c r="BR533" s="405"/>
      <c r="BS533" s="405"/>
      <c r="BT533" s="405"/>
      <c r="BU533" s="405"/>
      <c r="BV533" s="405"/>
      <c r="BW533" s="405"/>
      <c r="BX533" s="405"/>
      <c r="BY533" s="405"/>
      <c r="BZ533" s="405"/>
      <c r="CA533" s="405"/>
      <c r="CB533" s="406"/>
    </row>
    <row r="534" spans="1:80" hidden="1" x14ac:dyDescent="0.2">
      <c r="A534" s="400"/>
      <c r="B534" s="401"/>
      <c r="C534" s="401"/>
      <c r="D534" s="402"/>
      <c r="E534" s="422"/>
      <c r="F534" s="423"/>
      <c r="G534" s="423"/>
      <c r="H534" s="423"/>
      <c r="I534" s="423"/>
      <c r="J534" s="423"/>
      <c r="K534" s="423"/>
      <c r="L534" s="423"/>
      <c r="M534" s="423"/>
      <c r="N534" s="423"/>
      <c r="O534" s="423"/>
      <c r="P534" s="423"/>
      <c r="Q534" s="423"/>
      <c r="R534" s="423"/>
      <c r="S534" s="423"/>
      <c r="T534" s="423"/>
      <c r="U534" s="423"/>
      <c r="V534" s="423"/>
      <c r="W534" s="423"/>
      <c r="X534" s="423"/>
      <c r="Y534" s="423"/>
      <c r="Z534" s="423"/>
      <c r="AA534" s="423"/>
      <c r="AB534" s="423"/>
      <c r="AC534" s="423"/>
      <c r="AD534" s="423"/>
      <c r="AE534" s="423"/>
      <c r="AF534" s="423"/>
      <c r="AG534" s="423"/>
      <c r="AH534" s="423"/>
      <c r="AI534" s="423"/>
      <c r="AJ534" s="423"/>
      <c r="AK534" s="423"/>
      <c r="AL534" s="423"/>
      <c r="AM534" s="423"/>
      <c r="AN534" s="423"/>
      <c r="AO534" s="423"/>
      <c r="AP534" s="423"/>
      <c r="AQ534" s="423"/>
      <c r="AR534" s="424"/>
      <c r="AS534" s="364"/>
      <c r="AT534" s="365"/>
      <c r="AU534" s="365"/>
      <c r="AV534" s="365"/>
      <c r="AW534" s="365"/>
      <c r="AX534" s="365"/>
      <c r="AY534" s="365"/>
      <c r="AZ534" s="365"/>
      <c r="BA534" s="365"/>
      <c r="BB534" s="366"/>
      <c r="BC534" s="364"/>
      <c r="BD534" s="365"/>
      <c r="BE534" s="365"/>
      <c r="BF534" s="365"/>
      <c r="BG534" s="365"/>
      <c r="BH534" s="365"/>
      <c r="BI534" s="365"/>
      <c r="BJ534" s="365"/>
      <c r="BK534" s="365"/>
      <c r="BL534" s="365"/>
      <c r="BM534" s="366"/>
      <c r="BN534" s="404">
        <f t="shared" si="26"/>
        <v>0</v>
      </c>
      <c r="BO534" s="405"/>
      <c r="BP534" s="405"/>
      <c r="BQ534" s="405"/>
      <c r="BR534" s="405"/>
      <c r="BS534" s="405"/>
      <c r="BT534" s="405"/>
      <c r="BU534" s="405"/>
      <c r="BV534" s="405"/>
      <c r="BW534" s="405"/>
      <c r="BX534" s="405"/>
      <c r="BY534" s="405"/>
      <c r="BZ534" s="405"/>
      <c r="CA534" s="405"/>
      <c r="CB534" s="406"/>
    </row>
    <row r="535" spans="1:80" hidden="1" x14ac:dyDescent="0.2">
      <c r="A535" s="400"/>
      <c r="B535" s="401"/>
      <c r="C535" s="401"/>
      <c r="D535" s="402"/>
      <c r="E535" s="422"/>
      <c r="F535" s="423"/>
      <c r="G535" s="423"/>
      <c r="H535" s="423"/>
      <c r="I535" s="423"/>
      <c r="J535" s="423"/>
      <c r="K535" s="423"/>
      <c r="L535" s="423"/>
      <c r="M535" s="423"/>
      <c r="N535" s="423"/>
      <c r="O535" s="423"/>
      <c r="P535" s="423"/>
      <c r="Q535" s="423"/>
      <c r="R535" s="423"/>
      <c r="S535" s="423"/>
      <c r="T535" s="423"/>
      <c r="U535" s="423"/>
      <c r="V535" s="423"/>
      <c r="W535" s="423"/>
      <c r="X535" s="423"/>
      <c r="Y535" s="423"/>
      <c r="Z535" s="423"/>
      <c r="AA535" s="423"/>
      <c r="AB535" s="423"/>
      <c r="AC535" s="423"/>
      <c r="AD535" s="423"/>
      <c r="AE535" s="423"/>
      <c r="AF535" s="423"/>
      <c r="AG535" s="423"/>
      <c r="AH535" s="423"/>
      <c r="AI535" s="423"/>
      <c r="AJ535" s="423"/>
      <c r="AK535" s="423"/>
      <c r="AL535" s="423"/>
      <c r="AM535" s="423"/>
      <c r="AN535" s="423"/>
      <c r="AO535" s="423"/>
      <c r="AP535" s="423"/>
      <c r="AQ535" s="423"/>
      <c r="AR535" s="424"/>
      <c r="AS535" s="364"/>
      <c r="AT535" s="365"/>
      <c r="AU535" s="365"/>
      <c r="AV535" s="365"/>
      <c r="AW535" s="365"/>
      <c r="AX535" s="365"/>
      <c r="AY535" s="365"/>
      <c r="AZ535" s="365"/>
      <c r="BA535" s="365"/>
      <c r="BB535" s="366"/>
      <c r="BC535" s="364"/>
      <c r="BD535" s="365"/>
      <c r="BE535" s="365"/>
      <c r="BF535" s="365"/>
      <c r="BG535" s="365"/>
      <c r="BH535" s="365"/>
      <c r="BI535" s="365"/>
      <c r="BJ535" s="365"/>
      <c r="BK535" s="365"/>
      <c r="BL535" s="365"/>
      <c r="BM535" s="366"/>
      <c r="BN535" s="404">
        <f t="shared" si="26"/>
        <v>0</v>
      </c>
      <c r="BO535" s="405"/>
      <c r="BP535" s="405"/>
      <c r="BQ535" s="405"/>
      <c r="BR535" s="405"/>
      <c r="BS535" s="405"/>
      <c r="BT535" s="405"/>
      <c r="BU535" s="405"/>
      <c r="BV535" s="405"/>
      <c r="BW535" s="405"/>
      <c r="BX535" s="405"/>
      <c r="BY535" s="405"/>
      <c r="BZ535" s="405"/>
      <c r="CA535" s="405"/>
      <c r="CB535" s="406"/>
    </row>
    <row r="536" spans="1:80" hidden="1" x14ac:dyDescent="0.2">
      <c r="A536" s="400"/>
      <c r="B536" s="401"/>
      <c r="C536" s="401"/>
      <c r="D536" s="402"/>
      <c r="E536" s="361"/>
      <c r="F536" s="362"/>
      <c r="G536" s="362"/>
      <c r="H536" s="362"/>
      <c r="I536" s="362"/>
      <c r="J536" s="362"/>
      <c r="K536" s="362"/>
      <c r="L536" s="362"/>
      <c r="M536" s="362"/>
      <c r="N536" s="362"/>
      <c r="O536" s="362"/>
      <c r="P536" s="362"/>
      <c r="Q536" s="362"/>
      <c r="R536" s="362"/>
      <c r="S536" s="362"/>
      <c r="T536" s="362"/>
      <c r="U536" s="362"/>
      <c r="V536" s="362"/>
      <c r="W536" s="362"/>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3"/>
      <c r="AS536" s="364"/>
      <c r="AT536" s="365"/>
      <c r="AU536" s="365"/>
      <c r="AV536" s="365"/>
      <c r="AW536" s="365"/>
      <c r="AX536" s="365"/>
      <c r="AY536" s="365"/>
      <c r="AZ536" s="365"/>
      <c r="BA536" s="365"/>
      <c r="BB536" s="366"/>
      <c r="BC536" s="364"/>
      <c r="BD536" s="365"/>
      <c r="BE536" s="365"/>
      <c r="BF536" s="365"/>
      <c r="BG536" s="365"/>
      <c r="BH536" s="365"/>
      <c r="BI536" s="365"/>
      <c r="BJ536" s="365"/>
      <c r="BK536" s="365"/>
      <c r="BL536" s="365"/>
      <c r="BM536" s="366"/>
      <c r="BN536" s="404">
        <f t="shared" si="26"/>
        <v>0</v>
      </c>
      <c r="BO536" s="405"/>
      <c r="BP536" s="405"/>
      <c r="BQ536" s="405"/>
      <c r="BR536" s="405"/>
      <c r="BS536" s="405"/>
      <c r="BT536" s="405"/>
      <c r="BU536" s="405"/>
      <c r="BV536" s="405"/>
      <c r="BW536" s="405"/>
      <c r="BX536" s="405"/>
      <c r="BY536" s="405"/>
      <c r="BZ536" s="405"/>
      <c r="CA536" s="405"/>
      <c r="CB536" s="406"/>
    </row>
    <row r="537" spans="1:80" hidden="1" x14ac:dyDescent="0.2">
      <c r="A537" s="400"/>
      <c r="B537" s="401"/>
      <c r="C537" s="401"/>
      <c r="D537" s="402"/>
      <c r="E537" s="361"/>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3"/>
      <c r="AS537" s="364"/>
      <c r="AT537" s="365"/>
      <c r="AU537" s="365"/>
      <c r="AV537" s="365"/>
      <c r="AW537" s="365"/>
      <c r="AX537" s="365"/>
      <c r="AY537" s="365"/>
      <c r="AZ537" s="365"/>
      <c r="BA537" s="365"/>
      <c r="BB537" s="366"/>
      <c r="BC537" s="364"/>
      <c r="BD537" s="365"/>
      <c r="BE537" s="365"/>
      <c r="BF537" s="365"/>
      <c r="BG537" s="365"/>
      <c r="BH537" s="365"/>
      <c r="BI537" s="365"/>
      <c r="BJ537" s="365"/>
      <c r="BK537" s="365"/>
      <c r="BL537" s="365"/>
      <c r="BM537" s="366"/>
      <c r="BN537" s="404">
        <f t="shared" si="26"/>
        <v>0</v>
      </c>
      <c r="BO537" s="405"/>
      <c r="BP537" s="405"/>
      <c r="BQ537" s="405"/>
      <c r="BR537" s="405"/>
      <c r="BS537" s="405"/>
      <c r="BT537" s="405"/>
      <c r="BU537" s="405"/>
      <c r="BV537" s="405"/>
      <c r="BW537" s="405"/>
      <c r="BX537" s="405"/>
      <c r="BY537" s="405"/>
      <c r="BZ537" s="405"/>
      <c r="CA537" s="405"/>
      <c r="CB537" s="406"/>
    </row>
    <row r="538" spans="1:80" hidden="1" x14ac:dyDescent="0.2">
      <c r="A538" s="400"/>
      <c r="B538" s="401"/>
      <c r="C538" s="401"/>
      <c r="D538" s="402"/>
      <c r="E538" s="422"/>
      <c r="F538" s="423"/>
      <c r="G538" s="423"/>
      <c r="H538" s="423"/>
      <c r="I538" s="423"/>
      <c r="J538" s="423"/>
      <c r="K538" s="423"/>
      <c r="L538" s="423"/>
      <c r="M538" s="423"/>
      <c r="N538" s="423"/>
      <c r="O538" s="423"/>
      <c r="P538" s="423"/>
      <c r="Q538" s="423"/>
      <c r="R538" s="423"/>
      <c r="S538" s="423"/>
      <c r="T538" s="423"/>
      <c r="U538" s="423"/>
      <c r="V538" s="423"/>
      <c r="W538" s="423"/>
      <c r="X538" s="423"/>
      <c r="Y538" s="423"/>
      <c r="Z538" s="423"/>
      <c r="AA538" s="423"/>
      <c r="AB538" s="423"/>
      <c r="AC538" s="423"/>
      <c r="AD538" s="423"/>
      <c r="AE538" s="423"/>
      <c r="AF538" s="423"/>
      <c r="AG538" s="423"/>
      <c r="AH538" s="423"/>
      <c r="AI538" s="423"/>
      <c r="AJ538" s="423"/>
      <c r="AK538" s="423"/>
      <c r="AL538" s="423"/>
      <c r="AM538" s="423"/>
      <c r="AN538" s="423"/>
      <c r="AO538" s="423"/>
      <c r="AP538" s="423"/>
      <c r="AQ538" s="423"/>
      <c r="AR538" s="424"/>
      <c r="AS538" s="364"/>
      <c r="AT538" s="365"/>
      <c r="AU538" s="365"/>
      <c r="AV538" s="365"/>
      <c r="AW538" s="365"/>
      <c r="AX538" s="365"/>
      <c r="AY538" s="365"/>
      <c r="AZ538" s="365"/>
      <c r="BA538" s="365"/>
      <c r="BB538" s="366"/>
      <c r="BC538" s="364"/>
      <c r="BD538" s="365"/>
      <c r="BE538" s="365"/>
      <c r="BF538" s="365"/>
      <c r="BG538" s="365"/>
      <c r="BH538" s="365"/>
      <c r="BI538" s="365"/>
      <c r="BJ538" s="365"/>
      <c r="BK538" s="365"/>
      <c r="BL538" s="365"/>
      <c r="BM538" s="366"/>
      <c r="BN538" s="404">
        <f t="shared" si="26"/>
        <v>0</v>
      </c>
      <c r="BO538" s="405"/>
      <c r="BP538" s="405"/>
      <c r="BQ538" s="405"/>
      <c r="BR538" s="405"/>
      <c r="BS538" s="405"/>
      <c r="BT538" s="405"/>
      <c r="BU538" s="405"/>
      <c r="BV538" s="405"/>
      <c r="BW538" s="405"/>
      <c r="BX538" s="405"/>
      <c r="BY538" s="405"/>
      <c r="BZ538" s="405"/>
      <c r="CA538" s="405"/>
      <c r="CB538" s="406"/>
    </row>
    <row r="539" spans="1:80" hidden="1" x14ac:dyDescent="0.2">
      <c r="A539" s="400"/>
      <c r="B539" s="401"/>
      <c r="C539" s="401"/>
      <c r="D539" s="402"/>
      <c r="E539" s="422"/>
      <c r="F539" s="423"/>
      <c r="G539" s="423"/>
      <c r="H539" s="423"/>
      <c r="I539" s="423"/>
      <c r="J539" s="423"/>
      <c r="K539" s="423"/>
      <c r="L539" s="423"/>
      <c r="M539" s="423"/>
      <c r="N539" s="423"/>
      <c r="O539" s="423"/>
      <c r="P539" s="423"/>
      <c r="Q539" s="423"/>
      <c r="R539" s="423"/>
      <c r="S539" s="423"/>
      <c r="T539" s="423"/>
      <c r="U539" s="423"/>
      <c r="V539" s="423"/>
      <c r="W539" s="423"/>
      <c r="X539" s="423"/>
      <c r="Y539" s="423"/>
      <c r="Z539" s="423"/>
      <c r="AA539" s="423"/>
      <c r="AB539" s="423"/>
      <c r="AC539" s="423"/>
      <c r="AD539" s="423"/>
      <c r="AE539" s="423"/>
      <c r="AF539" s="423"/>
      <c r="AG539" s="423"/>
      <c r="AH539" s="423"/>
      <c r="AI539" s="423"/>
      <c r="AJ539" s="423"/>
      <c r="AK539" s="423"/>
      <c r="AL539" s="423"/>
      <c r="AM539" s="423"/>
      <c r="AN539" s="423"/>
      <c r="AO539" s="423"/>
      <c r="AP539" s="423"/>
      <c r="AQ539" s="423"/>
      <c r="AR539" s="424"/>
      <c r="AS539" s="364"/>
      <c r="AT539" s="365"/>
      <c r="AU539" s="365"/>
      <c r="AV539" s="365"/>
      <c r="AW539" s="365"/>
      <c r="AX539" s="365"/>
      <c r="AY539" s="365"/>
      <c r="AZ539" s="365"/>
      <c r="BA539" s="365"/>
      <c r="BB539" s="366"/>
      <c r="BC539" s="364"/>
      <c r="BD539" s="365"/>
      <c r="BE539" s="365"/>
      <c r="BF539" s="365"/>
      <c r="BG539" s="365"/>
      <c r="BH539" s="365"/>
      <c r="BI539" s="365"/>
      <c r="BJ539" s="365"/>
      <c r="BK539" s="365"/>
      <c r="BL539" s="365"/>
      <c r="BM539" s="366"/>
      <c r="BN539" s="404">
        <f t="shared" si="26"/>
        <v>0</v>
      </c>
      <c r="BO539" s="405"/>
      <c r="BP539" s="405"/>
      <c r="BQ539" s="405"/>
      <c r="BR539" s="405"/>
      <c r="BS539" s="405"/>
      <c r="BT539" s="405"/>
      <c r="BU539" s="405"/>
      <c r="BV539" s="405"/>
      <c r="BW539" s="405"/>
      <c r="BX539" s="405"/>
      <c r="BY539" s="405"/>
      <c r="BZ539" s="405"/>
      <c r="CA539" s="405"/>
      <c r="CB539" s="406"/>
    </row>
    <row r="540" spans="1:80" hidden="1" x14ac:dyDescent="0.2">
      <c r="A540" s="400"/>
      <c r="B540" s="401"/>
      <c r="C540" s="401"/>
      <c r="D540" s="402"/>
      <c r="E540" s="422"/>
      <c r="F540" s="423"/>
      <c r="G540" s="423"/>
      <c r="H540" s="423"/>
      <c r="I540" s="423"/>
      <c r="J540" s="423"/>
      <c r="K540" s="423"/>
      <c r="L540" s="423"/>
      <c r="M540" s="423"/>
      <c r="N540" s="423"/>
      <c r="O540" s="423"/>
      <c r="P540" s="423"/>
      <c r="Q540" s="423"/>
      <c r="R540" s="423"/>
      <c r="S540" s="423"/>
      <c r="T540" s="423"/>
      <c r="U540" s="423"/>
      <c r="V540" s="423"/>
      <c r="W540" s="423"/>
      <c r="X540" s="423"/>
      <c r="Y540" s="423"/>
      <c r="Z540" s="423"/>
      <c r="AA540" s="423"/>
      <c r="AB540" s="423"/>
      <c r="AC540" s="423"/>
      <c r="AD540" s="423"/>
      <c r="AE540" s="423"/>
      <c r="AF540" s="423"/>
      <c r="AG540" s="423"/>
      <c r="AH540" s="423"/>
      <c r="AI540" s="423"/>
      <c r="AJ540" s="423"/>
      <c r="AK540" s="423"/>
      <c r="AL540" s="423"/>
      <c r="AM540" s="423"/>
      <c r="AN540" s="423"/>
      <c r="AO540" s="423"/>
      <c r="AP540" s="423"/>
      <c r="AQ540" s="423"/>
      <c r="AR540" s="424"/>
      <c r="AS540" s="364"/>
      <c r="AT540" s="365"/>
      <c r="AU540" s="365"/>
      <c r="AV540" s="365"/>
      <c r="AW540" s="365"/>
      <c r="AX540" s="365"/>
      <c r="AY540" s="365"/>
      <c r="AZ540" s="365"/>
      <c r="BA540" s="365"/>
      <c r="BB540" s="366"/>
      <c r="BC540" s="364"/>
      <c r="BD540" s="365"/>
      <c r="BE540" s="365"/>
      <c r="BF540" s="365"/>
      <c r="BG540" s="365"/>
      <c r="BH540" s="365"/>
      <c r="BI540" s="365"/>
      <c r="BJ540" s="365"/>
      <c r="BK540" s="365"/>
      <c r="BL540" s="365"/>
      <c r="BM540" s="366"/>
      <c r="BN540" s="404">
        <f t="shared" si="26"/>
        <v>0</v>
      </c>
      <c r="BO540" s="405"/>
      <c r="BP540" s="405"/>
      <c r="BQ540" s="405"/>
      <c r="BR540" s="405"/>
      <c r="BS540" s="405"/>
      <c r="BT540" s="405"/>
      <c r="BU540" s="405"/>
      <c r="BV540" s="405"/>
      <c r="BW540" s="405"/>
      <c r="BX540" s="405"/>
      <c r="BY540" s="405"/>
      <c r="BZ540" s="405"/>
      <c r="CA540" s="405"/>
      <c r="CB540" s="406"/>
    </row>
    <row r="541" spans="1:80" hidden="1" x14ac:dyDescent="0.2">
      <c r="A541" s="400"/>
      <c r="B541" s="401"/>
      <c r="C541" s="401"/>
      <c r="D541" s="402"/>
      <c r="E541" s="422"/>
      <c r="F541" s="423"/>
      <c r="G541" s="423"/>
      <c r="H541" s="423"/>
      <c r="I541" s="423"/>
      <c r="J541" s="423"/>
      <c r="K541" s="423"/>
      <c r="L541" s="423"/>
      <c r="M541" s="423"/>
      <c r="N541" s="423"/>
      <c r="O541" s="423"/>
      <c r="P541" s="423"/>
      <c r="Q541" s="423"/>
      <c r="R541" s="423"/>
      <c r="S541" s="423"/>
      <c r="T541" s="423"/>
      <c r="U541" s="423"/>
      <c r="V541" s="423"/>
      <c r="W541" s="423"/>
      <c r="X541" s="423"/>
      <c r="Y541" s="423"/>
      <c r="Z541" s="423"/>
      <c r="AA541" s="423"/>
      <c r="AB541" s="423"/>
      <c r="AC541" s="423"/>
      <c r="AD541" s="423"/>
      <c r="AE541" s="423"/>
      <c r="AF541" s="423"/>
      <c r="AG541" s="423"/>
      <c r="AH541" s="423"/>
      <c r="AI541" s="423"/>
      <c r="AJ541" s="423"/>
      <c r="AK541" s="423"/>
      <c r="AL541" s="423"/>
      <c r="AM541" s="423"/>
      <c r="AN541" s="423"/>
      <c r="AO541" s="423"/>
      <c r="AP541" s="423"/>
      <c r="AQ541" s="423"/>
      <c r="AR541" s="424"/>
      <c r="AS541" s="364"/>
      <c r="AT541" s="365"/>
      <c r="AU541" s="365"/>
      <c r="AV541" s="365"/>
      <c r="AW541" s="365"/>
      <c r="AX541" s="365"/>
      <c r="AY541" s="365"/>
      <c r="AZ541" s="365"/>
      <c r="BA541" s="365"/>
      <c r="BB541" s="366"/>
      <c r="BC541" s="364"/>
      <c r="BD541" s="365"/>
      <c r="BE541" s="365"/>
      <c r="BF541" s="365"/>
      <c r="BG541" s="365"/>
      <c r="BH541" s="365"/>
      <c r="BI541" s="365"/>
      <c r="BJ541" s="365"/>
      <c r="BK541" s="365"/>
      <c r="BL541" s="365"/>
      <c r="BM541" s="366"/>
      <c r="BN541" s="404">
        <f t="shared" si="26"/>
        <v>0</v>
      </c>
      <c r="BO541" s="405"/>
      <c r="BP541" s="405"/>
      <c r="BQ541" s="405"/>
      <c r="BR541" s="405"/>
      <c r="BS541" s="405"/>
      <c r="BT541" s="405"/>
      <c r="BU541" s="405"/>
      <c r="BV541" s="405"/>
      <c r="BW541" s="405"/>
      <c r="BX541" s="405"/>
      <c r="BY541" s="405"/>
      <c r="BZ541" s="405"/>
      <c r="CA541" s="405"/>
      <c r="CB541" s="406"/>
    </row>
    <row r="542" spans="1:80" hidden="1" x14ac:dyDescent="0.2">
      <c r="A542" s="400"/>
      <c r="B542" s="401"/>
      <c r="C542" s="401"/>
      <c r="D542" s="402"/>
      <c r="E542" s="422"/>
      <c r="F542" s="423"/>
      <c r="G542" s="423"/>
      <c r="H542" s="423"/>
      <c r="I542" s="423"/>
      <c r="J542" s="423"/>
      <c r="K542" s="423"/>
      <c r="L542" s="423"/>
      <c r="M542" s="423"/>
      <c r="N542" s="423"/>
      <c r="O542" s="423"/>
      <c r="P542" s="423"/>
      <c r="Q542" s="423"/>
      <c r="R542" s="423"/>
      <c r="S542" s="423"/>
      <c r="T542" s="423"/>
      <c r="U542" s="423"/>
      <c r="V542" s="423"/>
      <c r="W542" s="423"/>
      <c r="X542" s="423"/>
      <c r="Y542" s="423"/>
      <c r="Z542" s="423"/>
      <c r="AA542" s="423"/>
      <c r="AB542" s="423"/>
      <c r="AC542" s="423"/>
      <c r="AD542" s="423"/>
      <c r="AE542" s="423"/>
      <c r="AF542" s="423"/>
      <c r="AG542" s="423"/>
      <c r="AH542" s="423"/>
      <c r="AI542" s="423"/>
      <c r="AJ542" s="423"/>
      <c r="AK542" s="423"/>
      <c r="AL542" s="423"/>
      <c r="AM542" s="423"/>
      <c r="AN542" s="423"/>
      <c r="AO542" s="423"/>
      <c r="AP542" s="423"/>
      <c r="AQ542" s="423"/>
      <c r="AR542" s="424"/>
      <c r="AS542" s="364"/>
      <c r="AT542" s="365"/>
      <c r="AU542" s="365"/>
      <c r="AV542" s="365"/>
      <c r="AW542" s="365"/>
      <c r="AX542" s="365"/>
      <c r="AY542" s="365"/>
      <c r="AZ542" s="365"/>
      <c r="BA542" s="365"/>
      <c r="BB542" s="366"/>
      <c r="BC542" s="364"/>
      <c r="BD542" s="365"/>
      <c r="BE542" s="365"/>
      <c r="BF542" s="365"/>
      <c r="BG542" s="365"/>
      <c r="BH542" s="365"/>
      <c r="BI542" s="365"/>
      <c r="BJ542" s="365"/>
      <c r="BK542" s="365"/>
      <c r="BL542" s="365"/>
      <c r="BM542" s="366"/>
      <c r="BN542" s="404">
        <f t="shared" si="26"/>
        <v>0</v>
      </c>
      <c r="BO542" s="405"/>
      <c r="BP542" s="405"/>
      <c r="BQ542" s="405"/>
      <c r="BR542" s="405"/>
      <c r="BS542" s="405"/>
      <c r="BT542" s="405"/>
      <c r="BU542" s="405"/>
      <c r="BV542" s="405"/>
      <c r="BW542" s="405"/>
      <c r="BX542" s="405"/>
      <c r="BY542" s="405"/>
      <c r="BZ542" s="405"/>
      <c r="CA542" s="405"/>
      <c r="CB542" s="406"/>
    </row>
    <row r="543" spans="1:80" hidden="1" x14ac:dyDescent="0.2">
      <c r="A543" s="400"/>
      <c r="B543" s="401"/>
      <c r="C543" s="401"/>
      <c r="D543" s="402"/>
      <c r="E543" s="361"/>
      <c r="F543" s="362"/>
      <c r="G543" s="362"/>
      <c r="H543" s="362"/>
      <c r="I543" s="362"/>
      <c r="J543" s="362"/>
      <c r="K543" s="362"/>
      <c r="L543" s="362"/>
      <c r="M543" s="362"/>
      <c r="N543" s="362"/>
      <c r="O543" s="362"/>
      <c r="P543" s="362"/>
      <c r="Q543" s="362"/>
      <c r="R543" s="362"/>
      <c r="S543" s="362"/>
      <c r="T543" s="362"/>
      <c r="U543" s="362"/>
      <c r="V543" s="362"/>
      <c r="W543" s="362"/>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3"/>
      <c r="AS543" s="364"/>
      <c r="AT543" s="365"/>
      <c r="AU543" s="365"/>
      <c r="AV543" s="365"/>
      <c r="AW543" s="365"/>
      <c r="AX543" s="365"/>
      <c r="AY543" s="365"/>
      <c r="AZ543" s="365"/>
      <c r="BA543" s="365"/>
      <c r="BB543" s="366"/>
      <c r="BC543" s="364"/>
      <c r="BD543" s="365"/>
      <c r="BE543" s="365"/>
      <c r="BF543" s="365"/>
      <c r="BG543" s="365"/>
      <c r="BH543" s="365"/>
      <c r="BI543" s="365"/>
      <c r="BJ543" s="365"/>
      <c r="BK543" s="365"/>
      <c r="BL543" s="365"/>
      <c r="BM543" s="366"/>
      <c r="BN543" s="404">
        <f t="shared" si="26"/>
        <v>0</v>
      </c>
      <c r="BO543" s="405"/>
      <c r="BP543" s="405"/>
      <c r="BQ543" s="405"/>
      <c r="BR543" s="405"/>
      <c r="BS543" s="405"/>
      <c r="BT543" s="405"/>
      <c r="BU543" s="405"/>
      <c r="BV543" s="405"/>
      <c r="BW543" s="405"/>
      <c r="BX543" s="405"/>
      <c r="BY543" s="405"/>
      <c r="BZ543" s="405"/>
      <c r="CA543" s="405"/>
      <c r="CB543" s="406"/>
    </row>
    <row r="544" spans="1:80" hidden="1" x14ac:dyDescent="0.2">
      <c r="A544" s="400"/>
      <c r="B544" s="401"/>
      <c r="C544" s="401"/>
      <c r="D544" s="402"/>
      <c r="E544" s="361"/>
      <c r="F544" s="362"/>
      <c r="G544" s="362"/>
      <c r="H544" s="362"/>
      <c r="I544" s="362"/>
      <c r="J544" s="362"/>
      <c r="K544" s="362"/>
      <c r="L544" s="362"/>
      <c r="M544" s="362"/>
      <c r="N544" s="362"/>
      <c r="O544" s="362"/>
      <c r="P544" s="362"/>
      <c r="Q544" s="362"/>
      <c r="R544" s="362"/>
      <c r="S544" s="362"/>
      <c r="T544" s="362"/>
      <c r="U544" s="362"/>
      <c r="V544" s="362"/>
      <c r="W544" s="362"/>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3"/>
      <c r="AS544" s="364"/>
      <c r="AT544" s="365"/>
      <c r="AU544" s="365"/>
      <c r="AV544" s="365"/>
      <c r="AW544" s="365"/>
      <c r="AX544" s="365"/>
      <c r="AY544" s="365"/>
      <c r="AZ544" s="365"/>
      <c r="BA544" s="365"/>
      <c r="BB544" s="366"/>
      <c r="BC544" s="364"/>
      <c r="BD544" s="365"/>
      <c r="BE544" s="365"/>
      <c r="BF544" s="365"/>
      <c r="BG544" s="365"/>
      <c r="BH544" s="365"/>
      <c r="BI544" s="365"/>
      <c r="BJ544" s="365"/>
      <c r="BK544" s="365"/>
      <c r="BL544" s="365"/>
      <c r="BM544" s="366"/>
      <c r="BN544" s="404">
        <f t="shared" si="26"/>
        <v>0</v>
      </c>
      <c r="BO544" s="405"/>
      <c r="BP544" s="405"/>
      <c r="BQ544" s="405"/>
      <c r="BR544" s="405"/>
      <c r="BS544" s="405"/>
      <c r="BT544" s="405"/>
      <c r="BU544" s="405"/>
      <c r="BV544" s="405"/>
      <c r="BW544" s="405"/>
      <c r="BX544" s="405"/>
      <c r="BY544" s="405"/>
      <c r="BZ544" s="405"/>
      <c r="CA544" s="405"/>
      <c r="CB544" s="406"/>
    </row>
    <row r="545" spans="1:80" hidden="1" x14ac:dyDescent="0.2">
      <c r="A545" s="233"/>
      <c r="B545" s="231"/>
      <c r="C545" s="231"/>
      <c r="D545" s="232"/>
      <c r="E545" s="413"/>
      <c r="F545" s="414"/>
      <c r="G545" s="414"/>
      <c r="H545" s="414"/>
      <c r="I545" s="414"/>
      <c r="J545" s="414"/>
      <c r="K545" s="414"/>
      <c r="L545" s="414"/>
      <c r="M545" s="414"/>
      <c r="N545" s="414"/>
      <c r="O545" s="414"/>
      <c r="P545" s="414"/>
      <c r="Q545" s="414"/>
      <c r="R545" s="414"/>
      <c r="S545" s="414"/>
      <c r="T545" s="414"/>
      <c r="U545" s="414"/>
      <c r="V545" s="414"/>
      <c r="W545" s="414"/>
      <c r="X545" s="414"/>
      <c r="Y545" s="414"/>
      <c r="Z545" s="414"/>
      <c r="AA545" s="414"/>
      <c r="AB545" s="414"/>
      <c r="AC545" s="414"/>
      <c r="AD545" s="414"/>
      <c r="AE545" s="414"/>
      <c r="AF545" s="414"/>
      <c r="AG545" s="414"/>
      <c r="AH545" s="414"/>
      <c r="AI545" s="414"/>
      <c r="AJ545" s="414"/>
      <c r="AK545" s="414"/>
      <c r="AL545" s="414"/>
      <c r="AM545" s="414"/>
      <c r="AN545" s="414"/>
      <c r="AO545" s="414"/>
      <c r="AP545" s="414"/>
      <c r="AQ545" s="414"/>
      <c r="AR545" s="415"/>
      <c r="AS545" s="400"/>
      <c r="AT545" s="401"/>
      <c r="AU545" s="401"/>
      <c r="AV545" s="401"/>
      <c r="AW545" s="401"/>
      <c r="AX545" s="401"/>
      <c r="AY545" s="401"/>
      <c r="AZ545" s="401"/>
      <c r="BA545" s="401"/>
      <c r="BB545" s="402"/>
      <c r="BC545" s="416"/>
      <c r="BD545" s="417"/>
      <c r="BE545" s="417"/>
      <c r="BF545" s="417"/>
      <c r="BG545" s="417"/>
      <c r="BH545" s="417"/>
      <c r="BI545" s="417"/>
      <c r="BJ545" s="417"/>
      <c r="BK545" s="417"/>
      <c r="BL545" s="417"/>
      <c r="BM545" s="418"/>
      <c r="BN545" s="404">
        <f t="shared" si="26"/>
        <v>0</v>
      </c>
      <c r="BO545" s="405"/>
      <c r="BP545" s="405"/>
      <c r="BQ545" s="405"/>
      <c r="BR545" s="405"/>
      <c r="BS545" s="405"/>
      <c r="BT545" s="405"/>
      <c r="BU545" s="405"/>
      <c r="BV545" s="405"/>
      <c r="BW545" s="405"/>
      <c r="BX545" s="405"/>
      <c r="BY545" s="405"/>
      <c r="BZ545" s="405"/>
      <c r="CA545" s="405"/>
      <c r="CB545" s="406"/>
    </row>
    <row r="546" spans="1:80" hidden="1" x14ac:dyDescent="0.2">
      <c r="A546" s="233"/>
      <c r="B546" s="231"/>
      <c r="C546" s="231"/>
      <c r="D546" s="232"/>
      <c r="E546" s="413"/>
      <c r="F546" s="414"/>
      <c r="G546" s="414"/>
      <c r="H546" s="414"/>
      <c r="I546" s="414"/>
      <c r="J546" s="414"/>
      <c r="K546" s="414"/>
      <c r="L546" s="414"/>
      <c r="M546" s="414"/>
      <c r="N546" s="414"/>
      <c r="O546" s="414"/>
      <c r="P546" s="414"/>
      <c r="Q546" s="414"/>
      <c r="R546" s="414"/>
      <c r="S546" s="414"/>
      <c r="T546" s="414"/>
      <c r="U546" s="414"/>
      <c r="V546" s="414"/>
      <c r="W546" s="414"/>
      <c r="X546" s="414"/>
      <c r="Y546" s="414"/>
      <c r="Z546" s="414"/>
      <c r="AA546" s="414"/>
      <c r="AB546" s="414"/>
      <c r="AC546" s="414"/>
      <c r="AD546" s="414"/>
      <c r="AE546" s="414"/>
      <c r="AF546" s="414"/>
      <c r="AG546" s="414"/>
      <c r="AH546" s="414"/>
      <c r="AI546" s="414"/>
      <c r="AJ546" s="414"/>
      <c r="AK546" s="414"/>
      <c r="AL546" s="414"/>
      <c r="AM546" s="414"/>
      <c r="AN546" s="414"/>
      <c r="AO546" s="414"/>
      <c r="AP546" s="414"/>
      <c r="AQ546" s="414"/>
      <c r="AR546" s="415"/>
      <c r="AS546" s="400"/>
      <c r="AT546" s="401"/>
      <c r="AU546" s="401"/>
      <c r="AV546" s="401"/>
      <c r="AW546" s="401"/>
      <c r="AX546" s="401"/>
      <c r="AY546" s="401"/>
      <c r="AZ546" s="401"/>
      <c r="BA546" s="401"/>
      <c r="BB546" s="402"/>
      <c r="BC546" s="416"/>
      <c r="BD546" s="417"/>
      <c r="BE546" s="417"/>
      <c r="BF546" s="417"/>
      <c r="BG546" s="417"/>
      <c r="BH546" s="417"/>
      <c r="BI546" s="417"/>
      <c r="BJ546" s="417"/>
      <c r="BK546" s="417"/>
      <c r="BL546" s="417"/>
      <c r="BM546" s="418"/>
      <c r="BN546" s="404">
        <f t="shared" si="26"/>
        <v>0</v>
      </c>
      <c r="BO546" s="405"/>
      <c r="BP546" s="405"/>
      <c r="BQ546" s="405"/>
      <c r="BR546" s="405"/>
      <c r="BS546" s="405"/>
      <c r="BT546" s="405"/>
      <c r="BU546" s="405"/>
      <c r="BV546" s="405"/>
      <c r="BW546" s="405"/>
      <c r="BX546" s="405"/>
      <c r="BY546" s="405"/>
      <c r="BZ546" s="405"/>
      <c r="CA546" s="405"/>
      <c r="CB546" s="406"/>
    </row>
    <row r="547" spans="1:80" hidden="1" x14ac:dyDescent="0.2">
      <c r="A547" s="233"/>
      <c r="B547" s="231"/>
      <c r="C547" s="231"/>
      <c r="D547" s="232"/>
      <c r="E547" s="413"/>
      <c r="F547" s="414"/>
      <c r="G547" s="414"/>
      <c r="H547" s="414"/>
      <c r="I547" s="414"/>
      <c r="J547" s="414"/>
      <c r="K547" s="414"/>
      <c r="L547" s="414"/>
      <c r="M547" s="414"/>
      <c r="N547" s="414"/>
      <c r="O547" s="414"/>
      <c r="P547" s="414"/>
      <c r="Q547" s="414"/>
      <c r="R547" s="414"/>
      <c r="S547" s="414"/>
      <c r="T547" s="414"/>
      <c r="U547" s="414"/>
      <c r="V547" s="414"/>
      <c r="W547" s="414"/>
      <c r="X547" s="414"/>
      <c r="Y547" s="414"/>
      <c r="Z547" s="414"/>
      <c r="AA547" s="414"/>
      <c r="AB547" s="414"/>
      <c r="AC547" s="414"/>
      <c r="AD547" s="414"/>
      <c r="AE547" s="414"/>
      <c r="AF547" s="414"/>
      <c r="AG547" s="414"/>
      <c r="AH547" s="414"/>
      <c r="AI547" s="414"/>
      <c r="AJ547" s="414"/>
      <c r="AK547" s="414"/>
      <c r="AL547" s="414"/>
      <c r="AM547" s="414"/>
      <c r="AN547" s="414"/>
      <c r="AO547" s="414"/>
      <c r="AP547" s="414"/>
      <c r="AQ547" s="414"/>
      <c r="AR547" s="415"/>
      <c r="AS547" s="400"/>
      <c r="AT547" s="401"/>
      <c r="AU547" s="401"/>
      <c r="AV547" s="401"/>
      <c r="AW547" s="401"/>
      <c r="AX547" s="401"/>
      <c r="AY547" s="401"/>
      <c r="AZ547" s="401"/>
      <c r="BA547" s="401"/>
      <c r="BB547" s="402"/>
      <c r="BC547" s="416"/>
      <c r="BD547" s="417"/>
      <c r="BE547" s="417"/>
      <c r="BF547" s="417"/>
      <c r="BG547" s="417"/>
      <c r="BH547" s="417"/>
      <c r="BI547" s="417"/>
      <c r="BJ547" s="417"/>
      <c r="BK547" s="417"/>
      <c r="BL547" s="417"/>
      <c r="BM547" s="418"/>
      <c r="BN547" s="404">
        <f t="shared" si="26"/>
        <v>0</v>
      </c>
      <c r="BO547" s="405"/>
      <c r="BP547" s="405"/>
      <c r="BQ547" s="405"/>
      <c r="BR547" s="405"/>
      <c r="BS547" s="405"/>
      <c r="BT547" s="405"/>
      <c r="BU547" s="405"/>
      <c r="BV547" s="405"/>
      <c r="BW547" s="405"/>
      <c r="BX547" s="405"/>
      <c r="BY547" s="405"/>
      <c r="BZ547" s="405"/>
      <c r="CA547" s="405"/>
      <c r="CB547" s="406"/>
    </row>
    <row r="548" spans="1:80" hidden="1" x14ac:dyDescent="0.2">
      <c r="A548" s="233"/>
      <c r="B548" s="231"/>
      <c r="C548" s="231"/>
      <c r="D548" s="232"/>
      <c r="E548" s="413"/>
      <c r="F548" s="414"/>
      <c r="G548" s="414"/>
      <c r="H548" s="414"/>
      <c r="I548" s="414"/>
      <c r="J548" s="414"/>
      <c r="K548" s="414"/>
      <c r="L548" s="414"/>
      <c r="M548" s="414"/>
      <c r="N548" s="414"/>
      <c r="O548" s="414"/>
      <c r="P548" s="414"/>
      <c r="Q548" s="414"/>
      <c r="R548" s="414"/>
      <c r="S548" s="414"/>
      <c r="T548" s="414"/>
      <c r="U548" s="414"/>
      <c r="V548" s="414"/>
      <c r="W548" s="414"/>
      <c r="X548" s="414"/>
      <c r="Y548" s="414"/>
      <c r="Z548" s="414"/>
      <c r="AA548" s="414"/>
      <c r="AB548" s="414"/>
      <c r="AC548" s="414"/>
      <c r="AD548" s="414"/>
      <c r="AE548" s="414"/>
      <c r="AF548" s="414"/>
      <c r="AG548" s="414"/>
      <c r="AH548" s="414"/>
      <c r="AI548" s="414"/>
      <c r="AJ548" s="414"/>
      <c r="AK548" s="414"/>
      <c r="AL548" s="414"/>
      <c r="AM548" s="414"/>
      <c r="AN548" s="414"/>
      <c r="AO548" s="414"/>
      <c r="AP548" s="414"/>
      <c r="AQ548" s="414"/>
      <c r="AR548" s="415"/>
      <c r="AS548" s="400"/>
      <c r="AT548" s="401"/>
      <c r="AU548" s="401"/>
      <c r="AV548" s="401"/>
      <c r="AW548" s="401"/>
      <c r="AX548" s="401"/>
      <c r="AY548" s="401"/>
      <c r="AZ548" s="401"/>
      <c r="BA548" s="401"/>
      <c r="BB548" s="402"/>
      <c r="BC548" s="416"/>
      <c r="BD548" s="417"/>
      <c r="BE548" s="417"/>
      <c r="BF548" s="417"/>
      <c r="BG548" s="417"/>
      <c r="BH548" s="417"/>
      <c r="BI548" s="417"/>
      <c r="BJ548" s="417"/>
      <c r="BK548" s="417"/>
      <c r="BL548" s="417"/>
      <c r="BM548" s="418"/>
      <c r="BN548" s="404">
        <f t="shared" si="26"/>
        <v>0</v>
      </c>
      <c r="BO548" s="405"/>
      <c r="BP548" s="405"/>
      <c r="BQ548" s="405"/>
      <c r="BR548" s="405"/>
      <c r="BS548" s="405"/>
      <c r="BT548" s="405"/>
      <c r="BU548" s="405"/>
      <c r="BV548" s="405"/>
      <c r="BW548" s="405"/>
      <c r="BX548" s="405"/>
      <c r="BY548" s="405"/>
      <c r="BZ548" s="405"/>
      <c r="CA548" s="405"/>
      <c r="CB548" s="406"/>
    </row>
    <row r="549" spans="1:80" hidden="1" x14ac:dyDescent="0.2">
      <c r="A549" s="233"/>
      <c r="B549" s="231"/>
      <c r="C549" s="231"/>
      <c r="D549" s="232"/>
      <c r="E549" s="413"/>
      <c r="F549" s="414"/>
      <c r="G549" s="414"/>
      <c r="H549" s="414"/>
      <c r="I549" s="414"/>
      <c r="J549" s="414"/>
      <c r="K549" s="414"/>
      <c r="L549" s="414"/>
      <c r="M549" s="414"/>
      <c r="N549" s="414"/>
      <c r="O549" s="414"/>
      <c r="P549" s="414"/>
      <c r="Q549" s="414"/>
      <c r="R549" s="414"/>
      <c r="S549" s="414"/>
      <c r="T549" s="414"/>
      <c r="U549" s="414"/>
      <c r="V549" s="414"/>
      <c r="W549" s="414"/>
      <c r="X549" s="414"/>
      <c r="Y549" s="414"/>
      <c r="Z549" s="414"/>
      <c r="AA549" s="414"/>
      <c r="AB549" s="414"/>
      <c r="AC549" s="414"/>
      <c r="AD549" s="414"/>
      <c r="AE549" s="414"/>
      <c r="AF549" s="414"/>
      <c r="AG549" s="414"/>
      <c r="AH549" s="414"/>
      <c r="AI549" s="414"/>
      <c r="AJ549" s="414"/>
      <c r="AK549" s="414"/>
      <c r="AL549" s="414"/>
      <c r="AM549" s="414"/>
      <c r="AN549" s="414"/>
      <c r="AO549" s="414"/>
      <c r="AP549" s="414"/>
      <c r="AQ549" s="414"/>
      <c r="AR549" s="415"/>
      <c r="AS549" s="400"/>
      <c r="AT549" s="401"/>
      <c r="AU549" s="401"/>
      <c r="AV549" s="401"/>
      <c r="AW549" s="401"/>
      <c r="AX549" s="401"/>
      <c r="AY549" s="401"/>
      <c r="AZ549" s="401"/>
      <c r="BA549" s="401"/>
      <c r="BB549" s="402"/>
      <c r="BC549" s="416"/>
      <c r="BD549" s="417"/>
      <c r="BE549" s="417"/>
      <c r="BF549" s="417"/>
      <c r="BG549" s="417"/>
      <c r="BH549" s="417"/>
      <c r="BI549" s="417"/>
      <c r="BJ549" s="417"/>
      <c r="BK549" s="417"/>
      <c r="BL549" s="417"/>
      <c r="BM549" s="418"/>
      <c r="BN549" s="404">
        <f t="shared" si="26"/>
        <v>0</v>
      </c>
      <c r="BO549" s="405"/>
      <c r="BP549" s="405"/>
      <c r="BQ549" s="405"/>
      <c r="BR549" s="405"/>
      <c r="BS549" s="405"/>
      <c r="BT549" s="405"/>
      <c r="BU549" s="405"/>
      <c r="BV549" s="405"/>
      <c r="BW549" s="405"/>
      <c r="BX549" s="405"/>
      <c r="BY549" s="405"/>
      <c r="BZ549" s="405"/>
      <c r="CA549" s="405"/>
      <c r="CB549" s="406"/>
    </row>
    <row r="550" spans="1:80" hidden="1" x14ac:dyDescent="0.2">
      <c r="A550" s="233"/>
      <c r="B550" s="231"/>
      <c r="C550" s="231"/>
      <c r="D550" s="232"/>
      <c r="E550" s="413"/>
      <c r="F550" s="414"/>
      <c r="G550" s="414"/>
      <c r="H550" s="414"/>
      <c r="I550" s="414"/>
      <c r="J550" s="414"/>
      <c r="K550" s="414"/>
      <c r="L550" s="414"/>
      <c r="M550" s="414"/>
      <c r="N550" s="414"/>
      <c r="O550" s="414"/>
      <c r="P550" s="414"/>
      <c r="Q550" s="414"/>
      <c r="R550" s="414"/>
      <c r="S550" s="414"/>
      <c r="T550" s="414"/>
      <c r="U550" s="414"/>
      <c r="V550" s="414"/>
      <c r="W550" s="414"/>
      <c r="X550" s="414"/>
      <c r="Y550" s="414"/>
      <c r="Z550" s="414"/>
      <c r="AA550" s="414"/>
      <c r="AB550" s="414"/>
      <c r="AC550" s="414"/>
      <c r="AD550" s="414"/>
      <c r="AE550" s="414"/>
      <c r="AF550" s="414"/>
      <c r="AG550" s="414"/>
      <c r="AH550" s="414"/>
      <c r="AI550" s="414"/>
      <c r="AJ550" s="414"/>
      <c r="AK550" s="414"/>
      <c r="AL550" s="414"/>
      <c r="AM550" s="414"/>
      <c r="AN550" s="414"/>
      <c r="AO550" s="414"/>
      <c r="AP550" s="414"/>
      <c r="AQ550" s="414"/>
      <c r="AR550" s="415"/>
      <c r="AS550" s="400"/>
      <c r="AT550" s="401"/>
      <c r="AU550" s="401"/>
      <c r="AV550" s="401"/>
      <c r="AW550" s="401"/>
      <c r="AX550" s="401"/>
      <c r="AY550" s="401"/>
      <c r="AZ550" s="401"/>
      <c r="BA550" s="401"/>
      <c r="BB550" s="402"/>
      <c r="BC550" s="416"/>
      <c r="BD550" s="417"/>
      <c r="BE550" s="417"/>
      <c r="BF550" s="417"/>
      <c r="BG550" s="417"/>
      <c r="BH550" s="417"/>
      <c r="BI550" s="417"/>
      <c r="BJ550" s="417"/>
      <c r="BK550" s="417"/>
      <c r="BL550" s="417"/>
      <c r="BM550" s="418"/>
      <c r="BN550" s="404">
        <f t="shared" si="26"/>
        <v>0</v>
      </c>
      <c r="BO550" s="405"/>
      <c r="BP550" s="405"/>
      <c r="BQ550" s="405"/>
      <c r="BR550" s="405"/>
      <c r="BS550" s="405"/>
      <c r="BT550" s="405"/>
      <c r="BU550" s="405"/>
      <c r="BV550" s="405"/>
      <c r="BW550" s="405"/>
      <c r="BX550" s="405"/>
      <c r="BY550" s="405"/>
      <c r="BZ550" s="405"/>
      <c r="CA550" s="405"/>
      <c r="CB550" s="406"/>
    </row>
    <row r="551" spans="1:80" hidden="1" x14ac:dyDescent="0.2">
      <c r="A551" s="233"/>
      <c r="B551" s="231"/>
      <c r="C551" s="231"/>
      <c r="D551" s="232"/>
      <c r="E551" s="413"/>
      <c r="F551" s="414"/>
      <c r="G551" s="414"/>
      <c r="H551" s="414"/>
      <c r="I551" s="414"/>
      <c r="J551" s="414"/>
      <c r="K551" s="414"/>
      <c r="L551" s="414"/>
      <c r="M551" s="414"/>
      <c r="N551" s="414"/>
      <c r="O551" s="414"/>
      <c r="P551" s="414"/>
      <c r="Q551" s="414"/>
      <c r="R551" s="414"/>
      <c r="S551" s="414"/>
      <c r="T551" s="414"/>
      <c r="U551" s="414"/>
      <c r="V551" s="414"/>
      <c r="W551" s="414"/>
      <c r="X551" s="414"/>
      <c r="Y551" s="414"/>
      <c r="Z551" s="414"/>
      <c r="AA551" s="414"/>
      <c r="AB551" s="414"/>
      <c r="AC551" s="414"/>
      <c r="AD551" s="414"/>
      <c r="AE551" s="414"/>
      <c r="AF551" s="414"/>
      <c r="AG551" s="414"/>
      <c r="AH551" s="414"/>
      <c r="AI551" s="414"/>
      <c r="AJ551" s="414"/>
      <c r="AK551" s="414"/>
      <c r="AL551" s="414"/>
      <c r="AM551" s="414"/>
      <c r="AN551" s="414"/>
      <c r="AO551" s="414"/>
      <c r="AP551" s="414"/>
      <c r="AQ551" s="414"/>
      <c r="AR551" s="415"/>
      <c r="AS551" s="400"/>
      <c r="AT551" s="401"/>
      <c r="AU551" s="401"/>
      <c r="AV551" s="401"/>
      <c r="AW551" s="401"/>
      <c r="AX551" s="401"/>
      <c r="AY551" s="401"/>
      <c r="AZ551" s="401"/>
      <c r="BA551" s="401"/>
      <c r="BB551" s="402"/>
      <c r="BC551" s="416"/>
      <c r="BD551" s="417"/>
      <c r="BE551" s="417"/>
      <c r="BF551" s="417"/>
      <c r="BG551" s="417"/>
      <c r="BH551" s="417"/>
      <c r="BI551" s="417"/>
      <c r="BJ551" s="417"/>
      <c r="BK551" s="417"/>
      <c r="BL551" s="417"/>
      <c r="BM551" s="418"/>
      <c r="BN551" s="404">
        <f t="shared" si="26"/>
        <v>0</v>
      </c>
      <c r="BO551" s="405"/>
      <c r="BP551" s="405"/>
      <c r="BQ551" s="405"/>
      <c r="BR551" s="405"/>
      <c r="BS551" s="405"/>
      <c r="BT551" s="405"/>
      <c r="BU551" s="405"/>
      <c r="BV551" s="405"/>
      <c r="BW551" s="405"/>
      <c r="BX551" s="405"/>
      <c r="BY551" s="405"/>
      <c r="BZ551" s="405"/>
      <c r="CA551" s="405"/>
      <c r="CB551" s="406"/>
    </row>
    <row r="552" spans="1:80" hidden="1" x14ac:dyDescent="0.2">
      <c r="A552" s="233"/>
      <c r="B552" s="231"/>
      <c r="C552" s="231"/>
      <c r="D552" s="232"/>
      <c r="E552" s="413"/>
      <c r="F552" s="414"/>
      <c r="G552" s="414"/>
      <c r="H552" s="414"/>
      <c r="I552" s="414"/>
      <c r="J552" s="414"/>
      <c r="K552" s="414"/>
      <c r="L552" s="414"/>
      <c r="M552" s="414"/>
      <c r="N552" s="414"/>
      <c r="O552" s="414"/>
      <c r="P552" s="414"/>
      <c r="Q552" s="414"/>
      <c r="R552" s="414"/>
      <c r="S552" s="414"/>
      <c r="T552" s="414"/>
      <c r="U552" s="414"/>
      <c r="V552" s="414"/>
      <c r="W552" s="414"/>
      <c r="X552" s="414"/>
      <c r="Y552" s="414"/>
      <c r="Z552" s="414"/>
      <c r="AA552" s="414"/>
      <c r="AB552" s="414"/>
      <c r="AC552" s="414"/>
      <c r="AD552" s="414"/>
      <c r="AE552" s="414"/>
      <c r="AF552" s="414"/>
      <c r="AG552" s="414"/>
      <c r="AH552" s="414"/>
      <c r="AI552" s="414"/>
      <c r="AJ552" s="414"/>
      <c r="AK552" s="414"/>
      <c r="AL552" s="414"/>
      <c r="AM552" s="414"/>
      <c r="AN552" s="414"/>
      <c r="AO552" s="414"/>
      <c r="AP552" s="414"/>
      <c r="AQ552" s="414"/>
      <c r="AR552" s="415"/>
      <c r="AS552" s="400"/>
      <c r="AT552" s="401"/>
      <c r="AU552" s="401"/>
      <c r="AV552" s="401"/>
      <c r="AW552" s="401"/>
      <c r="AX552" s="401"/>
      <c r="AY552" s="401"/>
      <c r="AZ552" s="401"/>
      <c r="BA552" s="401"/>
      <c r="BB552" s="402"/>
      <c r="BC552" s="416"/>
      <c r="BD552" s="417"/>
      <c r="BE552" s="417"/>
      <c r="BF552" s="417"/>
      <c r="BG552" s="417"/>
      <c r="BH552" s="417"/>
      <c r="BI552" s="417"/>
      <c r="BJ552" s="417"/>
      <c r="BK552" s="417"/>
      <c r="BL552" s="417"/>
      <c r="BM552" s="418"/>
      <c r="BN552" s="404">
        <f t="shared" si="26"/>
        <v>0</v>
      </c>
      <c r="BO552" s="405"/>
      <c r="BP552" s="405"/>
      <c r="BQ552" s="405"/>
      <c r="BR552" s="405"/>
      <c r="BS552" s="405"/>
      <c r="BT552" s="405"/>
      <c r="BU552" s="405"/>
      <c r="BV552" s="405"/>
      <c r="BW552" s="405"/>
      <c r="BX552" s="405"/>
      <c r="BY552" s="405"/>
      <c r="BZ552" s="405"/>
      <c r="CA552" s="405"/>
      <c r="CB552" s="406"/>
    </row>
    <row r="553" spans="1:80" hidden="1" x14ac:dyDescent="0.2">
      <c r="A553" s="233"/>
      <c r="B553" s="231"/>
      <c r="C553" s="231"/>
      <c r="D553" s="232"/>
      <c r="E553" s="413"/>
      <c r="F553" s="414"/>
      <c r="G553" s="414"/>
      <c r="H553" s="414"/>
      <c r="I553" s="414"/>
      <c r="J553" s="414"/>
      <c r="K553" s="414"/>
      <c r="L553" s="414"/>
      <c r="M553" s="414"/>
      <c r="N553" s="414"/>
      <c r="O553" s="414"/>
      <c r="P553" s="414"/>
      <c r="Q553" s="414"/>
      <c r="R553" s="414"/>
      <c r="S553" s="414"/>
      <c r="T553" s="414"/>
      <c r="U553" s="414"/>
      <c r="V553" s="414"/>
      <c r="W553" s="414"/>
      <c r="X553" s="414"/>
      <c r="Y553" s="414"/>
      <c r="Z553" s="414"/>
      <c r="AA553" s="414"/>
      <c r="AB553" s="414"/>
      <c r="AC553" s="414"/>
      <c r="AD553" s="414"/>
      <c r="AE553" s="414"/>
      <c r="AF553" s="414"/>
      <c r="AG553" s="414"/>
      <c r="AH553" s="414"/>
      <c r="AI553" s="414"/>
      <c r="AJ553" s="414"/>
      <c r="AK553" s="414"/>
      <c r="AL553" s="414"/>
      <c r="AM553" s="414"/>
      <c r="AN553" s="414"/>
      <c r="AO553" s="414"/>
      <c r="AP553" s="414"/>
      <c r="AQ553" s="414"/>
      <c r="AR553" s="415"/>
      <c r="AS553" s="400"/>
      <c r="AT553" s="401"/>
      <c r="AU553" s="401"/>
      <c r="AV553" s="401"/>
      <c r="AW553" s="401"/>
      <c r="AX553" s="401"/>
      <c r="AY553" s="401"/>
      <c r="AZ553" s="401"/>
      <c r="BA553" s="401"/>
      <c r="BB553" s="402"/>
      <c r="BC553" s="416"/>
      <c r="BD553" s="417"/>
      <c r="BE553" s="417"/>
      <c r="BF553" s="417"/>
      <c r="BG553" s="417"/>
      <c r="BH553" s="417"/>
      <c r="BI553" s="417"/>
      <c r="BJ553" s="417"/>
      <c r="BK553" s="417"/>
      <c r="BL553" s="417"/>
      <c r="BM553" s="418"/>
      <c r="BN553" s="404">
        <f t="shared" si="26"/>
        <v>0</v>
      </c>
      <c r="BO553" s="405"/>
      <c r="BP553" s="405"/>
      <c r="BQ553" s="405"/>
      <c r="BR553" s="405"/>
      <c r="BS553" s="405"/>
      <c r="BT553" s="405"/>
      <c r="BU553" s="405"/>
      <c r="BV553" s="405"/>
      <c r="BW553" s="405"/>
      <c r="BX553" s="405"/>
      <c r="BY553" s="405"/>
      <c r="BZ553" s="405"/>
      <c r="CA553" s="405"/>
      <c r="CB553" s="406"/>
    </row>
    <row r="554" spans="1:80" hidden="1" x14ac:dyDescent="0.2">
      <c r="A554" s="233"/>
      <c r="B554" s="231"/>
      <c r="C554" s="231"/>
      <c r="D554" s="232"/>
      <c r="E554" s="413"/>
      <c r="F554" s="414"/>
      <c r="G554" s="414"/>
      <c r="H554" s="414"/>
      <c r="I554" s="414"/>
      <c r="J554" s="414"/>
      <c r="K554" s="414"/>
      <c r="L554" s="414"/>
      <c r="M554" s="414"/>
      <c r="N554" s="414"/>
      <c r="O554" s="414"/>
      <c r="P554" s="414"/>
      <c r="Q554" s="414"/>
      <c r="R554" s="414"/>
      <c r="S554" s="414"/>
      <c r="T554" s="414"/>
      <c r="U554" s="414"/>
      <c r="V554" s="414"/>
      <c r="W554" s="414"/>
      <c r="X554" s="414"/>
      <c r="Y554" s="414"/>
      <c r="Z554" s="414"/>
      <c r="AA554" s="414"/>
      <c r="AB554" s="414"/>
      <c r="AC554" s="414"/>
      <c r="AD554" s="414"/>
      <c r="AE554" s="414"/>
      <c r="AF554" s="414"/>
      <c r="AG554" s="414"/>
      <c r="AH554" s="414"/>
      <c r="AI554" s="414"/>
      <c r="AJ554" s="414"/>
      <c r="AK554" s="414"/>
      <c r="AL554" s="414"/>
      <c r="AM554" s="414"/>
      <c r="AN554" s="414"/>
      <c r="AO554" s="414"/>
      <c r="AP554" s="414"/>
      <c r="AQ554" s="414"/>
      <c r="AR554" s="415"/>
      <c r="AS554" s="400"/>
      <c r="AT554" s="401"/>
      <c r="AU554" s="401"/>
      <c r="AV554" s="401"/>
      <c r="AW554" s="401"/>
      <c r="AX554" s="401"/>
      <c r="AY554" s="401"/>
      <c r="AZ554" s="401"/>
      <c r="BA554" s="401"/>
      <c r="BB554" s="402"/>
      <c r="BC554" s="416"/>
      <c r="BD554" s="417"/>
      <c r="BE554" s="417"/>
      <c r="BF554" s="417"/>
      <c r="BG554" s="417"/>
      <c r="BH554" s="417"/>
      <c r="BI554" s="417"/>
      <c r="BJ554" s="417"/>
      <c r="BK554" s="417"/>
      <c r="BL554" s="417"/>
      <c r="BM554" s="418"/>
      <c r="BN554" s="404">
        <f t="shared" si="26"/>
        <v>0</v>
      </c>
      <c r="BO554" s="405"/>
      <c r="BP554" s="405"/>
      <c r="BQ554" s="405"/>
      <c r="BR554" s="405"/>
      <c r="BS554" s="405"/>
      <c r="BT554" s="405"/>
      <c r="BU554" s="405"/>
      <c r="BV554" s="405"/>
      <c r="BW554" s="405"/>
      <c r="BX554" s="405"/>
      <c r="BY554" s="405"/>
      <c r="BZ554" s="405"/>
      <c r="CA554" s="405"/>
      <c r="CB554" s="406"/>
    </row>
    <row r="555" spans="1:80" hidden="1" x14ac:dyDescent="0.2">
      <c r="A555" s="233"/>
      <c r="B555" s="231"/>
      <c r="C555" s="231"/>
      <c r="D555" s="232"/>
      <c r="E555" s="413"/>
      <c r="F555" s="414"/>
      <c r="G555" s="414"/>
      <c r="H555" s="414"/>
      <c r="I555" s="414"/>
      <c r="J555" s="414"/>
      <c r="K555" s="414"/>
      <c r="L555" s="414"/>
      <c r="M555" s="414"/>
      <c r="N555" s="414"/>
      <c r="O555" s="414"/>
      <c r="P555" s="414"/>
      <c r="Q555" s="414"/>
      <c r="R555" s="414"/>
      <c r="S555" s="414"/>
      <c r="T555" s="414"/>
      <c r="U555" s="414"/>
      <c r="V555" s="414"/>
      <c r="W555" s="414"/>
      <c r="X555" s="414"/>
      <c r="Y555" s="414"/>
      <c r="Z555" s="414"/>
      <c r="AA555" s="414"/>
      <c r="AB555" s="414"/>
      <c r="AC555" s="414"/>
      <c r="AD555" s="414"/>
      <c r="AE555" s="414"/>
      <c r="AF555" s="414"/>
      <c r="AG555" s="414"/>
      <c r="AH555" s="414"/>
      <c r="AI555" s="414"/>
      <c r="AJ555" s="414"/>
      <c r="AK555" s="414"/>
      <c r="AL555" s="414"/>
      <c r="AM555" s="414"/>
      <c r="AN555" s="414"/>
      <c r="AO555" s="414"/>
      <c r="AP555" s="414"/>
      <c r="AQ555" s="414"/>
      <c r="AR555" s="415"/>
      <c r="AS555" s="400"/>
      <c r="AT555" s="401"/>
      <c r="AU555" s="401"/>
      <c r="AV555" s="401"/>
      <c r="AW555" s="401"/>
      <c r="AX555" s="401"/>
      <c r="AY555" s="401"/>
      <c r="AZ555" s="401"/>
      <c r="BA555" s="401"/>
      <c r="BB555" s="402"/>
      <c r="BC555" s="416"/>
      <c r="BD555" s="417"/>
      <c r="BE555" s="417"/>
      <c r="BF555" s="417"/>
      <c r="BG555" s="417"/>
      <c r="BH555" s="417"/>
      <c r="BI555" s="417"/>
      <c r="BJ555" s="417"/>
      <c r="BK555" s="417"/>
      <c r="BL555" s="417"/>
      <c r="BM555" s="418"/>
      <c r="BN555" s="404">
        <f t="shared" si="26"/>
        <v>0</v>
      </c>
      <c r="BO555" s="405"/>
      <c r="BP555" s="405"/>
      <c r="BQ555" s="405"/>
      <c r="BR555" s="405"/>
      <c r="BS555" s="405"/>
      <c r="BT555" s="405"/>
      <c r="BU555" s="405"/>
      <c r="BV555" s="405"/>
      <c r="BW555" s="405"/>
      <c r="BX555" s="405"/>
      <c r="BY555" s="405"/>
      <c r="BZ555" s="405"/>
      <c r="CA555" s="405"/>
      <c r="CB555" s="406"/>
    </row>
    <row r="556" spans="1:80" hidden="1" x14ac:dyDescent="0.2">
      <c r="A556" s="233"/>
      <c r="B556" s="231"/>
      <c r="C556" s="231"/>
      <c r="D556" s="232"/>
      <c r="E556" s="413"/>
      <c r="F556" s="414"/>
      <c r="G556" s="414"/>
      <c r="H556" s="414"/>
      <c r="I556" s="414"/>
      <c r="J556" s="414"/>
      <c r="K556" s="414"/>
      <c r="L556" s="414"/>
      <c r="M556" s="414"/>
      <c r="N556" s="414"/>
      <c r="O556" s="414"/>
      <c r="P556" s="414"/>
      <c r="Q556" s="414"/>
      <c r="R556" s="414"/>
      <c r="S556" s="414"/>
      <c r="T556" s="414"/>
      <c r="U556" s="414"/>
      <c r="V556" s="414"/>
      <c r="W556" s="414"/>
      <c r="X556" s="414"/>
      <c r="Y556" s="414"/>
      <c r="Z556" s="414"/>
      <c r="AA556" s="414"/>
      <c r="AB556" s="414"/>
      <c r="AC556" s="414"/>
      <c r="AD556" s="414"/>
      <c r="AE556" s="414"/>
      <c r="AF556" s="414"/>
      <c r="AG556" s="414"/>
      <c r="AH556" s="414"/>
      <c r="AI556" s="414"/>
      <c r="AJ556" s="414"/>
      <c r="AK556" s="414"/>
      <c r="AL556" s="414"/>
      <c r="AM556" s="414"/>
      <c r="AN556" s="414"/>
      <c r="AO556" s="414"/>
      <c r="AP556" s="414"/>
      <c r="AQ556" s="414"/>
      <c r="AR556" s="415"/>
      <c r="AS556" s="400"/>
      <c r="AT556" s="401"/>
      <c r="AU556" s="401"/>
      <c r="AV556" s="401"/>
      <c r="AW556" s="401"/>
      <c r="AX556" s="401"/>
      <c r="AY556" s="401"/>
      <c r="AZ556" s="401"/>
      <c r="BA556" s="401"/>
      <c r="BB556" s="402"/>
      <c r="BC556" s="416"/>
      <c r="BD556" s="417"/>
      <c r="BE556" s="417"/>
      <c r="BF556" s="417"/>
      <c r="BG556" s="417"/>
      <c r="BH556" s="417"/>
      <c r="BI556" s="417"/>
      <c r="BJ556" s="417"/>
      <c r="BK556" s="417"/>
      <c r="BL556" s="417"/>
      <c r="BM556" s="418"/>
      <c r="BN556" s="404">
        <f t="shared" si="26"/>
        <v>0</v>
      </c>
      <c r="BO556" s="405"/>
      <c r="BP556" s="405"/>
      <c r="BQ556" s="405"/>
      <c r="BR556" s="405"/>
      <c r="BS556" s="405"/>
      <c r="BT556" s="405"/>
      <c r="BU556" s="405"/>
      <c r="BV556" s="405"/>
      <c r="BW556" s="405"/>
      <c r="BX556" s="405"/>
      <c r="BY556" s="405"/>
      <c r="BZ556" s="405"/>
      <c r="CA556" s="405"/>
      <c r="CB556" s="406"/>
    </row>
    <row r="557" spans="1:80" hidden="1" x14ac:dyDescent="0.2">
      <c r="A557" s="395"/>
      <c r="B557" s="151"/>
      <c r="C557" s="151"/>
      <c r="D557" s="396"/>
      <c r="E557" s="413"/>
      <c r="F557" s="414"/>
      <c r="G557" s="414"/>
      <c r="H557" s="414"/>
      <c r="I557" s="414"/>
      <c r="J557" s="414"/>
      <c r="K557" s="414"/>
      <c r="L557" s="414"/>
      <c r="M557" s="414"/>
      <c r="N557" s="414"/>
      <c r="O557" s="414"/>
      <c r="P557" s="414"/>
      <c r="Q557" s="414"/>
      <c r="R557" s="414"/>
      <c r="S557" s="414"/>
      <c r="T557" s="414"/>
      <c r="U557" s="414"/>
      <c r="V557" s="414"/>
      <c r="W557" s="414"/>
      <c r="X557" s="414"/>
      <c r="Y557" s="414"/>
      <c r="Z557" s="414"/>
      <c r="AA557" s="414"/>
      <c r="AB557" s="414"/>
      <c r="AC557" s="414"/>
      <c r="AD557" s="414"/>
      <c r="AE557" s="414"/>
      <c r="AF557" s="414"/>
      <c r="AG557" s="414"/>
      <c r="AH557" s="414"/>
      <c r="AI557" s="414"/>
      <c r="AJ557" s="414"/>
      <c r="AK557" s="414"/>
      <c r="AL557" s="414"/>
      <c r="AM557" s="414"/>
      <c r="AN557" s="414"/>
      <c r="AO557" s="414"/>
      <c r="AP557" s="414"/>
      <c r="AQ557" s="414"/>
      <c r="AR557" s="415"/>
      <c r="AS557" s="392"/>
      <c r="AT557" s="393"/>
      <c r="AU557" s="393"/>
      <c r="AV557" s="393"/>
      <c r="AW557" s="393"/>
      <c r="AX557" s="393"/>
      <c r="AY557" s="393"/>
      <c r="AZ557" s="393"/>
      <c r="BA557" s="393"/>
      <c r="BB557" s="394"/>
      <c r="BC557" s="416"/>
      <c r="BD557" s="417"/>
      <c r="BE557" s="417"/>
      <c r="BF557" s="417"/>
      <c r="BG557" s="417"/>
      <c r="BH557" s="417"/>
      <c r="BI557" s="417"/>
      <c r="BJ557" s="417"/>
      <c r="BK557" s="417"/>
      <c r="BL557" s="417"/>
      <c r="BM557" s="418"/>
      <c r="BN557" s="404">
        <f t="shared" si="26"/>
        <v>0</v>
      </c>
      <c r="BO557" s="405"/>
      <c r="BP557" s="405"/>
      <c r="BQ557" s="405"/>
      <c r="BR557" s="405"/>
      <c r="BS557" s="405"/>
      <c r="BT557" s="405"/>
      <c r="BU557" s="405"/>
      <c r="BV557" s="405"/>
      <c r="BW557" s="405"/>
      <c r="BX557" s="405"/>
      <c r="BY557" s="405"/>
      <c r="BZ557" s="405"/>
      <c r="CA557" s="405"/>
      <c r="CB557" s="406"/>
    </row>
    <row r="558" spans="1:80" x14ac:dyDescent="0.2">
      <c r="A558" s="377"/>
      <c r="B558" s="378"/>
      <c r="C558" s="378"/>
      <c r="D558" s="379"/>
      <c r="E558" s="380" t="s">
        <v>421</v>
      </c>
      <c r="F558" s="381"/>
      <c r="G558" s="381"/>
      <c r="H558" s="381"/>
      <c r="I558" s="381"/>
      <c r="J558" s="381"/>
      <c r="K558" s="381"/>
      <c r="L558" s="381"/>
      <c r="M558" s="381"/>
      <c r="N558" s="381"/>
      <c r="O558" s="381"/>
      <c r="P558" s="381"/>
      <c r="Q558" s="381"/>
      <c r="R558" s="381"/>
      <c r="S558" s="381"/>
      <c r="T558" s="381"/>
      <c r="U558" s="381"/>
      <c r="V558" s="381"/>
      <c r="W558" s="381"/>
      <c r="X558" s="381"/>
      <c r="Y558" s="381"/>
      <c r="Z558" s="381"/>
      <c r="AA558" s="381"/>
      <c r="AB558" s="381"/>
      <c r="AC558" s="381"/>
      <c r="AD558" s="381"/>
      <c r="AE558" s="381"/>
      <c r="AF558" s="381"/>
      <c r="AG558" s="381"/>
      <c r="AH558" s="381"/>
      <c r="AI558" s="381"/>
      <c r="AJ558" s="381"/>
      <c r="AK558" s="381"/>
      <c r="AL558" s="381"/>
      <c r="AM558" s="381"/>
      <c r="AN558" s="381"/>
      <c r="AO558" s="381"/>
      <c r="AP558" s="381"/>
      <c r="AQ558" s="381"/>
      <c r="AR558" s="382"/>
      <c r="AS558" s="383" t="s">
        <v>52</v>
      </c>
      <c r="AT558" s="384"/>
      <c r="AU558" s="384"/>
      <c r="AV558" s="384"/>
      <c r="AW558" s="384"/>
      <c r="AX558" s="384"/>
      <c r="AY558" s="384"/>
      <c r="AZ558" s="384"/>
      <c r="BA558" s="384"/>
      <c r="BB558" s="385"/>
      <c r="BC558" s="386" t="s">
        <v>52</v>
      </c>
      <c r="BD558" s="387"/>
      <c r="BE558" s="387"/>
      <c r="BF558" s="387"/>
      <c r="BG558" s="387"/>
      <c r="BH558" s="387"/>
      <c r="BI558" s="387"/>
      <c r="BJ558" s="387"/>
      <c r="BK558" s="387"/>
      <c r="BL558" s="387"/>
      <c r="BM558" s="388"/>
      <c r="BN558" s="389">
        <f>SUM(BN454:CB557)</f>
        <v>0</v>
      </c>
      <c r="BO558" s="390"/>
      <c r="BP558" s="390"/>
      <c r="BQ558" s="390"/>
      <c r="BR558" s="390"/>
      <c r="BS558" s="390"/>
      <c r="BT558" s="390"/>
      <c r="BU558" s="390"/>
      <c r="BV558" s="390"/>
      <c r="BW558" s="390"/>
      <c r="BX558" s="390"/>
      <c r="BY558" s="390"/>
      <c r="BZ558" s="390"/>
      <c r="CA558" s="390"/>
      <c r="CB558" s="391"/>
    </row>
    <row r="559" spans="1:80" ht="12.75"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85"/>
      <c r="AT559" s="85"/>
      <c r="AU559" s="85"/>
      <c r="AV559" s="85"/>
      <c r="AW559" s="85"/>
      <c r="AX559" s="85"/>
      <c r="AY559" s="85"/>
      <c r="AZ559" s="85"/>
      <c r="BA559" s="85"/>
      <c r="BB559" s="85"/>
      <c r="BC559" s="86"/>
      <c r="BD559" s="86"/>
      <c r="BE559" s="86"/>
      <c r="BF559" s="86"/>
      <c r="BG559" s="86"/>
      <c r="BH559" s="86"/>
      <c r="BI559" s="86"/>
      <c r="BJ559" s="86"/>
      <c r="BK559" s="86"/>
      <c r="BL559" s="86"/>
      <c r="BM559" s="86"/>
      <c r="BN559" s="86"/>
      <c r="BO559" s="86"/>
      <c r="BP559" s="86"/>
      <c r="BQ559" s="9"/>
      <c r="BR559" s="9"/>
      <c r="BS559" s="9"/>
      <c r="BT559" s="9"/>
      <c r="BU559" s="9"/>
      <c r="BV559" s="9"/>
      <c r="BW559" s="9"/>
      <c r="BX559" s="9"/>
      <c r="BY559" s="9"/>
      <c r="BZ559" s="9"/>
      <c r="CA559" s="9"/>
      <c r="CB559" s="9"/>
    </row>
    <row r="560" spans="1:80" ht="15.75"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410" t="s">
        <v>511</v>
      </c>
      <c r="AT560" s="410"/>
      <c r="AU560" s="410"/>
      <c r="AV560" s="410"/>
      <c r="AW560" s="410"/>
      <c r="AX560" s="410"/>
      <c r="AY560" s="410"/>
      <c r="AZ560" s="410"/>
      <c r="BA560" s="410"/>
      <c r="BB560" s="410"/>
      <c r="BC560" s="411" t="s">
        <v>358</v>
      </c>
      <c r="BD560" s="411"/>
      <c r="BE560" s="411"/>
      <c r="BF560" s="411"/>
      <c r="BG560" s="411"/>
      <c r="BH560" s="411"/>
      <c r="BI560" s="411"/>
      <c r="BJ560" s="411"/>
      <c r="BK560" s="411"/>
      <c r="BL560" s="411"/>
      <c r="BM560" s="411"/>
      <c r="BN560" s="411"/>
      <c r="BO560" s="411"/>
      <c r="BP560" s="411"/>
      <c r="BQ560" s="9"/>
      <c r="BR560" s="9"/>
      <c r="BS560" s="9"/>
      <c r="BT560" s="9"/>
      <c r="BU560" s="9"/>
      <c r="BV560" s="9"/>
      <c r="BW560" s="9"/>
      <c r="BX560" s="9"/>
      <c r="BY560" s="9"/>
      <c r="BZ560" s="9"/>
      <c r="CA560" s="9"/>
      <c r="CB560" s="9"/>
    </row>
    <row r="561" spans="1:80" ht="12.75"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85"/>
      <c r="AT561" s="85"/>
      <c r="AU561" s="85"/>
      <c r="AV561" s="85"/>
      <c r="AW561" s="85"/>
      <c r="AX561" s="85"/>
      <c r="AY561" s="85"/>
      <c r="AZ561" s="85"/>
      <c r="BA561" s="85"/>
      <c r="BB561" s="85"/>
      <c r="BC561" s="86"/>
      <c r="BD561" s="86"/>
      <c r="BE561" s="86"/>
      <c r="BF561" s="86"/>
      <c r="BG561" s="86"/>
      <c r="BH561" s="86"/>
      <c r="BI561" s="86"/>
      <c r="BJ561" s="86"/>
      <c r="BK561" s="86"/>
      <c r="BL561" s="86"/>
      <c r="BM561" s="86"/>
      <c r="BN561" s="86"/>
      <c r="BO561" s="86"/>
      <c r="BP561" s="86"/>
      <c r="BQ561" s="9"/>
      <c r="BR561" s="9"/>
      <c r="BS561" s="9"/>
      <c r="BT561" s="9"/>
      <c r="BU561" s="9"/>
      <c r="BV561" s="9"/>
      <c r="BW561" s="9"/>
      <c r="BX561" s="9"/>
      <c r="BY561" s="9"/>
      <c r="BZ561" s="9"/>
      <c r="CA561" s="9"/>
      <c r="CB561" s="9"/>
    </row>
    <row r="562" spans="1:80" x14ac:dyDescent="0.2">
      <c r="A562" s="157" t="s">
        <v>142</v>
      </c>
      <c r="B562" s="158"/>
      <c r="C562" s="158"/>
      <c r="D562" s="159"/>
      <c r="E562" s="157" t="s">
        <v>422</v>
      </c>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9"/>
      <c r="AS562" s="157" t="s">
        <v>424</v>
      </c>
      <c r="AT562" s="158"/>
      <c r="AU562" s="158"/>
      <c r="AV562" s="158"/>
      <c r="AW562" s="158"/>
      <c r="AX562" s="158"/>
      <c r="AY562" s="158"/>
      <c r="AZ562" s="158"/>
      <c r="BA562" s="158"/>
      <c r="BB562" s="159"/>
      <c r="BC562" s="157" t="s">
        <v>505</v>
      </c>
      <c r="BD562" s="158"/>
      <c r="BE562" s="158"/>
      <c r="BF562" s="158"/>
      <c r="BG562" s="158"/>
      <c r="BH562" s="158"/>
      <c r="BI562" s="158"/>
      <c r="BJ562" s="158"/>
      <c r="BK562" s="158"/>
      <c r="BL562" s="158"/>
      <c r="BM562" s="159"/>
      <c r="BN562" s="157" t="s">
        <v>425</v>
      </c>
      <c r="BO562" s="158"/>
      <c r="BP562" s="158"/>
      <c r="BQ562" s="158"/>
      <c r="BR562" s="158"/>
      <c r="BS562" s="158"/>
      <c r="BT562" s="158"/>
      <c r="BU562" s="158"/>
      <c r="BV562" s="158"/>
      <c r="BW562" s="158"/>
      <c r="BX562" s="158"/>
      <c r="BY562" s="158"/>
      <c r="BZ562" s="158"/>
      <c r="CA562" s="158"/>
      <c r="CB562" s="159"/>
    </row>
    <row r="563" spans="1:80" x14ac:dyDescent="0.2">
      <c r="A563" s="407" t="s">
        <v>143</v>
      </c>
      <c r="B563" s="408"/>
      <c r="C563" s="408"/>
      <c r="D563" s="409"/>
      <c r="E563" s="407"/>
      <c r="F563" s="408"/>
      <c r="G563" s="408"/>
      <c r="H563" s="408"/>
      <c r="I563" s="408"/>
      <c r="J563" s="408"/>
      <c r="K563" s="408"/>
      <c r="L563" s="408"/>
      <c r="M563" s="408"/>
      <c r="N563" s="408"/>
      <c r="O563" s="408"/>
      <c r="P563" s="408"/>
      <c r="Q563" s="408"/>
      <c r="R563" s="408"/>
      <c r="S563" s="408"/>
      <c r="T563" s="408"/>
      <c r="U563" s="408"/>
      <c r="V563" s="408"/>
      <c r="W563" s="408"/>
      <c r="X563" s="408"/>
      <c r="Y563" s="408"/>
      <c r="Z563" s="408"/>
      <c r="AA563" s="408"/>
      <c r="AB563" s="408"/>
      <c r="AC563" s="408"/>
      <c r="AD563" s="408"/>
      <c r="AE563" s="408"/>
      <c r="AF563" s="408"/>
      <c r="AG563" s="408"/>
      <c r="AH563" s="408"/>
      <c r="AI563" s="408"/>
      <c r="AJ563" s="408"/>
      <c r="AK563" s="408"/>
      <c r="AL563" s="408"/>
      <c r="AM563" s="408"/>
      <c r="AN563" s="408"/>
      <c r="AO563" s="408"/>
      <c r="AP563" s="408"/>
      <c r="AQ563" s="408"/>
      <c r="AR563" s="409"/>
      <c r="AS563" s="407"/>
      <c r="AT563" s="408"/>
      <c r="AU563" s="408"/>
      <c r="AV563" s="408"/>
      <c r="AW563" s="408"/>
      <c r="AX563" s="408"/>
      <c r="AY563" s="408"/>
      <c r="AZ563" s="408"/>
      <c r="BA563" s="408"/>
      <c r="BB563" s="409"/>
      <c r="BC563" s="407" t="s">
        <v>506</v>
      </c>
      <c r="BD563" s="408"/>
      <c r="BE563" s="408"/>
      <c r="BF563" s="408"/>
      <c r="BG563" s="408"/>
      <c r="BH563" s="408"/>
      <c r="BI563" s="408"/>
      <c r="BJ563" s="408"/>
      <c r="BK563" s="408"/>
      <c r="BL563" s="408"/>
      <c r="BM563" s="409"/>
      <c r="BN563" s="407" t="s">
        <v>439</v>
      </c>
      <c r="BO563" s="408"/>
      <c r="BP563" s="408"/>
      <c r="BQ563" s="408"/>
      <c r="BR563" s="408"/>
      <c r="BS563" s="408"/>
      <c r="BT563" s="408"/>
      <c r="BU563" s="408"/>
      <c r="BV563" s="408"/>
      <c r="BW563" s="408"/>
      <c r="BX563" s="408"/>
      <c r="BY563" s="408"/>
      <c r="BZ563" s="408"/>
      <c r="CA563" s="408"/>
      <c r="CB563" s="409"/>
    </row>
    <row r="564" spans="1:80" x14ac:dyDescent="0.2">
      <c r="A564" s="407"/>
      <c r="B564" s="408"/>
      <c r="C564" s="408"/>
      <c r="D564" s="409"/>
      <c r="E564" s="407"/>
      <c r="F564" s="408"/>
      <c r="G564" s="408"/>
      <c r="H564" s="408"/>
      <c r="I564" s="408"/>
      <c r="J564" s="408"/>
      <c r="K564" s="408"/>
      <c r="L564" s="408"/>
      <c r="M564" s="408"/>
      <c r="N564" s="408"/>
      <c r="O564" s="408"/>
      <c r="P564" s="408"/>
      <c r="Q564" s="408"/>
      <c r="R564" s="408"/>
      <c r="S564" s="408"/>
      <c r="T564" s="408"/>
      <c r="U564" s="408"/>
      <c r="V564" s="408"/>
      <c r="W564" s="408"/>
      <c r="X564" s="408"/>
      <c r="Y564" s="408"/>
      <c r="Z564" s="408"/>
      <c r="AA564" s="408"/>
      <c r="AB564" s="408"/>
      <c r="AC564" s="408"/>
      <c r="AD564" s="408"/>
      <c r="AE564" s="408"/>
      <c r="AF564" s="408"/>
      <c r="AG564" s="408"/>
      <c r="AH564" s="408"/>
      <c r="AI564" s="408"/>
      <c r="AJ564" s="408"/>
      <c r="AK564" s="408"/>
      <c r="AL564" s="408"/>
      <c r="AM564" s="408"/>
      <c r="AN564" s="408"/>
      <c r="AO564" s="408"/>
      <c r="AP564" s="408"/>
      <c r="AQ564" s="408"/>
      <c r="AR564" s="409"/>
      <c r="AS564" s="407"/>
      <c r="AT564" s="408"/>
      <c r="AU564" s="408"/>
      <c r="AV564" s="408"/>
      <c r="AW564" s="408"/>
      <c r="AX564" s="408"/>
      <c r="AY564" s="408"/>
      <c r="AZ564" s="408"/>
      <c r="BA564" s="408"/>
      <c r="BB564" s="409"/>
      <c r="BC564" s="407" t="s">
        <v>432</v>
      </c>
      <c r="BD564" s="408"/>
      <c r="BE564" s="408"/>
      <c r="BF564" s="408"/>
      <c r="BG564" s="408"/>
      <c r="BH564" s="408"/>
      <c r="BI564" s="408"/>
      <c r="BJ564" s="408"/>
      <c r="BK564" s="408"/>
      <c r="BL564" s="408"/>
      <c r="BM564" s="409"/>
      <c r="BN564" s="407"/>
      <c r="BO564" s="408"/>
      <c r="BP564" s="408"/>
      <c r="BQ564" s="408"/>
      <c r="BR564" s="408"/>
      <c r="BS564" s="408"/>
      <c r="BT564" s="408"/>
      <c r="BU564" s="408"/>
      <c r="BV564" s="408"/>
      <c r="BW564" s="408"/>
      <c r="BX564" s="408"/>
      <c r="BY564" s="408"/>
      <c r="BZ564" s="408"/>
      <c r="CA564" s="408"/>
      <c r="CB564" s="409"/>
    </row>
    <row r="565" spans="1:80" x14ac:dyDescent="0.2">
      <c r="A565" s="400">
        <v>1</v>
      </c>
      <c r="B565" s="401"/>
      <c r="C565" s="401"/>
      <c r="D565" s="402"/>
      <c r="E565" s="400">
        <v>2</v>
      </c>
      <c r="F565" s="401"/>
      <c r="G565" s="401"/>
      <c r="H565" s="401"/>
      <c r="I565" s="401"/>
      <c r="J565" s="401"/>
      <c r="K565" s="401"/>
      <c r="L565" s="401"/>
      <c r="M565" s="401"/>
      <c r="N565" s="401"/>
      <c r="O565" s="401"/>
      <c r="P565" s="401"/>
      <c r="Q565" s="401"/>
      <c r="R565" s="401"/>
      <c r="S565" s="401"/>
      <c r="T565" s="401"/>
      <c r="U565" s="401"/>
      <c r="V565" s="401"/>
      <c r="W565" s="401"/>
      <c r="X565" s="401"/>
      <c r="Y565" s="401"/>
      <c r="Z565" s="401"/>
      <c r="AA565" s="401"/>
      <c r="AB565" s="401"/>
      <c r="AC565" s="401"/>
      <c r="AD565" s="401"/>
      <c r="AE565" s="401"/>
      <c r="AF565" s="401"/>
      <c r="AG565" s="401"/>
      <c r="AH565" s="401"/>
      <c r="AI565" s="401"/>
      <c r="AJ565" s="401"/>
      <c r="AK565" s="401"/>
      <c r="AL565" s="401"/>
      <c r="AM565" s="401"/>
      <c r="AN565" s="401"/>
      <c r="AO565" s="401"/>
      <c r="AP565" s="401"/>
      <c r="AQ565" s="401"/>
      <c r="AR565" s="402"/>
      <c r="AS565" s="400">
        <v>3</v>
      </c>
      <c r="AT565" s="401"/>
      <c r="AU565" s="401"/>
      <c r="AV565" s="401"/>
      <c r="AW565" s="401"/>
      <c r="AX565" s="401"/>
      <c r="AY565" s="401"/>
      <c r="AZ565" s="401"/>
      <c r="BA565" s="401"/>
      <c r="BB565" s="402"/>
      <c r="BC565" s="400">
        <v>4</v>
      </c>
      <c r="BD565" s="401"/>
      <c r="BE565" s="401"/>
      <c r="BF565" s="401"/>
      <c r="BG565" s="401"/>
      <c r="BH565" s="401"/>
      <c r="BI565" s="401"/>
      <c r="BJ565" s="401"/>
      <c r="BK565" s="401"/>
      <c r="BL565" s="401"/>
      <c r="BM565" s="402"/>
      <c r="BN565" s="400">
        <v>5</v>
      </c>
      <c r="BO565" s="401"/>
      <c r="BP565" s="401"/>
      <c r="BQ565" s="401"/>
      <c r="BR565" s="401"/>
      <c r="BS565" s="401"/>
      <c r="BT565" s="401"/>
      <c r="BU565" s="401"/>
      <c r="BV565" s="401"/>
      <c r="BW565" s="401"/>
      <c r="BX565" s="401"/>
      <c r="BY565" s="401"/>
      <c r="BZ565" s="401"/>
      <c r="CA565" s="401"/>
      <c r="CB565" s="402"/>
    </row>
    <row r="566" spans="1:80" x14ac:dyDescent="0.2">
      <c r="A566" s="400"/>
      <c r="B566" s="401"/>
      <c r="C566" s="401"/>
      <c r="D566" s="402"/>
      <c r="E566" s="397"/>
      <c r="F566" s="398"/>
      <c r="G566" s="398"/>
      <c r="H566" s="398"/>
      <c r="I566" s="398"/>
      <c r="J566" s="398"/>
      <c r="K566" s="398"/>
      <c r="L566" s="398"/>
      <c r="M566" s="398"/>
      <c r="N566" s="398"/>
      <c r="O566" s="398"/>
      <c r="P566" s="398"/>
      <c r="Q566" s="398"/>
      <c r="R566" s="398"/>
      <c r="S566" s="398"/>
      <c r="T566" s="398"/>
      <c r="U566" s="398"/>
      <c r="V566" s="398"/>
      <c r="W566" s="398"/>
      <c r="X566" s="398"/>
      <c r="Y566" s="398"/>
      <c r="Z566" s="398"/>
      <c r="AA566" s="398"/>
      <c r="AB566" s="398"/>
      <c r="AC566" s="398"/>
      <c r="AD566" s="398"/>
      <c r="AE566" s="398"/>
      <c r="AF566" s="398"/>
      <c r="AG566" s="398"/>
      <c r="AH566" s="398"/>
      <c r="AI566" s="398"/>
      <c r="AJ566" s="398"/>
      <c r="AK566" s="398"/>
      <c r="AL566" s="398"/>
      <c r="AM566" s="398"/>
      <c r="AN566" s="398"/>
      <c r="AO566" s="398"/>
      <c r="AP566" s="398"/>
      <c r="AQ566" s="398"/>
      <c r="AR566" s="399"/>
      <c r="AS566" s="364"/>
      <c r="AT566" s="365"/>
      <c r="AU566" s="365"/>
      <c r="AV566" s="365"/>
      <c r="AW566" s="365"/>
      <c r="AX566" s="365"/>
      <c r="AY566" s="365"/>
      <c r="AZ566" s="365"/>
      <c r="BA566" s="365"/>
      <c r="BB566" s="366"/>
      <c r="BC566" s="364"/>
      <c r="BD566" s="365"/>
      <c r="BE566" s="365"/>
      <c r="BF566" s="365"/>
      <c r="BG566" s="365"/>
      <c r="BH566" s="365"/>
      <c r="BI566" s="365"/>
      <c r="BJ566" s="365"/>
      <c r="BK566" s="365"/>
      <c r="BL566" s="365"/>
      <c r="BM566" s="366"/>
      <c r="BN566" s="404">
        <f>ROUND(AS566*BC566,2)</f>
        <v>0</v>
      </c>
      <c r="BO566" s="405"/>
      <c r="BP566" s="405"/>
      <c r="BQ566" s="405"/>
      <c r="BR566" s="405"/>
      <c r="BS566" s="405"/>
      <c r="BT566" s="405"/>
      <c r="BU566" s="405"/>
      <c r="BV566" s="405"/>
      <c r="BW566" s="405"/>
      <c r="BX566" s="405"/>
      <c r="BY566" s="405"/>
      <c r="BZ566" s="405"/>
      <c r="CA566" s="405"/>
      <c r="CB566" s="406"/>
    </row>
    <row r="567" spans="1:80" x14ac:dyDescent="0.2">
      <c r="A567" s="233"/>
      <c r="B567" s="231"/>
      <c r="C567" s="231"/>
      <c r="D567" s="232"/>
      <c r="E567" s="397"/>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c r="AH567" s="398"/>
      <c r="AI567" s="398"/>
      <c r="AJ567" s="398"/>
      <c r="AK567" s="398"/>
      <c r="AL567" s="398"/>
      <c r="AM567" s="398"/>
      <c r="AN567" s="398"/>
      <c r="AO567" s="398"/>
      <c r="AP567" s="398"/>
      <c r="AQ567" s="398"/>
      <c r="AR567" s="399"/>
      <c r="AS567" s="364"/>
      <c r="AT567" s="365"/>
      <c r="AU567" s="365"/>
      <c r="AV567" s="365"/>
      <c r="AW567" s="365"/>
      <c r="AX567" s="365"/>
      <c r="AY567" s="365"/>
      <c r="AZ567" s="365"/>
      <c r="BA567" s="365"/>
      <c r="BB567" s="366"/>
      <c r="BC567" s="364"/>
      <c r="BD567" s="365"/>
      <c r="BE567" s="365"/>
      <c r="BF567" s="365"/>
      <c r="BG567" s="365"/>
      <c r="BH567" s="365"/>
      <c r="BI567" s="365"/>
      <c r="BJ567" s="365"/>
      <c r="BK567" s="365"/>
      <c r="BL567" s="365"/>
      <c r="BM567" s="366"/>
      <c r="BN567" s="404">
        <f t="shared" ref="BN567:BN568" si="27">ROUND(AS567*BC567,2)</f>
        <v>0</v>
      </c>
      <c r="BO567" s="405"/>
      <c r="BP567" s="405"/>
      <c r="BQ567" s="405"/>
      <c r="BR567" s="405"/>
      <c r="BS567" s="405"/>
      <c r="BT567" s="405"/>
      <c r="BU567" s="405"/>
      <c r="BV567" s="405"/>
      <c r="BW567" s="405"/>
      <c r="BX567" s="405"/>
      <c r="BY567" s="405"/>
      <c r="BZ567" s="405"/>
      <c r="CA567" s="405"/>
      <c r="CB567" s="406"/>
    </row>
    <row r="568" spans="1:80" x14ac:dyDescent="0.2">
      <c r="A568" s="395"/>
      <c r="B568" s="151"/>
      <c r="C568" s="151"/>
      <c r="D568" s="396"/>
      <c r="E568" s="397"/>
      <c r="F568" s="398"/>
      <c r="G568" s="398"/>
      <c r="H568" s="398"/>
      <c r="I568" s="398"/>
      <c r="J568" s="398"/>
      <c r="K568" s="398"/>
      <c r="L568" s="398"/>
      <c r="M568" s="398"/>
      <c r="N568" s="398"/>
      <c r="O568" s="398"/>
      <c r="P568" s="398"/>
      <c r="Q568" s="398"/>
      <c r="R568" s="398"/>
      <c r="S568" s="398"/>
      <c r="T568" s="398"/>
      <c r="U568" s="398"/>
      <c r="V568" s="398"/>
      <c r="W568" s="398"/>
      <c r="X568" s="398"/>
      <c r="Y568" s="398"/>
      <c r="Z568" s="398"/>
      <c r="AA568" s="398"/>
      <c r="AB568" s="398"/>
      <c r="AC568" s="398"/>
      <c r="AD568" s="398"/>
      <c r="AE568" s="398"/>
      <c r="AF568" s="398"/>
      <c r="AG568" s="398"/>
      <c r="AH568" s="398"/>
      <c r="AI568" s="398"/>
      <c r="AJ568" s="398"/>
      <c r="AK568" s="398"/>
      <c r="AL568" s="398"/>
      <c r="AM568" s="398"/>
      <c r="AN568" s="398"/>
      <c r="AO568" s="398"/>
      <c r="AP568" s="398"/>
      <c r="AQ568" s="398"/>
      <c r="AR568" s="399"/>
      <c r="AS568" s="364"/>
      <c r="AT568" s="365"/>
      <c r="AU568" s="365"/>
      <c r="AV568" s="365"/>
      <c r="AW568" s="365"/>
      <c r="AX568" s="365"/>
      <c r="AY568" s="365"/>
      <c r="AZ568" s="365"/>
      <c r="BA568" s="365"/>
      <c r="BB568" s="366"/>
      <c r="BC568" s="364"/>
      <c r="BD568" s="365"/>
      <c r="BE568" s="365"/>
      <c r="BF568" s="365"/>
      <c r="BG568" s="365"/>
      <c r="BH568" s="365"/>
      <c r="BI568" s="365"/>
      <c r="BJ568" s="365"/>
      <c r="BK568" s="365"/>
      <c r="BL568" s="365"/>
      <c r="BM568" s="366"/>
      <c r="BN568" s="404">
        <f t="shared" si="27"/>
        <v>0</v>
      </c>
      <c r="BO568" s="405"/>
      <c r="BP568" s="405"/>
      <c r="BQ568" s="405"/>
      <c r="BR568" s="405"/>
      <c r="BS568" s="405"/>
      <c r="BT568" s="405"/>
      <c r="BU568" s="405"/>
      <c r="BV568" s="405"/>
      <c r="BW568" s="405"/>
      <c r="BX568" s="405"/>
      <c r="BY568" s="405"/>
      <c r="BZ568" s="405"/>
      <c r="CA568" s="405"/>
      <c r="CB568" s="406"/>
    </row>
    <row r="569" spans="1:80" x14ac:dyDescent="0.2">
      <c r="A569" s="377"/>
      <c r="B569" s="378"/>
      <c r="C569" s="378"/>
      <c r="D569" s="379"/>
      <c r="E569" s="380" t="s">
        <v>421</v>
      </c>
      <c r="F569" s="381"/>
      <c r="G569" s="381"/>
      <c r="H569" s="381"/>
      <c r="I569" s="381"/>
      <c r="J569" s="381"/>
      <c r="K569" s="381"/>
      <c r="L569" s="381"/>
      <c r="M569" s="381"/>
      <c r="N569" s="381"/>
      <c r="O569" s="381"/>
      <c r="P569" s="381"/>
      <c r="Q569" s="381"/>
      <c r="R569" s="381"/>
      <c r="S569" s="381"/>
      <c r="T569" s="381"/>
      <c r="U569" s="381"/>
      <c r="V569" s="381"/>
      <c r="W569" s="381"/>
      <c r="X569" s="381"/>
      <c r="Y569" s="381"/>
      <c r="Z569" s="381"/>
      <c r="AA569" s="381"/>
      <c r="AB569" s="381"/>
      <c r="AC569" s="381"/>
      <c r="AD569" s="381"/>
      <c r="AE569" s="381"/>
      <c r="AF569" s="381"/>
      <c r="AG569" s="381"/>
      <c r="AH569" s="381"/>
      <c r="AI569" s="381"/>
      <c r="AJ569" s="381"/>
      <c r="AK569" s="381"/>
      <c r="AL569" s="381"/>
      <c r="AM569" s="381"/>
      <c r="AN569" s="381"/>
      <c r="AO569" s="381"/>
      <c r="AP569" s="381"/>
      <c r="AQ569" s="381"/>
      <c r="AR569" s="382"/>
      <c r="AS569" s="383" t="s">
        <v>52</v>
      </c>
      <c r="AT569" s="384"/>
      <c r="AU569" s="384"/>
      <c r="AV569" s="384"/>
      <c r="AW569" s="384"/>
      <c r="AX569" s="384"/>
      <c r="AY569" s="384"/>
      <c r="AZ569" s="384"/>
      <c r="BA569" s="384"/>
      <c r="BB569" s="385"/>
      <c r="BC569" s="386" t="s">
        <v>52</v>
      </c>
      <c r="BD569" s="387"/>
      <c r="BE569" s="387"/>
      <c r="BF569" s="387"/>
      <c r="BG569" s="387"/>
      <c r="BH569" s="387"/>
      <c r="BI569" s="387"/>
      <c r="BJ569" s="387"/>
      <c r="BK569" s="387"/>
      <c r="BL569" s="387"/>
      <c r="BM569" s="388"/>
      <c r="BN569" s="389">
        <f>SUM(BN566:CB568)</f>
        <v>0</v>
      </c>
      <c r="BO569" s="390"/>
      <c r="BP569" s="390"/>
      <c r="BQ569" s="390"/>
      <c r="BR569" s="390"/>
      <c r="BS569" s="390"/>
      <c r="BT569" s="390"/>
      <c r="BU569" s="390"/>
      <c r="BV569" s="390"/>
      <c r="BW569" s="390"/>
      <c r="BX569" s="390"/>
      <c r="BY569" s="390"/>
      <c r="BZ569" s="390"/>
      <c r="CA569" s="390"/>
      <c r="CB569" s="391"/>
    </row>
    <row r="570" spans="1:80" ht="12.75"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85"/>
      <c r="AT570" s="85"/>
      <c r="AU570" s="85"/>
      <c r="AV570" s="85"/>
      <c r="AW570" s="85"/>
      <c r="AX570" s="85"/>
      <c r="AY570" s="85"/>
      <c r="AZ570" s="85"/>
      <c r="BA570" s="85"/>
      <c r="BB570" s="85"/>
      <c r="BC570" s="86"/>
      <c r="BD570" s="86"/>
      <c r="BE570" s="86"/>
      <c r="BF570" s="86"/>
      <c r="BG570" s="86"/>
      <c r="BH570" s="86"/>
      <c r="BI570" s="86"/>
      <c r="BJ570" s="86"/>
      <c r="BK570" s="86"/>
      <c r="BL570" s="86"/>
      <c r="BM570" s="86"/>
      <c r="BN570" s="86"/>
      <c r="BO570" s="86"/>
      <c r="BP570" s="86"/>
      <c r="BQ570" s="9"/>
      <c r="BR570" s="9"/>
      <c r="BS570" s="9"/>
      <c r="BT570" s="9"/>
      <c r="BU570" s="9"/>
      <c r="BV570" s="9"/>
      <c r="BW570" s="9"/>
      <c r="BX570" s="9"/>
      <c r="BY570" s="9"/>
      <c r="BZ570" s="9"/>
      <c r="CA570" s="9"/>
      <c r="CB570" s="9"/>
    </row>
    <row r="571" spans="1:80" ht="15.75"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410" t="s">
        <v>511</v>
      </c>
      <c r="AT571" s="410"/>
      <c r="AU571" s="410"/>
      <c r="AV571" s="410"/>
      <c r="AW571" s="410"/>
      <c r="AX571" s="410"/>
      <c r="AY571" s="410"/>
      <c r="AZ571" s="410"/>
      <c r="BA571" s="410"/>
      <c r="BB571" s="410"/>
      <c r="BC571" s="411" t="s">
        <v>359</v>
      </c>
      <c r="BD571" s="411"/>
      <c r="BE571" s="411"/>
      <c r="BF571" s="411"/>
      <c r="BG571" s="411"/>
      <c r="BH571" s="411"/>
      <c r="BI571" s="411"/>
      <c r="BJ571" s="411"/>
      <c r="BK571" s="411"/>
      <c r="BL571" s="411"/>
      <c r="BM571" s="411"/>
      <c r="BN571" s="411"/>
      <c r="BO571" s="411"/>
      <c r="BP571" s="411"/>
      <c r="BQ571" s="9"/>
      <c r="BR571" s="9"/>
      <c r="BS571" s="9"/>
      <c r="BT571" s="9"/>
      <c r="BU571" s="9"/>
      <c r="BV571" s="9"/>
      <c r="BW571" s="9"/>
      <c r="BX571" s="9"/>
      <c r="BY571" s="9"/>
      <c r="BZ571" s="9"/>
      <c r="CA571" s="9"/>
      <c r="CB571" s="9"/>
    </row>
    <row r="572" spans="1:80" ht="12.75"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85"/>
      <c r="AT572" s="85"/>
      <c r="AU572" s="85"/>
      <c r="AV572" s="85"/>
      <c r="AW572" s="85"/>
      <c r="AX572" s="85"/>
      <c r="AY572" s="85"/>
      <c r="AZ572" s="85"/>
      <c r="BA572" s="85"/>
      <c r="BB572" s="85"/>
      <c r="BC572" s="86"/>
      <c r="BD572" s="86"/>
      <c r="BE572" s="86"/>
      <c r="BF572" s="86"/>
      <c r="BG572" s="86"/>
      <c r="BH572" s="86"/>
      <c r="BI572" s="86"/>
      <c r="BJ572" s="86"/>
      <c r="BK572" s="86"/>
      <c r="BL572" s="86"/>
      <c r="BM572" s="86"/>
      <c r="BN572" s="86"/>
      <c r="BO572" s="86"/>
      <c r="BP572" s="86"/>
      <c r="BQ572" s="9"/>
      <c r="BR572" s="9"/>
      <c r="BS572" s="9"/>
      <c r="BT572" s="9"/>
      <c r="BU572" s="9"/>
      <c r="BV572" s="9"/>
      <c r="BW572" s="9"/>
      <c r="BX572" s="9"/>
      <c r="BY572" s="9"/>
      <c r="BZ572" s="9"/>
      <c r="CA572" s="9"/>
      <c r="CB572" s="9"/>
    </row>
    <row r="573" spans="1:80" x14ac:dyDescent="0.2">
      <c r="A573" s="157" t="s">
        <v>142</v>
      </c>
      <c r="B573" s="158"/>
      <c r="C573" s="158"/>
      <c r="D573" s="159"/>
      <c r="E573" s="157" t="s">
        <v>422</v>
      </c>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9"/>
      <c r="AS573" s="157" t="s">
        <v>424</v>
      </c>
      <c r="AT573" s="158"/>
      <c r="AU573" s="158"/>
      <c r="AV573" s="158"/>
      <c r="AW573" s="158"/>
      <c r="AX573" s="158"/>
      <c r="AY573" s="158"/>
      <c r="AZ573" s="158"/>
      <c r="BA573" s="158"/>
      <c r="BB573" s="159"/>
      <c r="BC573" s="157" t="s">
        <v>505</v>
      </c>
      <c r="BD573" s="158"/>
      <c r="BE573" s="158"/>
      <c r="BF573" s="158"/>
      <c r="BG573" s="158"/>
      <c r="BH573" s="158"/>
      <c r="BI573" s="158"/>
      <c r="BJ573" s="158"/>
      <c r="BK573" s="158"/>
      <c r="BL573" s="158"/>
      <c r="BM573" s="159"/>
      <c r="BN573" s="157" t="s">
        <v>425</v>
      </c>
      <c r="BO573" s="158"/>
      <c r="BP573" s="158"/>
      <c r="BQ573" s="158"/>
      <c r="BR573" s="158"/>
      <c r="BS573" s="158"/>
      <c r="BT573" s="158"/>
      <c r="BU573" s="158"/>
      <c r="BV573" s="158"/>
      <c r="BW573" s="158"/>
      <c r="BX573" s="158"/>
      <c r="BY573" s="158"/>
      <c r="BZ573" s="158"/>
      <c r="CA573" s="158"/>
      <c r="CB573" s="159"/>
    </row>
    <row r="574" spans="1:80" x14ac:dyDescent="0.2">
      <c r="A574" s="407" t="s">
        <v>143</v>
      </c>
      <c r="B574" s="408"/>
      <c r="C574" s="408"/>
      <c r="D574" s="409"/>
      <c r="E574" s="407"/>
      <c r="F574" s="408"/>
      <c r="G574" s="408"/>
      <c r="H574" s="408"/>
      <c r="I574" s="408"/>
      <c r="J574" s="408"/>
      <c r="K574" s="408"/>
      <c r="L574" s="408"/>
      <c r="M574" s="408"/>
      <c r="N574" s="408"/>
      <c r="O574" s="408"/>
      <c r="P574" s="408"/>
      <c r="Q574" s="408"/>
      <c r="R574" s="408"/>
      <c r="S574" s="408"/>
      <c r="T574" s="408"/>
      <c r="U574" s="408"/>
      <c r="V574" s="408"/>
      <c r="W574" s="408"/>
      <c r="X574" s="408"/>
      <c r="Y574" s="408"/>
      <c r="Z574" s="408"/>
      <c r="AA574" s="408"/>
      <c r="AB574" s="408"/>
      <c r="AC574" s="408"/>
      <c r="AD574" s="408"/>
      <c r="AE574" s="408"/>
      <c r="AF574" s="408"/>
      <c r="AG574" s="408"/>
      <c r="AH574" s="408"/>
      <c r="AI574" s="408"/>
      <c r="AJ574" s="408"/>
      <c r="AK574" s="408"/>
      <c r="AL574" s="408"/>
      <c r="AM574" s="408"/>
      <c r="AN574" s="408"/>
      <c r="AO574" s="408"/>
      <c r="AP574" s="408"/>
      <c r="AQ574" s="408"/>
      <c r="AR574" s="409"/>
      <c r="AS574" s="407"/>
      <c r="AT574" s="408"/>
      <c r="AU574" s="408"/>
      <c r="AV574" s="408"/>
      <c r="AW574" s="408"/>
      <c r="AX574" s="408"/>
      <c r="AY574" s="408"/>
      <c r="AZ574" s="408"/>
      <c r="BA574" s="408"/>
      <c r="BB574" s="409"/>
      <c r="BC574" s="407" t="s">
        <v>506</v>
      </c>
      <c r="BD574" s="408"/>
      <c r="BE574" s="408"/>
      <c r="BF574" s="408"/>
      <c r="BG574" s="408"/>
      <c r="BH574" s="408"/>
      <c r="BI574" s="408"/>
      <c r="BJ574" s="408"/>
      <c r="BK574" s="408"/>
      <c r="BL574" s="408"/>
      <c r="BM574" s="409"/>
      <c r="BN574" s="407" t="s">
        <v>439</v>
      </c>
      <c r="BO574" s="408"/>
      <c r="BP574" s="408"/>
      <c r="BQ574" s="408"/>
      <c r="BR574" s="408"/>
      <c r="BS574" s="408"/>
      <c r="BT574" s="408"/>
      <c r="BU574" s="408"/>
      <c r="BV574" s="408"/>
      <c r="BW574" s="408"/>
      <c r="BX574" s="408"/>
      <c r="BY574" s="408"/>
      <c r="BZ574" s="408"/>
      <c r="CA574" s="408"/>
      <c r="CB574" s="409"/>
    </row>
    <row r="575" spans="1:80" x14ac:dyDescent="0.2">
      <c r="A575" s="407"/>
      <c r="B575" s="408"/>
      <c r="C575" s="408"/>
      <c r="D575" s="409"/>
      <c r="E575" s="407"/>
      <c r="F575" s="408"/>
      <c r="G575" s="408"/>
      <c r="H575" s="408"/>
      <c r="I575" s="408"/>
      <c r="J575" s="408"/>
      <c r="K575" s="408"/>
      <c r="L575" s="408"/>
      <c r="M575" s="408"/>
      <c r="N575" s="408"/>
      <c r="O575" s="408"/>
      <c r="P575" s="408"/>
      <c r="Q575" s="408"/>
      <c r="R575" s="408"/>
      <c r="S575" s="408"/>
      <c r="T575" s="408"/>
      <c r="U575" s="408"/>
      <c r="V575" s="408"/>
      <c r="W575" s="408"/>
      <c r="X575" s="408"/>
      <c r="Y575" s="408"/>
      <c r="Z575" s="408"/>
      <c r="AA575" s="408"/>
      <c r="AB575" s="408"/>
      <c r="AC575" s="408"/>
      <c r="AD575" s="408"/>
      <c r="AE575" s="408"/>
      <c r="AF575" s="408"/>
      <c r="AG575" s="408"/>
      <c r="AH575" s="408"/>
      <c r="AI575" s="408"/>
      <c r="AJ575" s="408"/>
      <c r="AK575" s="408"/>
      <c r="AL575" s="408"/>
      <c r="AM575" s="408"/>
      <c r="AN575" s="408"/>
      <c r="AO575" s="408"/>
      <c r="AP575" s="408"/>
      <c r="AQ575" s="408"/>
      <c r="AR575" s="409"/>
      <c r="AS575" s="407"/>
      <c r="AT575" s="408"/>
      <c r="AU575" s="408"/>
      <c r="AV575" s="408"/>
      <c r="AW575" s="408"/>
      <c r="AX575" s="408"/>
      <c r="AY575" s="408"/>
      <c r="AZ575" s="408"/>
      <c r="BA575" s="408"/>
      <c r="BB575" s="409"/>
      <c r="BC575" s="407" t="s">
        <v>432</v>
      </c>
      <c r="BD575" s="408"/>
      <c r="BE575" s="408"/>
      <c r="BF575" s="408"/>
      <c r="BG575" s="408"/>
      <c r="BH575" s="408"/>
      <c r="BI575" s="408"/>
      <c r="BJ575" s="408"/>
      <c r="BK575" s="408"/>
      <c r="BL575" s="408"/>
      <c r="BM575" s="409"/>
      <c r="BN575" s="407"/>
      <c r="BO575" s="408"/>
      <c r="BP575" s="408"/>
      <c r="BQ575" s="408"/>
      <c r="BR575" s="408"/>
      <c r="BS575" s="408"/>
      <c r="BT575" s="408"/>
      <c r="BU575" s="408"/>
      <c r="BV575" s="408"/>
      <c r="BW575" s="408"/>
      <c r="BX575" s="408"/>
      <c r="BY575" s="408"/>
      <c r="BZ575" s="408"/>
      <c r="CA575" s="408"/>
      <c r="CB575" s="409"/>
    </row>
    <row r="576" spans="1:80" x14ac:dyDescent="0.2">
      <c r="A576" s="400">
        <v>1</v>
      </c>
      <c r="B576" s="401"/>
      <c r="C576" s="401"/>
      <c r="D576" s="402"/>
      <c r="E576" s="400">
        <v>2</v>
      </c>
      <c r="F576" s="401"/>
      <c r="G576" s="401"/>
      <c r="H576" s="401"/>
      <c r="I576" s="401"/>
      <c r="J576" s="401"/>
      <c r="K576" s="401"/>
      <c r="L576" s="401"/>
      <c r="M576" s="401"/>
      <c r="N576" s="401"/>
      <c r="O576" s="401"/>
      <c r="P576" s="401"/>
      <c r="Q576" s="401"/>
      <c r="R576" s="401"/>
      <c r="S576" s="401"/>
      <c r="T576" s="401"/>
      <c r="U576" s="401"/>
      <c r="V576" s="401"/>
      <c r="W576" s="401"/>
      <c r="X576" s="401"/>
      <c r="Y576" s="401"/>
      <c r="Z576" s="401"/>
      <c r="AA576" s="401"/>
      <c r="AB576" s="401"/>
      <c r="AC576" s="401"/>
      <c r="AD576" s="401"/>
      <c r="AE576" s="401"/>
      <c r="AF576" s="401"/>
      <c r="AG576" s="401"/>
      <c r="AH576" s="401"/>
      <c r="AI576" s="401"/>
      <c r="AJ576" s="401"/>
      <c r="AK576" s="401"/>
      <c r="AL576" s="401"/>
      <c r="AM576" s="401"/>
      <c r="AN576" s="401"/>
      <c r="AO576" s="401"/>
      <c r="AP576" s="401"/>
      <c r="AQ576" s="401"/>
      <c r="AR576" s="402"/>
      <c r="AS576" s="400">
        <v>3</v>
      </c>
      <c r="AT576" s="401"/>
      <c r="AU576" s="401"/>
      <c r="AV576" s="401"/>
      <c r="AW576" s="401"/>
      <c r="AX576" s="401"/>
      <c r="AY576" s="401"/>
      <c r="AZ576" s="401"/>
      <c r="BA576" s="401"/>
      <c r="BB576" s="402"/>
      <c r="BC576" s="400">
        <v>4</v>
      </c>
      <c r="BD576" s="401"/>
      <c r="BE576" s="401"/>
      <c r="BF576" s="401"/>
      <c r="BG576" s="401"/>
      <c r="BH576" s="401"/>
      <c r="BI576" s="401"/>
      <c r="BJ576" s="401"/>
      <c r="BK576" s="401"/>
      <c r="BL576" s="401"/>
      <c r="BM576" s="402"/>
      <c r="BN576" s="400">
        <v>5</v>
      </c>
      <c r="BO576" s="401"/>
      <c r="BP576" s="401"/>
      <c r="BQ576" s="401"/>
      <c r="BR576" s="401"/>
      <c r="BS576" s="401"/>
      <c r="BT576" s="401"/>
      <c r="BU576" s="401"/>
      <c r="BV576" s="401"/>
      <c r="BW576" s="401"/>
      <c r="BX576" s="401"/>
      <c r="BY576" s="401"/>
      <c r="BZ576" s="401"/>
      <c r="CA576" s="401"/>
      <c r="CB576" s="402"/>
    </row>
    <row r="577" spans="1:80" x14ac:dyDescent="0.2">
      <c r="A577" s="400"/>
      <c r="B577" s="401"/>
      <c r="C577" s="401"/>
      <c r="D577" s="402"/>
      <c r="E577" s="361"/>
      <c r="F577" s="362"/>
      <c r="G577" s="362"/>
      <c r="H577" s="362"/>
      <c r="I577" s="362"/>
      <c r="J577" s="362"/>
      <c r="K577" s="362"/>
      <c r="L577" s="362"/>
      <c r="M577" s="362"/>
      <c r="N577" s="362"/>
      <c r="O577" s="362"/>
      <c r="P577" s="362"/>
      <c r="Q577" s="362"/>
      <c r="R577" s="362"/>
      <c r="S577" s="362"/>
      <c r="T577" s="362"/>
      <c r="U577" s="362"/>
      <c r="V577" s="362"/>
      <c r="W577" s="362"/>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3"/>
      <c r="AS577" s="364"/>
      <c r="AT577" s="365"/>
      <c r="AU577" s="365"/>
      <c r="AV577" s="365"/>
      <c r="AW577" s="365"/>
      <c r="AX577" s="365"/>
      <c r="AY577" s="365"/>
      <c r="AZ577" s="365"/>
      <c r="BA577" s="365"/>
      <c r="BB577" s="366"/>
      <c r="BC577" s="364"/>
      <c r="BD577" s="365"/>
      <c r="BE577" s="365"/>
      <c r="BF577" s="365"/>
      <c r="BG577" s="365"/>
      <c r="BH577" s="365"/>
      <c r="BI577" s="365"/>
      <c r="BJ577" s="365"/>
      <c r="BK577" s="365"/>
      <c r="BL577" s="365"/>
      <c r="BM577" s="366"/>
      <c r="BN577" s="404">
        <f>ROUND(AS577*BC577,2)</f>
        <v>0</v>
      </c>
      <c r="BO577" s="405"/>
      <c r="BP577" s="405"/>
      <c r="BQ577" s="405"/>
      <c r="BR577" s="405"/>
      <c r="BS577" s="405"/>
      <c r="BT577" s="405"/>
      <c r="BU577" s="405"/>
      <c r="BV577" s="405"/>
      <c r="BW577" s="405"/>
      <c r="BX577" s="405"/>
      <c r="BY577" s="405"/>
      <c r="BZ577" s="405"/>
      <c r="CA577" s="405"/>
      <c r="CB577" s="406"/>
    </row>
    <row r="578" spans="1:80" x14ac:dyDescent="0.2">
      <c r="A578" s="400"/>
      <c r="B578" s="401"/>
      <c r="C578" s="401"/>
      <c r="D578" s="402"/>
      <c r="E578" s="361"/>
      <c r="F578" s="362"/>
      <c r="G578" s="362"/>
      <c r="H578" s="362"/>
      <c r="I578" s="362"/>
      <c r="J578" s="362"/>
      <c r="K578" s="362"/>
      <c r="L578" s="362"/>
      <c r="M578" s="362"/>
      <c r="N578" s="362"/>
      <c r="O578" s="362"/>
      <c r="P578" s="362"/>
      <c r="Q578" s="362"/>
      <c r="R578" s="362"/>
      <c r="S578" s="362"/>
      <c r="T578" s="362"/>
      <c r="U578" s="362"/>
      <c r="V578" s="362"/>
      <c r="W578" s="362"/>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3"/>
      <c r="AS578" s="425"/>
      <c r="AT578" s="426"/>
      <c r="AU578" s="426"/>
      <c r="AV578" s="426"/>
      <c r="AW578" s="426"/>
      <c r="AX578" s="426"/>
      <c r="AY578" s="426"/>
      <c r="AZ578" s="426"/>
      <c r="BA578" s="426"/>
      <c r="BB578" s="427"/>
      <c r="BC578" s="425"/>
      <c r="BD578" s="426"/>
      <c r="BE578" s="426"/>
      <c r="BF578" s="426"/>
      <c r="BG578" s="426"/>
      <c r="BH578" s="426"/>
      <c r="BI578" s="426"/>
      <c r="BJ578" s="426"/>
      <c r="BK578" s="426"/>
      <c r="BL578" s="426"/>
      <c r="BM578" s="427"/>
      <c r="BN578" s="404">
        <f t="shared" ref="BN578:BN596" si="28">ROUND(AS578*BC578,2)</f>
        <v>0</v>
      </c>
      <c r="BO578" s="405"/>
      <c r="BP578" s="405"/>
      <c r="BQ578" s="405"/>
      <c r="BR578" s="405"/>
      <c r="BS578" s="405"/>
      <c r="BT578" s="405"/>
      <c r="BU578" s="405"/>
      <c r="BV578" s="405"/>
      <c r="BW578" s="405"/>
      <c r="BX578" s="405"/>
      <c r="BY578" s="405"/>
      <c r="BZ578" s="405"/>
      <c r="CA578" s="405"/>
      <c r="CB578" s="406"/>
    </row>
    <row r="579" spans="1:80" x14ac:dyDescent="0.2">
      <c r="A579" s="400"/>
      <c r="B579" s="401"/>
      <c r="C579" s="401"/>
      <c r="D579" s="402"/>
      <c r="E579" s="361"/>
      <c r="F579" s="362"/>
      <c r="G579" s="362"/>
      <c r="H579" s="362"/>
      <c r="I579" s="362"/>
      <c r="J579" s="362"/>
      <c r="K579" s="362"/>
      <c r="L579" s="362"/>
      <c r="M579" s="362"/>
      <c r="N579" s="362"/>
      <c r="O579" s="362"/>
      <c r="P579" s="362"/>
      <c r="Q579" s="362"/>
      <c r="R579" s="362"/>
      <c r="S579" s="362"/>
      <c r="T579" s="362"/>
      <c r="U579" s="362"/>
      <c r="V579" s="362"/>
      <c r="W579" s="362"/>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3"/>
      <c r="AS579" s="425"/>
      <c r="AT579" s="426"/>
      <c r="AU579" s="426"/>
      <c r="AV579" s="426"/>
      <c r="AW579" s="426"/>
      <c r="AX579" s="426"/>
      <c r="AY579" s="426"/>
      <c r="AZ579" s="426"/>
      <c r="BA579" s="426"/>
      <c r="BB579" s="427"/>
      <c r="BC579" s="425"/>
      <c r="BD579" s="426"/>
      <c r="BE579" s="426"/>
      <c r="BF579" s="426"/>
      <c r="BG579" s="426"/>
      <c r="BH579" s="426"/>
      <c r="BI579" s="426"/>
      <c r="BJ579" s="426"/>
      <c r="BK579" s="426"/>
      <c r="BL579" s="426"/>
      <c r="BM579" s="427"/>
      <c r="BN579" s="404">
        <f t="shared" si="28"/>
        <v>0</v>
      </c>
      <c r="BO579" s="405"/>
      <c r="BP579" s="405"/>
      <c r="BQ579" s="405"/>
      <c r="BR579" s="405"/>
      <c r="BS579" s="405"/>
      <c r="BT579" s="405"/>
      <c r="BU579" s="405"/>
      <c r="BV579" s="405"/>
      <c r="BW579" s="405"/>
      <c r="BX579" s="405"/>
      <c r="BY579" s="405"/>
      <c r="BZ579" s="405"/>
      <c r="CA579" s="405"/>
      <c r="CB579" s="406"/>
    </row>
    <row r="580" spans="1:80" hidden="1" x14ac:dyDescent="0.2">
      <c r="A580" s="400"/>
      <c r="B580" s="401"/>
      <c r="C580" s="401"/>
      <c r="D580" s="402"/>
      <c r="E580" s="361"/>
      <c r="F580" s="362"/>
      <c r="G580" s="362"/>
      <c r="H580" s="362"/>
      <c r="I580" s="362"/>
      <c r="J580" s="362"/>
      <c r="K580" s="362"/>
      <c r="L580" s="362"/>
      <c r="M580" s="362"/>
      <c r="N580" s="362"/>
      <c r="O580" s="362"/>
      <c r="P580" s="362"/>
      <c r="Q580" s="362"/>
      <c r="R580" s="362"/>
      <c r="S580" s="362"/>
      <c r="T580" s="362"/>
      <c r="U580" s="362"/>
      <c r="V580" s="362"/>
      <c r="W580" s="362"/>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3"/>
      <c r="AS580" s="425"/>
      <c r="AT580" s="426"/>
      <c r="AU580" s="426"/>
      <c r="AV580" s="426"/>
      <c r="AW580" s="426"/>
      <c r="AX580" s="426"/>
      <c r="AY580" s="426"/>
      <c r="AZ580" s="426"/>
      <c r="BA580" s="426"/>
      <c r="BB580" s="427"/>
      <c r="BC580" s="425"/>
      <c r="BD580" s="426"/>
      <c r="BE580" s="426"/>
      <c r="BF580" s="426"/>
      <c r="BG580" s="426"/>
      <c r="BH580" s="426"/>
      <c r="BI580" s="426"/>
      <c r="BJ580" s="426"/>
      <c r="BK580" s="426"/>
      <c r="BL580" s="426"/>
      <c r="BM580" s="427"/>
      <c r="BN580" s="404">
        <f t="shared" si="28"/>
        <v>0</v>
      </c>
      <c r="BO580" s="405"/>
      <c r="BP580" s="405"/>
      <c r="BQ580" s="405"/>
      <c r="BR580" s="405"/>
      <c r="BS580" s="405"/>
      <c r="BT580" s="405"/>
      <c r="BU580" s="405"/>
      <c r="BV580" s="405"/>
      <c r="BW580" s="405"/>
      <c r="BX580" s="405"/>
      <c r="BY580" s="405"/>
      <c r="BZ580" s="405"/>
      <c r="CA580" s="405"/>
      <c r="CB580" s="406"/>
    </row>
    <row r="581" spans="1:80" hidden="1" x14ac:dyDescent="0.2">
      <c r="A581" s="400"/>
      <c r="B581" s="401"/>
      <c r="C581" s="401"/>
      <c r="D581" s="402"/>
      <c r="E581" s="361"/>
      <c r="F581" s="362"/>
      <c r="G581" s="362"/>
      <c r="H581" s="362"/>
      <c r="I581" s="362"/>
      <c r="J581" s="362"/>
      <c r="K581" s="362"/>
      <c r="L581" s="362"/>
      <c r="M581" s="362"/>
      <c r="N581" s="362"/>
      <c r="O581" s="362"/>
      <c r="P581" s="362"/>
      <c r="Q581" s="362"/>
      <c r="R581" s="362"/>
      <c r="S581" s="362"/>
      <c r="T581" s="362"/>
      <c r="U581" s="362"/>
      <c r="V581" s="362"/>
      <c r="W581" s="362"/>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3"/>
      <c r="AS581" s="425"/>
      <c r="AT581" s="426"/>
      <c r="AU581" s="426"/>
      <c r="AV581" s="426"/>
      <c r="AW581" s="426"/>
      <c r="AX581" s="426"/>
      <c r="AY581" s="426"/>
      <c r="AZ581" s="426"/>
      <c r="BA581" s="426"/>
      <c r="BB581" s="427"/>
      <c r="BC581" s="425"/>
      <c r="BD581" s="426"/>
      <c r="BE581" s="426"/>
      <c r="BF581" s="426"/>
      <c r="BG581" s="426"/>
      <c r="BH581" s="426"/>
      <c r="BI581" s="426"/>
      <c r="BJ581" s="426"/>
      <c r="BK581" s="426"/>
      <c r="BL581" s="426"/>
      <c r="BM581" s="427"/>
      <c r="BN581" s="404">
        <f t="shared" si="28"/>
        <v>0</v>
      </c>
      <c r="BO581" s="405"/>
      <c r="BP581" s="405"/>
      <c r="BQ581" s="405"/>
      <c r="BR581" s="405"/>
      <c r="BS581" s="405"/>
      <c r="BT581" s="405"/>
      <c r="BU581" s="405"/>
      <c r="BV581" s="405"/>
      <c r="BW581" s="405"/>
      <c r="BX581" s="405"/>
      <c r="BY581" s="405"/>
      <c r="BZ581" s="405"/>
      <c r="CA581" s="405"/>
      <c r="CB581" s="406"/>
    </row>
    <row r="582" spans="1:80" hidden="1" x14ac:dyDescent="0.2">
      <c r="A582" s="400"/>
      <c r="B582" s="401"/>
      <c r="C582" s="401"/>
      <c r="D582" s="402"/>
      <c r="E582" s="422"/>
      <c r="F582" s="423"/>
      <c r="G582" s="423"/>
      <c r="H582" s="423"/>
      <c r="I582" s="423"/>
      <c r="J582" s="423"/>
      <c r="K582" s="423"/>
      <c r="L582" s="423"/>
      <c r="M582" s="423"/>
      <c r="N582" s="423"/>
      <c r="O582" s="423"/>
      <c r="P582" s="423"/>
      <c r="Q582" s="423"/>
      <c r="R582" s="423"/>
      <c r="S582" s="423"/>
      <c r="T582" s="423"/>
      <c r="U582" s="423"/>
      <c r="V582" s="423"/>
      <c r="W582" s="423"/>
      <c r="X582" s="423"/>
      <c r="Y582" s="423"/>
      <c r="Z582" s="423"/>
      <c r="AA582" s="423"/>
      <c r="AB582" s="423"/>
      <c r="AC582" s="423"/>
      <c r="AD582" s="423"/>
      <c r="AE582" s="423"/>
      <c r="AF582" s="423"/>
      <c r="AG582" s="423"/>
      <c r="AH582" s="423"/>
      <c r="AI582" s="423"/>
      <c r="AJ582" s="423"/>
      <c r="AK582" s="423"/>
      <c r="AL582" s="423"/>
      <c r="AM582" s="423"/>
      <c r="AN582" s="423"/>
      <c r="AO582" s="423"/>
      <c r="AP582" s="423"/>
      <c r="AQ582" s="423"/>
      <c r="AR582" s="424"/>
      <c r="AS582" s="425"/>
      <c r="AT582" s="426"/>
      <c r="AU582" s="426"/>
      <c r="AV582" s="426"/>
      <c r="AW582" s="426"/>
      <c r="AX582" s="426"/>
      <c r="AY582" s="426"/>
      <c r="AZ582" s="426"/>
      <c r="BA582" s="426"/>
      <c r="BB582" s="427"/>
      <c r="BC582" s="425"/>
      <c r="BD582" s="426"/>
      <c r="BE582" s="426"/>
      <c r="BF582" s="426"/>
      <c r="BG582" s="426"/>
      <c r="BH582" s="426"/>
      <c r="BI582" s="426"/>
      <c r="BJ582" s="426"/>
      <c r="BK582" s="426"/>
      <c r="BL582" s="426"/>
      <c r="BM582" s="427"/>
      <c r="BN582" s="404">
        <f t="shared" si="28"/>
        <v>0</v>
      </c>
      <c r="BO582" s="405"/>
      <c r="BP582" s="405"/>
      <c r="BQ582" s="405"/>
      <c r="BR582" s="405"/>
      <c r="BS582" s="405"/>
      <c r="BT582" s="405"/>
      <c r="BU582" s="405"/>
      <c r="BV582" s="405"/>
      <c r="BW582" s="405"/>
      <c r="BX582" s="405"/>
      <c r="BY582" s="405"/>
      <c r="BZ582" s="405"/>
      <c r="CA582" s="405"/>
      <c r="CB582" s="406"/>
    </row>
    <row r="583" spans="1:80" hidden="1" x14ac:dyDescent="0.2">
      <c r="A583" s="400"/>
      <c r="B583" s="401"/>
      <c r="C583" s="401"/>
      <c r="D583" s="402"/>
      <c r="E583" s="422"/>
      <c r="F583" s="423"/>
      <c r="G583" s="423"/>
      <c r="H583" s="423"/>
      <c r="I583" s="423"/>
      <c r="J583" s="423"/>
      <c r="K583" s="423"/>
      <c r="L583" s="423"/>
      <c r="M583" s="423"/>
      <c r="N583" s="423"/>
      <c r="O583" s="423"/>
      <c r="P583" s="423"/>
      <c r="Q583" s="423"/>
      <c r="R583" s="423"/>
      <c r="S583" s="423"/>
      <c r="T583" s="423"/>
      <c r="U583" s="423"/>
      <c r="V583" s="423"/>
      <c r="W583" s="423"/>
      <c r="X583" s="423"/>
      <c r="Y583" s="423"/>
      <c r="Z583" s="423"/>
      <c r="AA583" s="423"/>
      <c r="AB583" s="423"/>
      <c r="AC583" s="423"/>
      <c r="AD583" s="423"/>
      <c r="AE583" s="423"/>
      <c r="AF583" s="423"/>
      <c r="AG583" s="423"/>
      <c r="AH583" s="423"/>
      <c r="AI583" s="423"/>
      <c r="AJ583" s="423"/>
      <c r="AK583" s="423"/>
      <c r="AL583" s="423"/>
      <c r="AM583" s="423"/>
      <c r="AN583" s="423"/>
      <c r="AO583" s="423"/>
      <c r="AP583" s="423"/>
      <c r="AQ583" s="423"/>
      <c r="AR583" s="424"/>
      <c r="AS583" s="425"/>
      <c r="AT583" s="426"/>
      <c r="AU583" s="426"/>
      <c r="AV583" s="426"/>
      <c r="AW583" s="426"/>
      <c r="AX583" s="426"/>
      <c r="AY583" s="426"/>
      <c r="AZ583" s="426"/>
      <c r="BA583" s="426"/>
      <c r="BB583" s="427"/>
      <c r="BC583" s="425"/>
      <c r="BD583" s="426"/>
      <c r="BE583" s="426"/>
      <c r="BF583" s="426"/>
      <c r="BG583" s="426"/>
      <c r="BH583" s="426"/>
      <c r="BI583" s="426"/>
      <c r="BJ583" s="426"/>
      <c r="BK583" s="426"/>
      <c r="BL583" s="426"/>
      <c r="BM583" s="427"/>
      <c r="BN583" s="404">
        <f t="shared" si="28"/>
        <v>0</v>
      </c>
      <c r="BO583" s="405"/>
      <c r="BP583" s="405"/>
      <c r="BQ583" s="405"/>
      <c r="BR583" s="405"/>
      <c r="BS583" s="405"/>
      <c r="BT583" s="405"/>
      <c r="BU583" s="405"/>
      <c r="BV583" s="405"/>
      <c r="BW583" s="405"/>
      <c r="BX583" s="405"/>
      <c r="BY583" s="405"/>
      <c r="BZ583" s="405"/>
      <c r="CA583" s="405"/>
      <c r="CB583" s="406"/>
    </row>
    <row r="584" spans="1:80" hidden="1" x14ac:dyDescent="0.2">
      <c r="A584" s="400"/>
      <c r="B584" s="401"/>
      <c r="C584" s="401"/>
      <c r="D584" s="402"/>
      <c r="E584" s="422"/>
      <c r="F584" s="423"/>
      <c r="G584" s="423"/>
      <c r="H584" s="423"/>
      <c r="I584" s="423"/>
      <c r="J584" s="423"/>
      <c r="K584" s="423"/>
      <c r="L584" s="423"/>
      <c r="M584" s="423"/>
      <c r="N584" s="423"/>
      <c r="O584" s="423"/>
      <c r="P584" s="423"/>
      <c r="Q584" s="423"/>
      <c r="R584" s="423"/>
      <c r="S584" s="423"/>
      <c r="T584" s="423"/>
      <c r="U584" s="423"/>
      <c r="V584" s="423"/>
      <c r="W584" s="423"/>
      <c r="X584" s="423"/>
      <c r="Y584" s="423"/>
      <c r="Z584" s="423"/>
      <c r="AA584" s="423"/>
      <c r="AB584" s="423"/>
      <c r="AC584" s="423"/>
      <c r="AD584" s="423"/>
      <c r="AE584" s="423"/>
      <c r="AF584" s="423"/>
      <c r="AG584" s="423"/>
      <c r="AH584" s="423"/>
      <c r="AI584" s="423"/>
      <c r="AJ584" s="423"/>
      <c r="AK584" s="423"/>
      <c r="AL584" s="423"/>
      <c r="AM584" s="423"/>
      <c r="AN584" s="423"/>
      <c r="AO584" s="423"/>
      <c r="AP584" s="423"/>
      <c r="AQ584" s="423"/>
      <c r="AR584" s="424"/>
      <c r="AS584" s="425"/>
      <c r="AT584" s="426"/>
      <c r="AU584" s="426"/>
      <c r="AV584" s="426"/>
      <c r="AW584" s="426"/>
      <c r="AX584" s="426"/>
      <c r="AY584" s="426"/>
      <c r="AZ584" s="426"/>
      <c r="BA584" s="426"/>
      <c r="BB584" s="427"/>
      <c r="BC584" s="425"/>
      <c r="BD584" s="426"/>
      <c r="BE584" s="426"/>
      <c r="BF584" s="426"/>
      <c r="BG584" s="426"/>
      <c r="BH584" s="426"/>
      <c r="BI584" s="426"/>
      <c r="BJ584" s="426"/>
      <c r="BK584" s="426"/>
      <c r="BL584" s="426"/>
      <c r="BM584" s="427"/>
      <c r="BN584" s="404">
        <f t="shared" si="28"/>
        <v>0</v>
      </c>
      <c r="BO584" s="405"/>
      <c r="BP584" s="405"/>
      <c r="BQ584" s="405"/>
      <c r="BR584" s="405"/>
      <c r="BS584" s="405"/>
      <c r="BT584" s="405"/>
      <c r="BU584" s="405"/>
      <c r="BV584" s="405"/>
      <c r="BW584" s="405"/>
      <c r="BX584" s="405"/>
      <c r="BY584" s="405"/>
      <c r="BZ584" s="405"/>
      <c r="CA584" s="405"/>
      <c r="CB584" s="406"/>
    </row>
    <row r="585" spans="1:80" hidden="1" x14ac:dyDescent="0.2">
      <c r="A585" s="400"/>
      <c r="B585" s="401"/>
      <c r="C585" s="401"/>
      <c r="D585" s="402"/>
      <c r="E585" s="422"/>
      <c r="F585" s="423"/>
      <c r="G585" s="423"/>
      <c r="H585" s="423"/>
      <c r="I585" s="423"/>
      <c r="J585" s="423"/>
      <c r="K585" s="423"/>
      <c r="L585" s="423"/>
      <c r="M585" s="423"/>
      <c r="N585" s="423"/>
      <c r="O585" s="423"/>
      <c r="P585" s="423"/>
      <c r="Q585" s="423"/>
      <c r="R585" s="423"/>
      <c r="S585" s="423"/>
      <c r="T585" s="423"/>
      <c r="U585" s="423"/>
      <c r="V585" s="423"/>
      <c r="W585" s="423"/>
      <c r="X585" s="423"/>
      <c r="Y585" s="423"/>
      <c r="Z585" s="423"/>
      <c r="AA585" s="423"/>
      <c r="AB585" s="423"/>
      <c r="AC585" s="423"/>
      <c r="AD585" s="423"/>
      <c r="AE585" s="423"/>
      <c r="AF585" s="423"/>
      <c r="AG585" s="423"/>
      <c r="AH585" s="423"/>
      <c r="AI585" s="423"/>
      <c r="AJ585" s="423"/>
      <c r="AK585" s="423"/>
      <c r="AL585" s="423"/>
      <c r="AM585" s="423"/>
      <c r="AN585" s="423"/>
      <c r="AO585" s="423"/>
      <c r="AP585" s="423"/>
      <c r="AQ585" s="423"/>
      <c r="AR585" s="424"/>
      <c r="AS585" s="425"/>
      <c r="AT585" s="426"/>
      <c r="AU585" s="426"/>
      <c r="AV585" s="426"/>
      <c r="AW585" s="426"/>
      <c r="AX585" s="426"/>
      <c r="AY585" s="426"/>
      <c r="AZ585" s="426"/>
      <c r="BA585" s="426"/>
      <c r="BB585" s="427"/>
      <c r="BC585" s="425"/>
      <c r="BD585" s="426"/>
      <c r="BE585" s="426"/>
      <c r="BF585" s="426"/>
      <c r="BG585" s="426"/>
      <c r="BH585" s="426"/>
      <c r="BI585" s="426"/>
      <c r="BJ585" s="426"/>
      <c r="BK585" s="426"/>
      <c r="BL585" s="426"/>
      <c r="BM585" s="427"/>
      <c r="BN585" s="404">
        <f t="shared" si="28"/>
        <v>0</v>
      </c>
      <c r="BO585" s="405"/>
      <c r="BP585" s="405"/>
      <c r="BQ585" s="405"/>
      <c r="BR585" s="405"/>
      <c r="BS585" s="405"/>
      <c r="BT585" s="405"/>
      <c r="BU585" s="405"/>
      <c r="BV585" s="405"/>
      <c r="BW585" s="405"/>
      <c r="BX585" s="405"/>
      <c r="BY585" s="405"/>
      <c r="BZ585" s="405"/>
      <c r="CA585" s="405"/>
      <c r="CB585" s="406"/>
    </row>
    <row r="586" spans="1:80" hidden="1" x14ac:dyDescent="0.2">
      <c r="A586" s="400"/>
      <c r="B586" s="401"/>
      <c r="C586" s="401"/>
      <c r="D586" s="402"/>
      <c r="E586" s="361"/>
      <c r="F586" s="362"/>
      <c r="G586" s="362"/>
      <c r="H586" s="362"/>
      <c r="I586" s="362"/>
      <c r="J586" s="362"/>
      <c r="K586" s="362"/>
      <c r="L586" s="362"/>
      <c r="M586" s="362"/>
      <c r="N586" s="362"/>
      <c r="O586" s="362"/>
      <c r="P586" s="362"/>
      <c r="Q586" s="362"/>
      <c r="R586" s="362"/>
      <c r="S586" s="362"/>
      <c r="T586" s="362"/>
      <c r="U586" s="362"/>
      <c r="V586" s="362"/>
      <c r="W586" s="362"/>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3"/>
      <c r="AS586" s="364"/>
      <c r="AT586" s="365"/>
      <c r="AU586" s="365"/>
      <c r="AV586" s="365"/>
      <c r="AW586" s="365"/>
      <c r="AX586" s="365"/>
      <c r="AY586" s="365"/>
      <c r="AZ586" s="365"/>
      <c r="BA586" s="365"/>
      <c r="BB586" s="366"/>
      <c r="BC586" s="364"/>
      <c r="BD586" s="365"/>
      <c r="BE586" s="365"/>
      <c r="BF586" s="365"/>
      <c r="BG586" s="365"/>
      <c r="BH586" s="365"/>
      <c r="BI586" s="365"/>
      <c r="BJ586" s="365"/>
      <c r="BK586" s="365"/>
      <c r="BL586" s="365"/>
      <c r="BM586" s="366"/>
      <c r="BN586" s="404">
        <f t="shared" si="28"/>
        <v>0</v>
      </c>
      <c r="BO586" s="405"/>
      <c r="BP586" s="405"/>
      <c r="BQ586" s="405"/>
      <c r="BR586" s="405"/>
      <c r="BS586" s="405"/>
      <c r="BT586" s="405"/>
      <c r="BU586" s="405"/>
      <c r="BV586" s="405"/>
      <c r="BW586" s="405"/>
      <c r="BX586" s="405"/>
      <c r="BY586" s="405"/>
      <c r="BZ586" s="405"/>
      <c r="CA586" s="405"/>
      <c r="CB586" s="406"/>
    </row>
    <row r="587" spans="1:80" hidden="1" x14ac:dyDescent="0.2">
      <c r="A587" s="400"/>
      <c r="B587" s="401"/>
      <c r="C587" s="401"/>
      <c r="D587" s="402"/>
      <c r="E587" s="361"/>
      <c r="F587" s="362"/>
      <c r="G587" s="362"/>
      <c r="H587" s="362"/>
      <c r="I587" s="362"/>
      <c r="J587" s="362"/>
      <c r="K587" s="362"/>
      <c r="L587" s="362"/>
      <c r="M587" s="362"/>
      <c r="N587" s="362"/>
      <c r="O587" s="362"/>
      <c r="P587" s="362"/>
      <c r="Q587" s="362"/>
      <c r="R587" s="362"/>
      <c r="S587" s="362"/>
      <c r="T587" s="362"/>
      <c r="U587" s="362"/>
      <c r="V587" s="362"/>
      <c r="W587" s="362"/>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3"/>
      <c r="AS587" s="364"/>
      <c r="AT587" s="365"/>
      <c r="AU587" s="365"/>
      <c r="AV587" s="365"/>
      <c r="AW587" s="365"/>
      <c r="AX587" s="365"/>
      <c r="AY587" s="365"/>
      <c r="AZ587" s="365"/>
      <c r="BA587" s="365"/>
      <c r="BB587" s="366"/>
      <c r="BC587" s="364"/>
      <c r="BD587" s="365"/>
      <c r="BE587" s="365"/>
      <c r="BF587" s="365"/>
      <c r="BG587" s="365"/>
      <c r="BH587" s="365"/>
      <c r="BI587" s="365"/>
      <c r="BJ587" s="365"/>
      <c r="BK587" s="365"/>
      <c r="BL587" s="365"/>
      <c r="BM587" s="366"/>
      <c r="BN587" s="404">
        <f t="shared" si="28"/>
        <v>0</v>
      </c>
      <c r="BO587" s="405"/>
      <c r="BP587" s="405"/>
      <c r="BQ587" s="405"/>
      <c r="BR587" s="405"/>
      <c r="BS587" s="405"/>
      <c r="BT587" s="405"/>
      <c r="BU587" s="405"/>
      <c r="BV587" s="405"/>
      <c r="BW587" s="405"/>
      <c r="BX587" s="405"/>
      <c r="BY587" s="405"/>
      <c r="BZ587" s="405"/>
      <c r="CA587" s="405"/>
      <c r="CB587" s="406"/>
    </row>
    <row r="588" spans="1:80" hidden="1" x14ac:dyDescent="0.2">
      <c r="A588" s="400"/>
      <c r="B588" s="401"/>
      <c r="C588" s="401"/>
      <c r="D588" s="402"/>
      <c r="E588" s="361"/>
      <c r="F588" s="362"/>
      <c r="G588" s="362"/>
      <c r="H588" s="362"/>
      <c r="I588" s="362"/>
      <c r="J588" s="362"/>
      <c r="K588" s="362"/>
      <c r="L588" s="362"/>
      <c r="M588" s="362"/>
      <c r="N588" s="362"/>
      <c r="O588" s="362"/>
      <c r="P588" s="362"/>
      <c r="Q588" s="362"/>
      <c r="R588" s="362"/>
      <c r="S588" s="362"/>
      <c r="T588" s="362"/>
      <c r="U588" s="362"/>
      <c r="V588" s="362"/>
      <c r="W588" s="362"/>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3"/>
      <c r="AS588" s="364"/>
      <c r="AT588" s="365"/>
      <c r="AU588" s="365"/>
      <c r="AV588" s="365"/>
      <c r="AW588" s="365"/>
      <c r="AX588" s="365"/>
      <c r="AY588" s="365"/>
      <c r="AZ588" s="365"/>
      <c r="BA588" s="365"/>
      <c r="BB588" s="366"/>
      <c r="BC588" s="364"/>
      <c r="BD588" s="365"/>
      <c r="BE588" s="365"/>
      <c r="BF588" s="365"/>
      <c r="BG588" s="365"/>
      <c r="BH588" s="365"/>
      <c r="BI588" s="365"/>
      <c r="BJ588" s="365"/>
      <c r="BK588" s="365"/>
      <c r="BL588" s="365"/>
      <c r="BM588" s="366"/>
      <c r="BN588" s="404">
        <f t="shared" si="28"/>
        <v>0</v>
      </c>
      <c r="BO588" s="405"/>
      <c r="BP588" s="405"/>
      <c r="BQ588" s="405"/>
      <c r="BR588" s="405"/>
      <c r="BS588" s="405"/>
      <c r="BT588" s="405"/>
      <c r="BU588" s="405"/>
      <c r="BV588" s="405"/>
      <c r="BW588" s="405"/>
      <c r="BX588" s="405"/>
      <c r="BY588" s="405"/>
      <c r="BZ588" s="405"/>
      <c r="CA588" s="405"/>
      <c r="CB588" s="406"/>
    </row>
    <row r="589" spans="1:80" hidden="1" x14ac:dyDescent="0.2">
      <c r="A589" s="400"/>
      <c r="B589" s="401"/>
      <c r="C589" s="401"/>
      <c r="D589" s="402"/>
      <c r="E589" s="422"/>
      <c r="F589" s="423"/>
      <c r="G589" s="423"/>
      <c r="H589" s="423"/>
      <c r="I589" s="423"/>
      <c r="J589" s="423"/>
      <c r="K589" s="423"/>
      <c r="L589" s="423"/>
      <c r="M589" s="423"/>
      <c r="N589" s="423"/>
      <c r="O589" s="423"/>
      <c r="P589" s="423"/>
      <c r="Q589" s="423"/>
      <c r="R589" s="423"/>
      <c r="S589" s="423"/>
      <c r="T589" s="423"/>
      <c r="U589" s="423"/>
      <c r="V589" s="423"/>
      <c r="W589" s="423"/>
      <c r="X589" s="423"/>
      <c r="Y589" s="423"/>
      <c r="Z589" s="423"/>
      <c r="AA589" s="423"/>
      <c r="AB589" s="423"/>
      <c r="AC589" s="423"/>
      <c r="AD589" s="423"/>
      <c r="AE589" s="423"/>
      <c r="AF589" s="423"/>
      <c r="AG589" s="423"/>
      <c r="AH589" s="423"/>
      <c r="AI589" s="423"/>
      <c r="AJ589" s="423"/>
      <c r="AK589" s="423"/>
      <c r="AL589" s="423"/>
      <c r="AM589" s="423"/>
      <c r="AN589" s="423"/>
      <c r="AO589" s="423"/>
      <c r="AP589" s="423"/>
      <c r="AQ589" s="423"/>
      <c r="AR589" s="424"/>
      <c r="AS589" s="425"/>
      <c r="AT589" s="426"/>
      <c r="AU589" s="426"/>
      <c r="AV589" s="426"/>
      <c r="AW589" s="426"/>
      <c r="AX589" s="426"/>
      <c r="AY589" s="426"/>
      <c r="AZ589" s="426"/>
      <c r="BA589" s="426"/>
      <c r="BB589" s="427"/>
      <c r="BC589" s="425"/>
      <c r="BD589" s="426"/>
      <c r="BE589" s="426"/>
      <c r="BF589" s="426"/>
      <c r="BG589" s="426"/>
      <c r="BH589" s="426"/>
      <c r="BI589" s="426"/>
      <c r="BJ589" s="426"/>
      <c r="BK589" s="426"/>
      <c r="BL589" s="426"/>
      <c r="BM589" s="427"/>
      <c r="BN589" s="404">
        <f t="shared" si="28"/>
        <v>0</v>
      </c>
      <c r="BO589" s="405"/>
      <c r="BP589" s="405"/>
      <c r="BQ589" s="405"/>
      <c r="BR589" s="405"/>
      <c r="BS589" s="405"/>
      <c r="BT589" s="405"/>
      <c r="BU589" s="405"/>
      <c r="BV589" s="405"/>
      <c r="BW589" s="405"/>
      <c r="BX589" s="405"/>
      <c r="BY589" s="405"/>
      <c r="BZ589" s="405"/>
      <c r="CA589" s="405"/>
      <c r="CB589" s="406"/>
    </row>
    <row r="590" spans="1:80" hidden="1" x14ac:dyDescent="0.2">
      <c r="A590" s="400"/>
      <c r="B590" s="401"/>
      <c r="C590" s="401"/>
      <c r="D590" s="402"/>
      <c r="E590" s="422"/>
      <c r="F590" s="423"/>
      <c r="G590" s="423"/>
      <c r="H590" s="423"/>
      <c r="I590" s="423"/>
      <c r="J590" s="423"/>
      <c r="K590" s="423"/>
      <c r="L590" s="423"/>
      <c r="M590" s="423"/>
      <c r="N590" s="423"/>
      <c r="O590" s="423"/>
      <c r="P590" s="423"/>
      <c r="Q590" s="423"/>
      <c r="R590" s="423"/>
      <c r="S590" s="423"/>
      <c r="T590" s="423"/>
      <c r="U590" s="423"/>
      <c r="V590" s="423"/>
      <c r="W590" s="423"/>
      <c r="X590" s="423"/>
      <c r="Y590" s="423"/>
      <c r="Z590" s="423"/>
      <c r="AA590" s="423"/>
      <c r="AB590" s="423"/>
      <c r="AC590" s="423"/>
      <c r="AD590" s="423"/>
      <c r="AE590" s="423"/>
      <c r="AF590" s="423"/>
      <c r="AG590" s="423"/>
      <c r="AH590" s="423"/>
      <c r="AI590" s="423"/>
      <c r="AJ590" s="423"/>
      <c r="AK590" s="423"/>
      <c r="AL590" s="423"/>
      <c r="AM590" s="423"/>
      <c r="AN590" s="423"/>
      <c r="AO590" s="423"/>
      <c r="AP590" s="423"/>
      <c r="AQ590" s="423"/>
      <c r="AR590" s="424"/>
      <c r="AS590" s="425"/>
      <c r="AT590" s="426"/>
      <c r="AU590" s="426"/>
      <c r="AV590" s="426"/>
      <c r="AW590" s="426"/>
      <c r="AX590" s="426"/>
      <c r="AY590" s="426"/>
      <c r="AZ590" s="426"/>
      <c r="BA590" s="426"/>
      <c r="BB590" s="427"/>
      <c r="BC590" s="425"/>
      <c r="BD590" s="426"/>
      <c r="BE590" s="426"/>
      <c r="BF590" s="426"/>
      <c r="BG590" s="426"/>
      <c r="BH590" s="426"/>
      <c r="BI590" s="426"/>
      <c r="BJ590" s="426"/>
      <c r="BK590" s="426"/>
      <c r="BL590" s="426"/>
      <c r="BM590" s="427"/>
      <c r="BN590" s="404">
        <f t="shared" si="28"/>
        <v>0</v>
      </c>
      <c r="BO590" s="405"/>
      <c r="BP590" s="405"/>
      <c r="BQ590" s="405"/>
      <c r="BR590" s="405"/>
      <c r="BS590" s="405"/>
      <c r="BT590" s="405"/>
      <c r="BU590" s="405"/>
      <c r="BV590" s="405"/>
      <c r="BW590" s="405"/>
      <c r="BX590" s="405"/>
      <c r="BY590" s="405"/>
      <c r="BZ590" s="405"/>
      <c r="CA590" s="405"/>
      <c r="CB590" s="406"/>
    </row>
    <row r="591" spans="1:80" hidden="1" x14ac:dyDescent="0.2">
      <c r="A591" s="400"/>
      <c r="B591" s="401"/>
      <c r="C591" s="401"/>
      <c r="D591" s="402"/>
      <c r="E591" s="361"/>
      <c r="F591" s="362"/>
      <c r="G591" s="362"/>
      <c r="H591" s="362"/>
      <c r="I591" s="362"/>
      <c r="J591" s="362"/>
      <c r="K591" s="362"/>
      <c r="L591" s="362"/>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3"/>
      <c r="AS591" s="425"/>
      <c r="AT591" s="426"/>
      <c r="AU591" s="426"/>
      <c r="AV591" s="426"/>
      <c r="AW591" s="426"/>
      <c r="AX591" s="426"/>
      <c r="AY591" s="426"/>
      <c r="AZ591" s="426"/>
      <c r="BA591" s="426"/>
      <c r="BB591" s="427"/>
      <c r="BC591" s="425"/>
      <c r="BD591" s="426"/>
      <c r="BE591" s="426"/>
      <c r="BF591" s="426"/>
      <c r="BG591" s="426"/>
      <c r="BH591" s="426"/>
      <c r="BI591" s="426"/>
      <c r="BJ591" s="426"/>
      <c r="BK591" s="426"/>
      <c r="BL591" s="426"/>
      <c r="BM591" s="427"/>
      <c r="BN591" s="404">
        <f t="shared" si="28"/>
        <v>0</v>
      </c>
      <c r="BO591" s="405"/>
      <c r="BP591" s="405"/>
      <c r="BQ591" s="405"/>
      <c r="BR591" s="405"/>
      <c r="BS591" s="405"/>
      <c r="BT591" s="405"/>
      <c r="BU591" s="405"/>
      <c r="BV591" s="405"/>
      <c r="BW591" s="405"/>
      <c r="BX591" s="405"/>
      <c r="BY591" s="405"/>
      <c r="BZ591" s="405"/>
      <c r="CA591" s="405"/>
      <c r="CB591" s="406"/>
    </row>
    <row r="592" spans="1:80" hidden="1" x14ac:dyDescent="0.2">
      <c r="A592" s="400"/>
      <c r="B592" s="401"/>
      <c r="C592" s="401"/>
      <c r="D592" s="402"/>
      <c r="E592" s="361"/>
      <c r="F592" s="362"/>
      <c r="G592" s="362"/>
      <c r="H592" s="362"/>
      <c r="I592" s="362"/>
      <c r="J592" s="362"/>
      <c r="K592" s="362"/>
      <c r="L592" s="362"/>
      <c r="M592" s="362"/>
      <c r="N592" s="362"/>
      <c r="O592" s="362"/>
      <c r="P592" s="362"/>
      <c r="Q592" s="362"/>
      <c r="R592" s="362"/>
      <c r="S592" s="362"/>
      <c r="T592" s="362"/>
      <c r="U592" s="362"/>
      <c r="V592" s="362"/>
      <c r="W592" s="362"/>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3"/>
      <c r="AS592" s="425"/>
      <c r="AT592" s="426"/>
      <c r="AU592" s="426"/>
      <c r="AV592" s="426"/>
      <c r="AW592" s="426"/>
      <c r="AX592" s="426"/>
      <c r="AY592" s="426"/>
      <c r="AZ592" s="426"/>
      <c r="BA592" s="426"/>
      <c r="BB592" s="427"/>
      <c r="BC592" s="425"/>
      <c r="BD592" s="426"/>
      <c r="BE592" s="426"/>
      <c r="BF592" s="426"/>
      <c r="BG592" s="426"/>
      <c r="BH592" s="426"/>
      <c r="BI592" s="426"/>
      <c r="BJ592" s="426"/>
      <c r="BK592" s="426"/>
      <c r="BL592" s="426"/>
      <c r="BM592" s="427"/>
      <c r="BN592" s="404">
        <f t="shared" si="28"/>
        <v>0</v>
      </c>
      <c r="BO592" s="405"/>
      <c r="BP592" s="405"/>
      <c r="BQ592" s="405"/>
      <c r="BR592" s="405"/>
      <c r="BS592" s="405"/>
      <c r="BT592" s="405"/>
      <c r="BU592" s="405"/>
      <c r="BV592" s="405"/>
      <c r="BW592" s="405"/>
      <c r="BX592" s="405"/>
      <c r="BY592" s="405"/>
      <c r="BZ592" s="405"/>
      <c r="CA592" s="405"/>
      <c r="CB592" s="406"/>
    </row>
    <row r="593" spans="1:80" hidden="1" x14ac:dyDescent="0.2">
      <c r="A593" s="400"/>
      <c r="B593" s="401"/>
      <c r="C593" s="401"/>
      <c r="D593" s="402"/>
      <c r="E593" s="397"/>
      <c r="F593" s="398"/>
      <c r="G593" s="398"/>
      <c r="H593" s="398"/>
      <c r="I593" s="398"/>
      <c r="J593" s="398"/>
      <c r="K593" s="398"/>
      <c r="L593" s="398"/>
      <c r="M593" s="398"/>
      <c r="N593" s="398"/>
      <c r="O593" s="398"/>
      <c r="P593" s="398"/>
      <c r="Q593" s="398"/>
      <c r="R593" s="398"/>
      <c r="S593" s="398"/>
      <c r="T593" s="398"/>
      <c r="U593" s="398"/>
      <c r="V593" s="398"/>
      <c r="W593" s="398"/>
      <c r="X593" s="398"/>
      <c r="Y593" s="398"/>
      <c r="Z593" s="398"/>
      <c r="AA593" s="398"/>
      <c r="AB593" s="398"/>
      <c r="AC593" s="398"/>
      <c r="AD593" s="398"/>
      <c r="AE593" s="398"/>
      <c r="AF593" s="398"/>
      <c r="AG593" s="398"/>
      <c r="AH593" s="398"/>
      <c r="AI593" s="398"/>
      <c r="AJ593" s="398"/>
      <c r="AK593" s="398"/>
      <c r="AL593" s="398"/>
      <c r="AM593" s="398"/>
      <c r="AN593" s="398"/>
      <c r="AO593" s="398"/>
      <c r="AP593" s="398"/>
      <c r="AQ593" s="398"/>
      <c r="AR593" s="399"/>
      <c r="AS593" s="425"/>
      <c r="AT593" s="426"/>
      <c r="AU593" s="426"/>
      <c r="AV593" s="426"/>
      <c r="AW593" s="426"/>
      <c r="AX593" s="426"/>
      <c r="AY593" s="426"/>
      <c r="AZ593" s="426"/>
      <c r="BA593" s="426"/>
      <c r="BB593" s="427"/>
      <c r="BC593" s="425"/>
      <c r="BD593" s="426"/>
      <c r="BE593" s="426"/>
      <c r="BF593" s="426"/>
      <c r="BG593" s="426"/>
      <c r="BH593" s="426"/>
      <c r="BI593" s="426"/>
      <c r="BJ593" s="426"/>
      <c r="BK593" s="426"/>
      <c r="BL593" s="426"/>
      <c r="BM593" s="427"/>
      <c r="BN593" s="404">
        <f t="shared" si="28"/>
        <v>0</v>
      </c>
      <c r="BO593" s="405"/>
      <c r="BP593" s="405"/>
      <c r="BQ593" s="405"/>
      <c r="BR593" s="405"/>
      <c r="BS593" s="405"/>
      <c r="BT593" s="405"/>
      <c r="BU593" s="405"/>
      <c r="BV593" s="405"/>
      <c r="BW593" s="405"/>
      <c r="BX593" s="405"/>
      <c r="BY593" s="405"/>
      <c r="BZ593" s="405"/>
      <c r="CA593" s="405"/>
      <c r="CB593" s="406"/>
    </row>
    <row r="594" spans="1:80" hidden="1" x14ac:dyDescent="0.2">
      <c r="A594" s="233"/>
      <c r="B594" s="231"/>
      <c r="C594" s="231"/>
      <c r="D594" s="232"/>
      <c r="E594" s="413"/>
      <c r="F594" s="414"/>
      <c r="G594" s="414"/>
      <c r="H594" s="414"/>
      <c r="I594" s="414"/>
      <c r="J594" s="414"/>
      <c r="K594" s="414"/>
      <c r="L594" s="414"/>
      <c r="M594" s="414"/>
      <c r="N594" s="414"/>
      <c r="O594" s="414"/>
      <c r="P594" s="414"/>
      <c r="Q594" s="414"/>
      <c r="R594" s="414"/>
      <c r="S594" s="414"/>
      <c r="T594" s="414"/>
      <c r="U594" s="414"/>
      <c r="V594" s="414"/>
      <c r="W594" s="414"/>
      <c r="X594" s="414"/>
      <c r="Y594" s="414"/>
      <c r="Z594" s="414"/>
      <c r="AA594" s="414"/>
      <c r="AB594" s="414"/>
      <c r="AC594" s="414"/>
      <c r="AD594" s="414"/>
      <c r="AE594" s="414"/>
      <c r="AF594" s="414"/>
      <c r="AG594" s="414"/>
      <c r="AH594" s="414"/>
      <c r="AI594" s="414"/>
      <c r="AJ594" s="414"/>
      <c r="AK594" s="414"/>
      <c r="AL594" s="414"/>
      <c r="AM594" s="414"/>
      <c r="AN594" s="414"/>
      <c r="AO594" s="414"/>
      <c r="AP594" s="414"/>
      <c r="AQ594" s="414"/>
      <c r="AR594" s="415"/>
      <c r="AS594" s="400"/>
      <c r="AT594" s="401"/>
      <c r="AU594" s="401"/>
      <c r="AV594" s="401"/>
      <c r="AW594" s="401"/>
      <c r="AX594" s="401"/>
      <c r="AY594" s="401"/>
      <c r="AZ594" s="401"/>
      <c r="BA594" s="401"/>
      <c r="BB594" s="402"/>
      <c r="BC594" s="416"/>
      <c r="BD594" s="417"/>
      <c r="BE594" s="417"/>
      <c r="BF594" s="417"/>
      <c r="BG594" s="417"/>
      <c r="BH594" s="417"/>
      <c r="BI594" s="417"/>
      <c r="BJ594" s="417"/>
      <c r="BK594" s="417"/>
      <c r="BL594" s="417"/>
      <c r="BM594" s="418"/>
      <c r="BN594" s="404">
        <f t="shared" si="28"/>
        <v>0</v>
      </c>
      <c r="BO594" s="405"/>
      <c r="BP594" s="405"/>
      <c r="BQ594" s="405"/>
      <c r="BR594" s="405"/>
      <c r="BS594" s="405"/>
      <c r="BT594" s="405"/>
      <c r="BU594" s="405"/>
      <c r="BV594" s="405"/>
      <c r="BW594" s="405"/>
      <c r="BX594" s="405"/>
      <c r="BY594" s="405"/>
      <c r="BZ594" s="405"/>
      <c r="CA594" s="405"/>
      <c r="CB594" s="406"/>
    </row>
    <row r="595" spans="1:80" hidden="1" x14ac:dyDescent="0.2">
      <c r="A595" s="233"/>
      <c r="B595" s="231"/>
      <c r="C595" s="231"/>
      <c r="D595" s="232"/>
      <c r="E595" s="413"/>
      <c r="F595" s="414"/>
      <c r="G595" s="414"/>
      <c r="H595" s="414"/>
      <c r="I595" s="414"/>
      <c r="J595" s="414"/>
      <c r="K595" s="414"/>
      <c r="L595" s="414"/>
      <c r="M595" s="414"/>
      <c r="N595" s="414"/>
      <c r="O595" s="414"/>
      <c r="P595" s="414"/>
      <c r="Q595" s="414"/>
      <c r="R595" s="414"/>
      <c r="S595" s="414"/>
      <c r="T595" s="414"/>
      <c r="U595" s="414"/>
      <c r="V595" s="414"/>
      <c r="W595" s="414"/>
      <c r="X595" s="414"/>
      <c r="Y595" s="414"/>
      <c r="Z595" s="414"/>
      <c r="AA595" s="414"/>
      <c r="AB595" s="414"/>
      <c r="AC595" s="414"/>
      <c r="AD595" s="414"/>
      <c r="AE595" s="414"/>
      <c r="AF595" s="414"/>
      <c r="AG595" s="414"/>
      <c r="AH595" s="414"/>
      <c r="AI595" s="414"/>
      <c r="AJ595" s="414"/>
      <c r="AK595" s="414"/>
      <c r="AL595" s="414"/>
      <c r="AM595" s="414"/>
      <c r="AN595" s="414"/>
      <c r="AO595" s="414"/>
      <c r="AP595" s="414"/>
      <c r="AQ595" s="414"/>
      <c r="AR595" s="415"/>
      <c r="AS595" s="400"/>
      <c r="AT595" s="401"/>
      <c r="AU595" s="401"/>
      <c r="AV595" s="401"/>
      <c r="AW595" s="401"/>
      <c r="AX595" s="401"/>
      <c r="AY595" s="401"/>
      <c r="AZ595" s="401"/>
      <c r="BA595" s="401"/>
      <c r="BB595" s="402"/>
      <c r="BC595" s="416"/>
      <c r="BD595" s="417"/>
      <c r="BE595" s="417"/>
      <c r="BF595" s="417"/>
      <c r="BG595" s="417"/>
      <c r="BH595" s="417"/>
      <c r="BI595" s="417"/>
      <c r="BJ595" s="417"/>
      <c r="BK595" s="417"/>
      <c r="BL595" s="417"/>
      <c r="BM595" s="418"/>
      <c r="BN595" s="404">
        <f t="shared" si="28"/>
        <v>0</v>
      </c>
      <c r="BO595" s="405"/>
      <c r="BP595" s="405"/>
      <c r="BQ595" s="405"/>
      <c r="BR595" s="405"/>
      <c r="BS595" s="405"/>
      <c r="BT595" s="405"/>
      <c r="BU595" s="405"/>
      <c r="BV595" s="405"/>
      <c r="BW595" s="405"/>
      <c r="BX595" s="405"/>
      <c r="BY595" s="405"/>
      <c r="BZ595" s="405"/>
      <c r="CA595" s="405"/>
      <c r="CB595" s="406"/>
    </row>
    <row r="596" spans="1:80" hidden="1" x14ac:dyDescent="0.2">
      <c r="A596" s="395"/>
      <c r="B596" s="151"/>
      <c r="C596" s="151"/>
      <c r="D596" s="396"/>
      <c r="E596" s="413"/>
      <c r="F596" s="414"/>
      <c r="G596" s="414"/>
      <c r="H596" s="414"/>
      <c r="I596" s="414"/>
      <c r="J596" s="414"/>
      <c r="K596" s="414"/>
      <c r="L596" s="414"/>
      <c r="M596" s="414"/>
      <c r="N596" s="414"/>
      <c r="O596" s="414"/>
      <c r="P596" s="414"/>
      <c r="Q596" s="414"/>
      <c r="R596" s="414"/>
      <c r="S596" s="414"/>
      <c r="T596" s="414"/>
      <c r="U596" s="414"/>
      <c r="V596" s="414"/>
      <c r="W596" s="414"/>
      <c r="X596" s="414"/>
      <c r="Y596" s="414"/>
      <c r="Z596" s="414"/>
      <c r="AA596" s="414"/>
      <c r="AB596" s="414"/>
      <c r="AC596" s="414"/>
      <c r="AD596" s="414"/>
      <c r="AE596" s="414"/>
      <c r="AF596" s="414"/>
      <c r="AG596" s="414"/>
      <c r="AH596" s="414"/>
      <c r="AI596" s="414"/>
      <c r="AJ596" s="414"/>
      <c r="AK596" s="414"/>
      <c r="AL596" s="414"/>
      <c r="AM596" s="414"/>
      <c r="AN596" s="414"/>
      <c r="AO596" s="414"/>
      <c r="AP596" s="414"/>
      <c r="AQ596" s="414"/>
      <c r="AR596" s="415"/>
      <c r="AS596" s="392"/>
      <c r="AT596" s="393"/>
      <c r="AU596" s="393"/>
      <c r="AV596" s="393"/>
      <c r="AW596" s="393"/>
      <c r="AX596" s="393"/>
      <c r="AY596" s="393"/>
      <c r="AZ596" s="393"/>
      <c r="BA596" s="393"/>
      <c r="BB596" s="394"/>
      <c r="BC596" s="416"/>
      <c r="BD596" s="417"/>
      <c r="BE596" s="417"/>
      <c r="BF596" s="417"/>
      <c r="BG596" s="417"/>
      <c r="BH596" s="417"/>
      <c r="BI596" s="417"/>
      <c r="BJ596" s="417"/>
      <c r="BK596" s="417"/>
      <c r="BL596" s="417"/>
      <c r="BM596" s="418"/>
      <c r="BN596" s="404">
        <f t="shared" si="28"/>
        <v>0</v>
      </c>
      <c r="BO596" s="405"/>
      <c r="BP596" s="405"/>
      <c r="BQ596" s="405"/>
      <c r="BR596" s="405"/>
      <c r="BS596" s="405"/>
      <c r="BT596" s="405"/>
      <c r="BU596" s="405"/>
      <c r="BV596" s="405"/>
      <c r="BW596" s="405"/>
      <c r="BX596" s="405"/>
      <c r="BY596" s="405"/>
      <c r="BZ596" s="405"/>
      <c r="CA596" s="405"/>
      <c r="CB596" s="406"/>
    </row>
    <row r="597" spans="1:80" x14ac:dyDescent="0.2">
      <c r="A597" s="377"/>
      <c r="B597" s="378"/>
      <c r="C597" s="378"/>
      <c r="D597" s="379"/>
      <c r="E597" s="380" t="s">
        <v>421</v>
      </c>
      <c r="F597" s="381"/>
      <c r="G597" s="381"/>
      <c r="H597" s="381"/>
      <c r="I597" s="381"/>
      <c r="J597" s="381"/>
      <c r="K597" s="381"/>
      <c r="L597" s="381"/>
      <c r="M597" s="381"/>
      <c r="N597" s="381"/>
      <c r="O597" s="381"/>
      <c r="P597" s="381"/>
      <c r="Q597" s="381"/>
      <c r="R597" s="381"/>
      <c r="S597" s="381"/>
      <c r="T597" s="381"/>
      <c r="U597" s="381"/>
      <c r="V597" s="381"/>
      <c r="W597" s="381"/>
      <c r="X597" s="381"/>
      <c r="Y597" s="381"/>
      <c r="Z597" s="381"/>
      <c r="AA597" s="381"/>
      <c r="AB597" s="381"/>
      <c r="AC597" s="381"/>
      <c r="AD597" s="381"/>
      <c r="AE597" s="381"/>
      <c r="AF597" s="381"/>
      <c r="AG597" s="381"/>
      <c r="AH597" s="381"/>
      <c r="AI597" s="381"/>
      <c r="AJ597" s="381"/>
      <c r="AK597" s="381"/>
      <c r="AL597" s="381"/>
      <c r="AM597" s="381"/>
      <c r="AN597" s="381"/>
      <c r="AO597" s="381"/>
      <c r="AP597" s="381"/>
      <c r="AQ597" s="381"/>
      <c r="AR597" s="382"/>
      <c r="AS597" s="383" t="s">
        <v>52</v>
      </c>
      <c r="AT597" s="384"/>
      <c r="AU597" s="384"/>
      <c r="AV597" s="384"/>
      <c r="AW597" s="384"/>
      <c r="AX597" s="384"/>
      <c r="AY597" s="384"/>
      <c r="AZ597" s="384"/>
      <c r="BA597" s="384"/>
      <c r="BB597" s="385"/>
      <c r="BC597" s="386" t="s">
        <v>52</v>
      </c>
      <c r="BD597" s="387"/>
      <c r="BE597" s="387"/>
      <c r="BF597" s="387"/>
      <c r="BG597" s="387"/>
      <c r="BH597" s="387"/>
      <c r="BI597" s="387"/>
      <c r="BJ597" s="387"/>
      <c r="BK597" s="387"/>
      <c r="BL597" s="387"/>
      <c r="BM597" s="388"/>
      <c r="BN597" s="389">
        <f>SUM(BN577:CB596)</f>
        <v>0</v>
      </c>
      <c r="BO597" s="390"/>
      <c r="BP597" s="390"/>
      <c r="BQ597" s="390"/>
      <c r="BR597" s="390"/>
      <c r="BS597" s="390"/>
      <c r="BT597" s="390"/>
      <c r="BU597" s="390"/>
      <c r="BV597" s="390"/>
      <c r="BW597" s="390"/>
      <c r="BX597" s="390"/>
      <c r="BY597" s="390"/>
      <c r="BZ597" s="390"/>
      <c r="CA597" s="390"/>
      <c r="CB597" s="391"/>
    </row>
    <row r="598" spans="1:80" ht="12.75"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85"/>
      <c r="AT598" s="85"/>
      <c r="AU598" s="85"/>
      <c r="AV598" s="85"/>
      <c r="AW598" s="85"/>
      <c r="AX598" s="85"/>
      <c r="AY598" s="85"/>
      <c r="AZ598" s="85"/>
      <c r="BA598" s="85"/>
      <c r="BB598" s="85"/>
      <c r="BC598" s="86"/>
      <c r="BD598" s="86"/>
      <c r="BE598" s="86"/>
      <c r="BF598" s="86"/>
      <c r="BG598" s="86"/>
      <c r="BH598" s="86"/>
      <c r="BI598" s="86"/>
      <c r="BJ598" s="86"/>
      <c r="BK598" s="86"/>
      <c r="BL598" s="86"/>
      <c r="BM598" s="86"/>
      <c r="BN598" s="86"/>
      <c r="BO598" s="86"/>
      <c r="BP598" s="86"/>
      <c r="BQ598" s="9"/>
      <c r="BR598" s="9"/>
      <c r="BS598" s="9"/>
      <c r="BT598" s="9"/>
      <c r="BU598" s="9"/>
      <c r="BV598" s="9"/>
      <c r="BW598" s="9"/>
      <c r="BX598" s="9"/>
      <c r="BY598" s="9"/>
      <c r="BZ598" s="9"/>
      <c r="CA598" s="9"/>
      <c r="CB598" s="9"/>
    </row>
    <row r="599" spans="1:80" ht="15.75"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410" t="s">
        <v>511</v>
      </c>
      <c r="AT599" s="410"/>
      <c r="AU599" s="410"/>
      <c r="AV599" s="410"/>
      <c r="AW599" s="410"/>
      <c r="AX599" s="410"/>
      <c r="AY599" s="410"/>
      <c r="AZ599" s="410"/>
      <c r="BA599" s="410"/>
      <c r="BB599" s="410"/>
      <c r="BC599" s="411" t="s">
        <v>360</v>
      </c>
      <c r="BD599" s="411"/>
      <c r="BE599" s="411"/>
      <c r="BF599" s="411"/>
      <c r="BG599" s="411"/>
      <c r="BH599" s="411"/>
      <c r="BI599" s="411"/>
      <c r="BJ599" s="411"/>
      <c r="BK599" s="411"/>
      <c r="BL599" s="411"/>
      <c r="BM599" s="411"/>
      <c r="BN599" s="411"/>
      <c r="BO599" s="411"/>
      <c r="BP599" s="411"/>
      <c r="BQ599" s="9"/>
      <c r="BR599" s="9"/>
      <c r="BS599" s="9"/>
      <c r="BT599" s="9"/>
      <c r="BU599" s="9"/>
      <c r="BV599" s="9"/>
      <c r="BW599" s="9"/>
      <c r="BX599" s="9"/>
      <c r="BY599" s="9"/>
      <c r="BZ599" s="9"/>
      <c r="CA599" s="9"/>
      <c r="CB599" s="9"/>
    </row>
    <row r="600" spans="1:80" ht="12.75"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85"/>
      <c r="AT600" s="85"/>
      <c r="AU600" s="85"/>
      <c r="AV600" s="85"/>
      <c r="AW600" s="85"/>
      <c r="AX600" s="85"/>
      <c r="AY600" s="85"/>
      <c r="AZ600" s="85"/>
      <c r="BA600" s="85"/>
      <c r="BB600" s="85"/>
      <c r="BC600" s="86"/>
      <c r="BD600" s="86"/>
      <c r="BE600" s="86"/>
      <c r="BF600" s="86"/>
      <c r="BG600" s="86"/>
      <c r="BH600" s="86"/>
      <c r="BI600" s="86"/>
      <c r="BJ600" s="86"/>
      <c r="BK600" s="86"/>
      <c r="BL600" s="86"/>
      <c r="BM600" s="86"/>
      <c r="BN600" s="86"/>
      <c r="BO600" s="86"/>
      <c r="BP600" s="86"/>
      <c r="BQ600" s="9"/>
      <c r="BR600" s="9"/>
      <c r="BS600" s="9"/>
      <c r="BT600" s="9"/>
      <c r="BU600" s="9"/>
      <c r="BV600" s="9"/>
      <c r="BW600" s="9"/>
      <c r="BX600" s="9"/>
      <c r="BY600" s="9"/>
      <c r="BZ600" s="9"/>
      <c r="CA600" s="9"/>
      <c r="CB600" s="9"/>
    </row>
    <row r="601" spans="1:80" x14ac:dyDescent="0.2">
      <c r="A601" s="157" t="s">
        <v>142</v>
      </c>
      <c r="B601" s="158"/>
      <c r="C601" s="158"/>
      <c r="D601" s="159"/>
      <c r="E601" s="157" t="s">
        <v>422</v>
      </c>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9"/>
      <c r="AS601" s="157" t="s">
        <v>424</v>
      </c>
      <c r="AT601" s="158"/>
      <c r="AU601" s="158"/>
      <c r="AV601" s="158"/>
      <c r="AW601" s="158"/>
      <c r="AX601" s="158"/>
      <c r="AY601" s="158"/>
      <c r="AZ601" s="158"/>
      <c r="BA601" s="158"/>
      <c r="BB601" s="159"/>
      <c r="BC601" s="157" t="s">
        <v>505</v>
      </c>
      <c r="BD601" s="158"/>
      <c r="BE601" s="158"/>
      <c r="BF601" s="158"/>
      <c r="BG601" s="158"/>
      <c r="BH601" s="158"/>
      <c r="BI601" s="158"/>
      <c r="BJ601" s="158"/>
      <c r="BK601" s="158"/>
      <c r="BL601" s="158"/>
      <c r="BM601" s="159"/>
      <c r="BN601" s="157" t="s">
        <v>425</v>
      </c>
      <c r="BO601" s="158"/>
      <c r="BP601" s="158"/>
      <c r="BQ601" s="158"/>
      <c r="BR601" s="158"/>
      <c r="BS601" s="158"/>
      <c r="BT601" s="158"/>
      <c r="BU601" s="158"/>
      <c r="BV601" s="158"/>
      <c r="BW601" s="158"/>
      <c r="BX601" s="158"/>
      <c r="BY601" s="158"/>
      <c r="BZ601" s="158"/>
      <c r="CA601" s="158"/>
      <c r="CB601" s="159"/>
    </row>
    <row r="602" spans="1:80" x14ac:dyDescent="0.2">
      <c r="A602" s="407" t="s">
        <v>143</v>
      </c>
      <c r="B602" s="408"/>
      <c r="C602" s="408"/>
      <c r="D602" s="409"/>
      <c r="E602" s="407"/>
      <c r="F602" s="408"/>
      <c r="G602" s="408"/>
      <c r="H602" s="408"/>
      <c r="I602" s="408"/>
      <c r="J602" s="408"/>
      <c r="K602" s="408"/>
      <c r="L602" s="408"/>
      <c r="M602" s="408"/>
      <c r="N602" s="408"/>
      <c r="O602" s="408"/>
      <c r="P602" s="408"/>
      <c r="Q602" s="408"/>
      <c r="R602" s="408"/>
      <c r="S602" s="408"/>
      <c r="T602" s="408"/>
      <c r="U602" s="408"/>
      <c r="V602" s="408"/>
      <c r="W602" s="408"/>
      <c r="X602" s="408"/>
      <c r="Y602" s="408"/>
      <c r="Z602" s="408"/>
      <c r="AA602" s="408"/>
      <c r="AB602" s="408"/>
      <c r="AC602" s="408"/>
      <c r="AD602" s="408"/>
      <c r="AE602" s="408"/>
      <c r="AF602" s="408"/>
      <c r="AG602" s="408"/>
      <c r="AH602" s="408"/>
      <c r="AI602" s="408"/>
      <c r="AJ602" s="408"/>
      <c r="AK602" s="408"/>
      <c r="AL602" s="408"/>
      <c r="AM602" s="408"/>
      <c r="AN602" s="408"/>
      <c r="AO602" s="408"/>
      <c r="AP602" s="408"/>
      <c r="AQ602" s="408"/>
      <c r="AR602" s="409"/>
      <c r="AS602" s="407"/>
      <c r="AT602" s="408"/>
      <c r="AU602" s="408"/>
      <c r="AV602" s="408"/>
      <c r="AW602" s="408"/>
      <c r="AX602" s="408"/>
      <c r="AY602" s="408"/>
      <c r="AZ602" s="408"/>
      <c r="BA602" s="408"/>
      <c r="BB602" s="409"/>
      <c r="BC602" s="407" t="s">
        <v>506</v>
      </c>
      <c r="BD602" s="408"/>
      <c r="BE602" s="408"/>
      <c r="BF602" s="408"/>
      <c r="BG602" s="408"/>
      <c r="BH602" s="408"/>
      <c r="BI602" s="408"/>
      <c r="BJ602" s="408"/>
      <c r="BK602" s="408"/>
      <c r="BL602" s="408"/>
      <c r="BM602" s="409"/>
      <c r="BN602" s="407" t="s">
        <v>439</v>
      </c>
      <c r="BO602" s="408"/>
      <c r="BP602" s="408"/>
      <c r="BQ602" s="408"/>
      <c r="BR602" s="408"/>
      <c r="BS602" s="408"/>
      <c r="BT602" s="408"/>
      <c r="BU602" s="408"/>
      <c r="BV602" s="408"/>
      <c r="BW602" s="408"/>
      <c r="BX602" s="408"/>
      <c r="BY602" s="408"/>
      <c r="BZ602" s="408"/>
      <c r="CA602" s="408"/>
      <c r="CB602" s="409"/>
    </row>
    <row r="603" spans="1:80" x14ac:dyDescent="0.2">
      <c r="A603" s="407"/>
      <c r="B603" s="408"/>
      <c r="C603" s="408"/>
      <c r="D603" s="409"/>
      <c r="E603" s="407"/>
      <c r="F603" s="408"/>
      <c r="G603" s="408"/>
      <c r="H603" s="408"/>
      <c r="I603" s="408"/>
      <c r="J603" s="408"/>
      <c r="K603" s="408"/>
      <c r="L603" s="408"/>
      <c r="M603" s="408"/>
      <c r="N603" s="408"/>
      <c r="O603" s="408"/>
      <c r="P603" s="408"/>
      <c r="Q603" s="408"/>
      <c r="R603" s="408"/>
      <c r="S603" s="408"/>
      <c r="T603" s="408"/>
      <c r="U603" s="408"/>
      <c r="V603" s="408"/>
      <c r="W603" s="408"/>
      <c r="X603" s="408"/>
      <c r="Y603" s="408"/>
      <c r="Z603" s="408"/>
      <c r="AA603" s="408"/>
      <c r="AB603" s="408"/>
      <c r="AC603" s="408"/>
      <c r="AD603" s="408"/>
      <c r="AE603" s="408"/>
      <c r="AF603" s="408"/>
      <c r="AG603" s="408"/>
      <c r="AH603" s="408"/>
      <c r="AI603" s="408"/>
      <c r="AJ603" s="408"/>
      <c r="AK603" s="408"/>
      <c r="AL603" s="408"/>
      <c r="AM603" s="408"/>
      <c r="AN603" s="408"/>
      <c r="AO603" s="408"/>
      <c r="AP603" s="408"/>
      <c r="AQ603" s="408"/>
      <c r="AR603" s="409"/>
      <c r="AS603" s="407"/>
      <c r="AT603" s="408"/>
      <c r="AU603" s="408"/>
      <c r="AV603" s="408"/>
      <c r="AW603" s="408"/>
      <c r="AX603" s="408"/>
      <c r="AY603" s="408"/>
      <c r="AZ603" s="408"/>
      <c r="BA603" s="408"/>
      <c r="BB603" s="409"/>
      <c r="BC603" s="407" t="s">
        <v>432</v>
      </c>
      <c r="BD603" s="408"/>
      <c r="BE603" s="408"/>
      <c r="BF603" s="408"/>
      <c r="BG603" s="408"/>
      <c r="BH603" s="408"/>
      <c r="BI603" s="408"/>
      <c r="BJ603" s="408"/>
      <c r="BK603" s="408"/>
      <c r="BL603" s="408"/>
      <c r="BM603" s="409"/>
      <c r="BN603" s="407"/>
      <c r="BO603" s="408"/>
      <c r="BP603" s="408"/>
      <c r="BQ603" s="408"/>
      <c r="BR603" s="408"/>
      <c r="BS603" s="408"/>
      <c r="BT603" s="408"/>
      <c r="BU603" s="408"/>
      <c r="BV603" s="408"/>
      <c r="BW603" s="408"/>
      <c r="BX603" s="408"/>
      <c r="BY603" s="408"/>
      <c r="BZ603" s="408"/>
      <c r="CA603" s="408"/>
      <c r="CB603" s="409"/>
    </row>
    <row r="604" spans="1:80" x14ac:dyDescent="0.2">
      <c r="A604" s="400">
        <v>1</v>
      </c>
      <c r="B604" s="401"/>
      <c r="C604" s="401"/>
      <c r="D604" s="402"/>
      <c r="E604" s="400">
        <v>2</v>
      </c>
      <c r="F604" s="401"/>
      <c r="G604" s="401"/>
      <c r="H604" s="401"/>
      <c r="I604" s="401"/>
      <c r="J604" s="401"/>
      <c r="K604" s="401"/>
      <c r="L604" s="401"/>
      <c r="M604" s="401"/>
      <c r="N604" s="401"/>
      <c r="O604" s="401"/>
      <c r="P604" s="401"/>
      <c r="Q604" s="401"/>
      <c r="R604" s="401"/>
      <c r="S604" s="401"/>
      <c r="T604" s="401"/>
      <c r="U604" s="401"/>
      <c r="V604" s="401"/>
      <c r="W604" s="401"/>
      <c r="X604" s="401"/>
      <c r="Y604" s="401"/>
      <c r="Z604" s="401"/>
      <c r="AA604" s="401"/>
      <c r="AB604" s="401"/>
      <c r="AC604" s="401"/>
      <c r="AD604" s="401"/>
      <c r="AE604" s="401"/>
      <c r="AF604" s="401"/>
      <c r="AG604" s="401"/>
      <c r="AH604" s="401"/>
      <c r="AI604" s="401"/>
      <c r="AJ604" s="401"/>
      <c r="AK604" s="401"/>
      <c r="AL604" s="401"/>
      <c r="AM604" s="401"/>
      <c r="AN604" s="401"/>
      <c r="AO604" s="401"/>
      <c r="AP604" s="401"/>
      <c r="AQ604" s="401"/>
      <c r="AR604" s="402"/>
      <c r="AS604" s="400">
        <v>3</v>
      </c>
      <c r="AT604" s="401"/>
      <c r="AU604" s="401"/>
      <c r="AV604" s="401"/>
      <c r="AW604" s="401"/>
      <c r="AX604" s="401"/>
      <c r="AY604" s="401"/>
      <c r="AZ604" s="401"/>
      <c r="BA604" s="401"/>
      <c r="BB604" s="402"/>
      <c r="BC604" s="400">
        <v>4</v>
      </c>
      <c r="BD604" s="401"/>
      <c r="BE604" s="401"/>
      <c r="BF604" s="401"/>
      <c r="BG604" s="401"/>
      <c r="BH604" s="401"/>
      <c r="BI604" s="401"/>
      <c r="BJ604" s="401"/>
      <c r="BK604" s="401"/>
      <c r="BL604" s="401"/>
      <c r="BM604" s="402"/>
      <c r="BN604" s="400">
        <v>5</v>
      </c>
      <c r="BO604" s="401"/>
      <c r="BP604" s="401"/>
      <c r="BQ604" s="401"/>
      <c r="BR604" s="401"/>
      <c r="BS604" s="401"/>
      <c r="BT604" s="401"/>
      <c r="BU604" s="401"/>
      <c r="BV604" s="401"/>
      <c r="BW604" s="401"/>
      <c r="BX604" s="401"/>
      <c r="BY604" s="401"/>
      <c r="BZ604" s="401"/>
      <c r="CA604" s="401"/>
      <c r="CB604" s="402"/>
    </row>
    <row r="605" spans="1:80" x14ac:dyDescent="0.2">
      <c r="A605" s="400"/>
      <c r="B605" s="401"/>
      <c r="C605" s="401"/>
      <c r="D605" s="402"/>
      <c r="E605" s="422"/>
      <c r="F605" s="423"/>
      <c r="G605" s="423"/>
      <c r="H605" s="423"/>
      <c r="I605" s="423"/>
      <c r="J605" s="423"/>
      <c r="K605" s="423"/>
      <c r="L605" s="423"/>
      <c r="M605" s="423"/>
      <c r="N605" s="423"/>
      <c r="O605" s="423"/>
      <c r="P605" s="423"/>
      <c r="Q605" s="423"/>
      <c r="R605" s="423"/>
      <c r="S605" s="423"/>
      <c r="T605" s="423"/>
      <c r="U605" s="423"/>
      <c r="V605" s="423"/>
      <c r="W605" s="423"/>
      <c r="X605" s="423"/>
      <c r="Y605" s="423"/>
      <c r="Z605" s="423"/>
      <c r="AA605" s="423"/>
      <c r="AB605" s="423"/>
      <c r="AC605" s="423"/>
      <c r="AD605" s="423"/>
      <c r="AE605" s="423"/>
      <c r="AF605" s="423"/>
      <c r="AG605" s="423"/>
      <c r="AH605" s="423"/>
      <c r="AI605" s="423"/>
      <c r="AJ605" s="423"/>
      <c r="AK605" s="423"/>
      <c r="AL605" s="423"/>
      <c r="AM605" s="423"/>
      <c r="AN605" s="423"/>
      <c r="AO605" s="423"/>
      <c r="AP605" s="423"/>
      <c r="AQ605" s="423"/>
      <c r="AR605" s="424"/>
      <c r="AS605" s="364"/>
      <c r="AT605" s="365"/>
      <c r="AU605" s="365"/>
      <c r="AV605" s="365"/>
      <c r="AW605" s="365"/>
      <c r="AX605" s="365"/>
      <c r="AY605" s="365"/>
      <c r="AZ605" s="365"/>
      <c r="BA605" s="365"/>
      <c r="BB605" s="366"/>
      <c r="BC605" s="364"/>
      <c r="BD605" s="365"/>
      <c r="BE605" s="365"/>
      <c r="BF605" s="365"/>
      <c r="BG605" s="365"/>
      <c r="BH605" s="365"/>
      <c r="BI605" s="365"/>
      <c r="BJ605" s="365"/>
      <c r="BK605" s="365"/>
      <c r="BL605" s="365"/>
      <c r="BM605" s="366"/>
      <c r="BN605" s="404">
        <f>ROUND(AS605*BC605,2)</f>
        <v>0</v>
      </c>
      <c r="BO605" s="405"/>
      <c r="BP605" s="405"/>
      <c r="BQ605" s="405"/>
      <c r="BR605" s="405"/>
      <c r="BS605" s="405"/>
      <c r="BT605" s="405"/>
      <c r="BU605" s="405"/>
      <c r="BV605" s="405"/>
      <c r="BW605" s="405"/>
      <c r="BX605" s="405"/>
      <c r="BY605" s="405"/>
      <c r="BZ605" s="405"/>
      <c r="CA605" s="405"/>
      <c r="CB605" s="406"/>
    </row>
    <row r="606" spans="1:80" x14ac:dyDescent="0.2">
      <c r="A606" s="400"/>
      <c r="B606" s="401"/>
      <c r="C606" s="401"/>
      <c r="D606" s="402"/>
      <c r="E606" s="361"/>
      <c r="F606" s="362"/>
      <c r="G606" s="362"/>
      <c r="H606" s="362"/>
      <c r="I606" s="362"/>
      <c r="J606" s="362"/>
      <c r="K606" s="362"/>
      <c r="L606" s="362"/>
      <c r="M606" s="362"/>
      <c r="N606" s="362"/>
      <c r="O606" s="362"/>
      <c r="P606" s="362"/>
      <c r="Q606" s="362"/>
      <c r="R606" s="362"/>
      <c r="S606" s="362"/>
      <c r="T606" s="362"/>
      <c r="U606" s="362"/>
      <c r="V606" s="362"/>
      <c r="W606" s="362"/>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3"/>
      <c r="AS606" s="364"/>
      <c r="AT606" s="365"/>
      <c r="AU606" s="365"/>
      <c r="AV606" s="365"/>
      <c r="AW606" s="365"/>
      <c r="AX606" s="365"/>
      <c r="AY606" s="365"/>
      <c r="AZ606" s="365"/>
      <c r="BA606" s="365"/>
      <c r="BB606" s="366"/>
      <c r="BC606" s="364"/>
      <c r="BD606" s="365"/>
      <c r="BE606" s="365"/>
      <c r="BF606" s="365"/>
      <c r="BG606" s="365"/>
      <c r="BH606" s="365"/>
      <c r="BI606" s="365"/>
      <c r="BJ606" s="365"/>
      <c r="BK606" s="365"/>
      <c r="BL606" s="365"/>
      <c r="BM606" s="366"/>
      <c r="BN606" s="404">
        <f t="shared" ref="BN606:BN608" si="29">ROUND(AS606*BC606,2)</f>
        <v>0</v>
      </c>
      <c r="BO606" s="405"/>
      <c r="BP606" s="405"/>
      <c r="BQ606" s="405"/>
      <c r="BR606" s="405"/>
      <c r="BS606" s="405"/>
      <c r="BT606" s="405"/>
      <c r="BU606" s="405"/>
      <c r="BV606" s="405"/>
      <c r="BW606" s="405"/>
      <c r="BX606" s="405"/>
      <c r="BY606" s="405"/>
      <c r="BZ606" s="405"/>
      <c r="CA606" s="405"/>
      <c r="CB606" s="406"/>
    </row>
    <row r="607" spans="1:80" x14ac:dyDescent="0.2">
      <c r="A607" s="400"/>
      <c r="B607" s="401"/>
      <c r="C607" s="401"/>
      <c r="D607" s="402"/>
      <c r="E607" s="361"/>
      <c r="F607" s="362"/>
      <c r="G607" s="362"/>
      <c r="H607" s="362"/>
      <c r="I607" s="362"/>
      <c r="J607" s="362"/>
      <c r="K607" s="362"/>
      <c r="L607" s="362"/>
      <c r="M607" s="362"/>
      <c r="N607" s="362"/>
      <c r="O607" s="362"/>
      <c r="P607" s="362"/>
      <c r="Q607" s="362"/>
      <c r="R607" s="362"/>
      <c r="S607" s="362"/>
      <c r="T607" s="362"/>
      <c r="U607" s="362"/>
      <c r="V607" s="362"/>
      <c r="W607" s="362"/>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3"/>
      <c r="AS607" s="364"/>
      <c r="AT607" s="365"/>
      <c r="AU607" s="365"/>
      <c r="AV607" s="365"/>
      <c r="AW607" s="365"/>
      <c r="AX607" s="365"/>
      <c r="AY607" s="365"/>
      <c r="AZ607" s="365"/>
      <c r="BA607" s="365"/>
      <c r="BB607" s="366"/>
      <c r="BC607" s="364"/>
      <c r="BD607" s="365"/>
      <c r="BE607" s="365"/>
      <c r="BF607" s="365"/>
      <c r="BG607" s="365"/>
      <c r="BH607" s="365"/>
      <c r="BI607" s="365"/>
      <c r="BJ607" s="365"/>
      <c r="BK607" s="365"/>
      <c r="BL607" s="365"/>
      <c r="BM607" s="366"/>
      <c r="BN607" s="404">
        <f t="shared" si="29"/>
        <v>0</v>
      </c>
      <c r="BO607" s="405"/>
      <c r="BP607" s="405"/>
      <c r="BQ607" s="405"/>
      <c r="BR607" s="405"/>
      <c r="BS607" s="405"/>
      <c r="BT607" s="405"/>
      <c r="BU607" s="405"/>
      <c r="BV607" s="405"/>
      <c r="BW607" s="405"/>
      <c r="BX607" s="405"/>
      <c r="BY607" s="405"/>
      <c r="BZ607" s="405"/>
      <c r="CA607" s="405"/>
      <c r="CB607" s="406"/>
    </row>
    <row r="608" spans="1:80" ht="12.95" hidden="1" customHeight="1" x14ac:dyDescent="0.2">
      <c r="A608" s="400"/>
      <c r="B608" s="401"/>
      <c r="C608" s="401"/>
      <c r="D608" s="402"/>
      <c r="E608" s="397"/>
      <c r="F608" s="398"/>
      <c r="G608" s="398"/>
      <c r="H608" s="398"/>
      <c r="I608" s="398"/>
      <c r="J608" s="398"/>
      <c r="K608" s="398"/>
      <c r="L608" s="398"/>
      <c r="M608" s="398"/>
      <c r="N608" s="398"/>
      <c r="O608" s="398"/>
      <c r="P608" s="398"/>
      <c r="Q608" s="398"/>
      <c r="R608" s="398"/>
      <c r="S608" s="398"/>
      <c r="T608" s="398"/>
      <c r="U608" s="398"/>
      <c r="V608" s="398"/>
      <c r="W608" s="398"/>
      <c r="X608" s="398"/>
      <c r="Y608" s="398"/>
      <c r="Z608" s="398"/>
      <c r="AA608" s="398"/>
      <c r="AB608" s="398"/>
      <c r="AC608" s="398"/>
      <c r="AD608" s="398"/>
      <c r="AE608" s="398"/>
      <c r="AF608" s="398"/>
      <c r="AG608" s="398"/>
      <c r="AH608" s="398"/>
      <c r="AI608" s="398"/>
      <c r="AJ608" s="398"/>
      <c r="AK608" s="398"/>
      <c r="AL608" s="398"/>
      <c r="AM608" s="398"/>
      <c r="AN608" s="398"/>
      <c r="AO608" s="398"/>
      <c r="AP608" s="398"/>
      <c r="AQ608" s="398"/>
      <c r="AR608" s="399"/>
      <c r="AS608" s="364"/>
      <c r="AT608" s="365"/>
      <c r="AU608" s="365"/>
      <c r="AV608" s="365"/>
      <c r="AW608" s="365"/>
      <c r="AX608" s="365"/>
      <c r="AY608" s="365"/>
      <c r="AZ608" s="365"/>
      <c r="BA608" s="365"/>
      <c r="BB608" s="366"/>
      <c r="BC608" s="364"/>
      <c r="BD608" s="365"/>
      <c r="BE608" s="365"/>
      <c r="BF608" s="365"/>
      <c r="BG608" s="365"/>
      <c r="BH608" s="365"/>
      <c r="BI608" s="365"/>
      <c r="BJ608" s="365"/>
      <c r="BK608" s="365"/>
      <c r="BL608" s="365"/>
      <c r="BM608" s="366"/>
      <c r="BN608" s="404">
        <f t="shared" si="29"/>
        <v>0</v>
      </c>
      <c r="BO608" s="405"/>
      <c r="BP608" s="405"/>
      <c r="BQ608" s="405"/>
      <c r="BR608" s="405"/>
      <c r="BS608" s="405"/>
      <c r="BT608" s="405"/>
      <c r="BU608" s="405"/>
      <c r="BV608" s="405"/>
      <c r="BW608" s="405"/>
      <c r="BX608" s="405"/>
      <c r="BY608" s="405"/>
      <c r="BZ608" s="405"/>
      <c r="CA608" s="405"/>
      <c r="CB608" s="406"/>
    </row>
    <row r="609" spans="1:80" x14ac:dyDescent="0.2">
      <c r="A609" s="377"/>
      <c r="B609" s="378"/>
      <c r="C609" s="378"/>
      <c r="D609" s="379"/>
      <c r="E609" s="380" t="s">
        <v>421</v>
      </c>
      <c r="F609" s="381"/>
      <c r="G609" s="381"/>
      <c r="H609" s="381"/>
      <c r="I609" s="381"/>
      <c r="J609" s="381"/>
      <c r="K609" s="381"/>
      <c r="L609" s="381"/>
      <c r="M609" s="381"/>
      <c r="N609" s="381"/>
      <c r="O609" s="381"/>
      <c r="P609" s="381"/>
      <c r="Q609" s="381"/>
      <c r="R609" s="381"/>
      <c r="S609" s="381"/>
      <c r="T609" s="381"/>
      <c r="U609" s="381"/>
      <c r="V609" s="381"/>
      <c r="W609" s="381"/>
      <c r="X609" s="381"/>
      <c r="Y609" s="381"/>
      <c r="Z609" s="381"/>
      <c r="AA609" s="381"/>
      <c r="AB609" s="381"/>
      <c r="AC609" s="381"/>
      <c r="AD609" s="381"/>
      <c r="AE609" s="381"/>
      <c r="AF609" s="381"/>
      <c r="AG609" s="381"/>
      <c r="AH609" s="381"/>
      <c r="AI609" s="381"/>
      <c r="AJ609" s="381"/>
      <c r="AK609" s="381"/>
      <c r="AL609" s="381"/>
      <c r="AM609" s="381"/>
      <c r="AN609" s="381"/>
      <c r="AO609" s="381"/>
      <c r="AP609" s="381"/>
      <c r="AQ609" s="381"/>
      <c r="AR609" s="382"/>
      <c r="AS609" s="383" t="s">
        <v>52</v>
      </c>
      <c r="AT609" s="384"/>
      <c r="AU609" s="384"/>
      <c r="AV609" s="384"/>
      <c r="AW609" s="384"/>
      <c r="AX609" s="384"/>
      <c r="AY609" s="384"/>
      <c r="AZ609" s="384"/>
      <c r="BA609" s="384"/>
      <c r="BB609" s="385"/>
      <c r="BC609" s="386" t="s">
        <v>52</v>
      </c>
      <c r="BD609" s="387"/>
      <c r="BE609" s="387"/>
      <c r="BF609" s="387"/>
      <c r="BG609" s="387"/>
      <c r="BH609" s="387"/>
      <c r="BI609" s="387"/>
      <c r="BJ609" s="387"/>
      <c r="BK609" s="387"/>
      <c r="BL609" s="387"/>
      <c r="BM609" s="388"/>
      <c r="BN609" s="389">
        <f>SUM(BN605:CB608)</f>
        <v>0</v>
      </c>
      <c r="BO609" s="390"/>
      <c r="BP609" s="390"/>
      <c r="BQ609" s="390"/>
      <c r="BR609" s="390"/>
      <c r="BS609" s="390"/>
      <c r="BT609" s="390"/>
      <c r="BU609" s="390"/>
      <c r="BV609" s="390"/>
      <c r="BW609" s="390"/>
      <c r="BX609" s="390"/>
      <c r="BY609" s="390"/>
      <c r="BZ609" s="390"/>
      <c r="CA609" s="390"/>
      <c r="CB609" s="391"/>
    </row>
    <row r="610" spans="1:80" ht="15.75"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85"/>
      <c r="AT610" s="85"/>
      <c r="AU610" s="85"/>
      <c r="AV610" s="85"/>
      <c r="AW610" s="85"/>
      <c r="AX610" s="85"/>
      <c r="AY610" s="85"/>
      <c r="AZ610" s="85"/>
      <c r="BA610" s="85"/>
      <c r="BB610" s="85"/>
      <c r="BC610" s="86"/>
      <c r="BD610" s="86"/>
      <c r="BE610" s="86"/>
      <c r="BF610" s="86"/>
      <c r="BG610" s="86"/>
      <c r="BH610" s="86"/>
      <c r="BI610" s="86"/>
      <c r="BJ610" s="86"/>
      <c r="BK610" s="86"/>
      <c r="BL610" s="86"/>
      <c r="BM610" s="86"/>
      <c r="BN610" s="86"/>
      <c r="BO610" s="86"/>
      <c r="BP610" s="86"/>
      <c r="BQ610" s="9"/>
      <c r="BR610" s="9"/>
      <c r="BS610" s="9"/>
      <c r="BT610" s="9"/>
      <c r="BU610" s="9"/>
      <c r="BV610" s="9"/>
      <c r="BW610" s="9"/>
      <c r="BX610" s="9"/>
      <c r="BY610" s="9"/>
      <c r="BZ610" s="9"/>
      <c r="CA610" s="9"/>
      <c r="CB610" s="9"/>
    </row>
    <row r="611" spans="1:80" ht="15.75"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410" t="s">
        <v>511</v>
      </c>
      <c r="AT611" s="410"/>
      <c r="AU611" s="410"/>
      <c r="AV611" s="410"/>
      <c r="AW611" s="410"/>
      <c r="AX611" s="410"/>
      <c r="AY611" s="410"/>
      <c r="AZ611" s="410"/>
      <c r="BA611" s="410"/>
      <c r="BB611" s="410"/>
      <c r="BC611" s="411" t="s">
        <v>361</v>
      </c>
      <c r="BD611" s="411"/>
      <c r="BE611" s="411"/>
      <c r="BF611" s="411"/>
      <c r="BG611" s="411"/>
      <c r="BH611" s="411"/>
      <c r="BI611" s="411"/>
      <c r="BJ611" s="411"/>
      <c r="BK611" s="411"/>
      <c r="BL611" s="411"/>
      <c r="BM611" s="411"/>
      <c r="BN611" s="411"/>
      <c r="BO611" s="411"/>
      <c r="BP611" s="411"/>
      <c r="BQ611" s="9"/>
      <c r="BR611" s="9"/>
      <c r="BS611" s="9"/>
      <c r="BT611" s="9"/>
      <c r="BU611" s="9"/>
      <c r="BV611" s="9"/>
      <c r="BW611" s="9"/>
      <c r="BX611" s="9"/>
      <c r="BY611" s="9"/>
      <c r="BZ611" s="9"/>
      <c r="CA611" s="9"/>
      <c r="CB611" s="9"/>
    </row>
    <row r="612" spans="1:80" ht="15.75"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85"/>
      <c r="AT612" s="85"/>
      <c r="AU612" s="85"/>
      <c r="AV612" s="85"/>
      <c r="AW612" s="85"/>
      <c r="AX612" s="85"/>
      <c r="AY612" s="85"/>
      <c r="AZ612" s="85"/>
      <c r="BA612" s="85"/>
      <c r="BB612" s="85"/>
      <c r="BC612" s="86"/>
      <c r="BD612" s="86"/>
      <c r="BE612" s="86"/>
      <c r="BF612" s="86"/>
      <c r="BG612" s="86"/>
      <c r="BH612" s="86"/>
      <c r="BI612" s="86"/>
      <c r="BJ612" s="86"/>
      <c r="BK612" s="86"/>
      <c r="BL612" s="86"/>
      <c r="BM612" s="86"/>
      <c r="BN612" s="86"/>
      <c r="BO612" s="86"/>
      <c r="BP612" s="86"/>
      <c r="BQ612" s="9"/>
      <c r="BR612" s="9"/>
      <c r="BS612" s="9"/>
      <c r="BT612" s="9"/>
      <c r="BU612" s="9"/>
      <c r="BV612" s="9"/>
      <c r="BW612" s="9"/>
      <c r="BX612" s="9"/>
      <c r="BY612" s="9"/>
      <c r="BZ612" s="9"/>
      <c r="CA612" s="9"/>
      <c r="CB612" s="9"/>
    </row>
    <row r="613" spans="1:80" x14ac:dyDescent="0.2">
      <c r="A613" s="157" t="s">
        <v>142</v>
      </c>
      <c r="B613" s="158"/>
      <c r="C613" s="158"/>
      <c r="D613" s="159"/>
      <c r="E613" s="157" t="s">
        <v>422</v>
      </c>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9"/>
      <c r="AS613" s="157" t="s">
        <v>424</v>
      </c>
      <c r="AT613" s="158"/>
      <c r="AU613" s="158"/>
      <c r="AV613" s="158"/>
      <c r="AW613" s="158"/>
      <c r="AX613" s="158"/>
      <c r="AY613" s="158"/>
      <c r="AZ613" s="158"/>
      <c r="BA613" s="158"/>
      <c r="BB613" s="159"/>
      <c r="BC613" s="157" t="s">
        <v>505</v>
      </c>
      <c r="BD613" s="158"/>
      <c r="BE613" s="158"/>
      <c r="BF613" s="158"/>
      <c r="BG613" s="158"/>
      <c r="BH613" s="158"/>
      <c r="BI613" s="158"/>
      <c r="BJ613" s="158"/>
      <c r="BK613" s="158"/>
      <c r="BL613" s="158"/>
      <c r="BM613" s="159"/>
      <c r="BN613" s="157" t="s">
        <v>425</v>
      </c>
      <c r="BO613" s="158"/>
      <c r="BP613" s="158"/>
      <c r="BQ613" s="158"/>
      <c r="BR613" s="158"/>
      <c r="BS613" s="158"/>
      <c r="BT613" s="158"/>
      <c r="BU613" s="158"/>
      <c r="BV613" s="158"/>
      <c r="BW613" s="158"/>
      <c r="BX613" s="158"/>
      <c r="BY613" s="158"/>
      <c r="BZ613" s="158"/>
      <c r="CA613" s="158"/>
      <c r="CB613" s="159"/>
    </row>
    <row r="614" spans="1:80" x14ac:dyDescent="0.2">
      <c r="A614" s="407" t="s">
        <v>143</v>
      </c>
      <c r="B614" s="408"/>
      <c r="C614" s="408"/>
      <c r="D614" s="409"/>
      <c r="E614" s="407"/>
      <c r="F614" s="408"/>
      <c r="G614" s="408"/>
      <c r="H614" s="408"/>
      <c r="I614" s="408"/>
      <c r="J614" s="408"/>
      <c r="K614" s="408"/>
      <c r="L614" s="408"/>
      <c r="M614" s="408"/>
      <c r="N614" s="408"/>
      <c r="O614" s="408"/>
      <c r="P614" s="408"/>
      <c r="Q614" s="408"/>
      <c r="R614" s="408"/>
      <c r="S614" s="408"/>
      <c r="T614" s="408"/>
      <c r="U614" s="408"/>
      <c r="V614" s="408"/>
      <c r="W614" s="408"/>
      <c r="X614" s="408"/>
      <c r="Y614" s="408"/>
      <c r="Z614" s="408"/>
      <c r="AA614" s="408"/>
      <c r="AB614" s="408"/>
      <c r="AC614" s="408"/>
      <c r="AD614" s="408"/>
      <c r="AE614" s="408"/>
      <c r="AF614" s="408"/>
      <c r="AG614" s="408"/>
      <c r="AH614" s="408"/>
      <c r="AI614" s="408"/>
      <c r="AJ614" s="408"/>
      <c r="AK614" s="408"/>
      <c r="AL614" s="408"/>
      <c r="AM614" s="408"/>
      <c r="AN614" s="408"/>
      <c r="AO614" s="408"/>
      <c r="AP614" s="408"/>
      <c r="AQ614" s="408"/>
      <c r="AR614" s="409"/>
      <c r="AS614" s="407"/>
      <c r="AT614" s="408"/>
      <c r="AU614" s="408"/>
      <c r="AV614" s="408"/>
      <c r="AW614" s="408"/>
      <c r="AX614" s="408"/>
      <c r="AY614" s="408"/>
      <c r="AZ614" s="408"/>
      <c r="BA614" s="408"/>
      <c r="BB614" s="409"/>
      <c r="BC614" s="407" t="s">
        <v>506</v>
      </c>
      <c r="BD614" s="408"/>
      <c r="BE614" s="408"/>
      <c r="BF614" s="408"/>
      <c r="BG614" s="408"/>
      <c r="BH614" s="408"/>
      <c r="BI614" s="408"/>
      <c r="BJ614" s="408"/>
      <c r="BK614" s="408"/>
      <c r="BL614" s="408"/>
      <c r="BM614" s="409"/>
      <c r="BN614" s="407" t="s">
        <v>439</v>
      </c>
      <c r="BO614" s="408"/>
      <c r="BP614" s="408"/>
      <c r="BQ614" s="408"/>
      <c r="BR614" s="408"/>
      <c r="BS614" s="408"/>
      <c r="BT614" s="408"/>
      <c r="BU614" s="408"/>
      <c r="BV614" s="408"/>
      <c r="BW614" s="408"/>
      <c r="BX614" s="408"/>
      <c r="BY614" s="408"/>
      <c r="BZ614" s="408"/>
      <c r="CA614" s="408"/>
      <c r="CB614" s="409"/>
    </row>
    <row r="615" spans="1:80" x14ac:dyDescent="0.2">
      <c r="A615" s="407"/>
      <c r="B615" s="408"/>
      <c r="C615" s="408"/>
      <c r="D615" s="409"/>
      <c r="E615" s="407"/>
      <c r="F615" s="408"/>
      <c r="G615" s="408"/>
      <c r="H615" s="408"/>
      <c r="I615" s="408"/>
      <c r="J615" s="408"/>
      <c r="K615" s="408"/>
      <c r="L615" s="408"/>
      <c r="M615" s="408"/>
      <c r="N615" s="408"/>
      <c r="O615" s="408"/>
      <c r="P615" s="408"/>
      <c r="Q615" s="408"/>
      <c r="R615" s="408"/>
      <c r="S615" s="408"/>
      <c r="T615" s="408"/>
      <c r="U615" s="408"/>
      <c r="V615" s="408"/>
      <c r="W615" s="408"/>
      <c r="X615" s="408"/>
      <c r="Y615" s="408"/>
      <c r="Z615" s="408"/>
      <c r="AA615" s="408"/>
      <c r="AB615" s="408"/>
      <c r="AC615" s="408"/>
      <c r="AD615" s="408"/>
      <c r="AE615" s="408"/>
      <c r="AF615" s="408"/>
      <c r="AG615" s="408"/>
      <c r="AH615" s="408"/>
      <c r="AI615" s="408"/>
      <c r="AJ615" s="408"/>
      <c r="AK615" s="408"/>
      <c r="AL615" s="408"/>
      <c r="AM615" s="408"/>
      <c r="AN615" s="408"/>
      <c r="AO615" s="408"/>
      <c r="AP615" s="408"/>
      <c r="AQ615" s="408"/>
      <c r="AR615" s="409"/>
      <c r="AS615" s="407"/>
      <c r="AT615" s="408"/>
      <c r="AU615" s="408"/>
      <c r="AV615" s="408"/>
      <c r="AW615" s="408"/>
      <c r="AX615" s="408"/>
      <c r="AY615" s="408"/>
      <c r="AZ615" s="408"/>
      <c r="BA615" s="408"/>
      <c r="BB615" s="409"/>
      <c r="BC615" s="407" t="s">
        <v>432</v>
      </c>
      <c r="BD615" s="408"/>
      <c r="BE615" s="408"/>
      <c r="BF615" s="408"/>
      <c r="BG615" s="408"/>
      <c r="BH615" s="408"/>
      <c r="BI615" s="408"/>
      <c r="BJ615" s="408"/>
      <c r="BK615" s="408"/>
      <c r="BL615" s="408"/>
      <c r="BM615" s="409"/>
      <c r="BN615" s="407"/>
      <c r="BO615" s="408"/>
      <c r="BP615" s="408"/>
      <c r="BQ615" s="408"/>
      <c r="BR615" s="408"/>
      <c r="BS615" s="408"/>
      <c r="BT615" s="408"/>
      <c r="BU615" s="408"/>
      <c r="BV615" s="408"/>
      <c r="BW615" s="408"/>
      <c r="BX615" s="408"/>
      <c r="BY615" s="408"/>
      <c r="BZ615" s="408"/>
      <c r="CA615" s="408"/>
      <c r="CB615" s="409"/>
    </row>
    <row r="616" spans="1:80" x14ac:dyDescent="0.2">
      <c r="A616" s="400">
        <v>1</v>
      </c>
      <c r="B616" s="401"/>
      <c r="C616" s="401"/>
      <c r="D616" s="402"/>
      <c r="E616" s="400">
        <v>2</v>
      </c>
      <c r="F616" s="401"/>
      <c r="G616" s="401"/>
      <c r="H616" s="401"/>
      <c r="I616" s="401"/>
      <c r="J616" s="401"/>
      <c r="K616" s="401"/>
      <c r="L616" s="401"/>
      <c r="M616" s="401"/>
      <c r="N616" s="401"/>
      <c r="O616" s="401"/>
      <c r="P616" s="401"/>
      <c r="Q616" s="401"/>
      <c r="R616" s="401"/>
      <c r="S616" s="401"/>
      <c r="T616" s="401"/>
      <c r="U616" s="401"/>
      <c r="V616" s="401"/>
      <c r="W616" s="401"/>
      <c r="X616" s="401"/>
      <c r="Y616" s="401"/>
      <c r="Z616" s="401"/>
      <c r="AA616" s="401"/>
      <c r="AB616" s="401"/>
      <c r="AC616" s="401"/>
      <c r="AD616" s="401"/>
      <c r="AE616" s="401"/>
      <c r="AF616" s="401"/>
      <c r="AG616" s="401"/>
      <c r="AH616" s="401"/>
      <c r="AI616" s="401"/>
      <c r="AJ616" s="401"/>
      <c r="AK616" s="401"/>
      <c r="AL616" s="401"/>
      <c r="AM616" s="401"/>
      <c r="AN616" s="401"/>
      <c r="AO616" s="401"/>
      <c r="AP616" s="401"/>
      <c r="AQ616" s="401"/>
      <c r="AR616" s="402"/>
      <c r="AS616" s="400">
        <v>3</v>
      </c>
      <c r="AT616" s="401"/>
      <c r="AU616" s="401"/>
      <c r="AV616" s="401"/>
      <c r="AW616" s="401"/>
      <c r="AX616" s="401"/>
      <c r="AY616" s="401"/>
      <c r="AZ616" s="401"/>
      <c r="BA616" s="401"/>
      <c r="BB616" s="402"/>
      <c r="BC616" s="400">
        <v>4</v>
      </c>
      <c r="BD616" s="401"/>
      <c r="BE616" s="401"/>
      <c r="BF616" s="401"/>
      <c r="BG616" s="401"/>
      <c r="BH616" s="401"/>
      <c r="BI616" s="401"/>
      <c r="BJ616" s="401"/>
      <c r="BK616" s="401"/>
      <c r="BL616" s="401"/>
      <c r="BM616" s="402"/>
      <c r="BN616" s="400">
        <v>5</v>
      </c>
      <c r="BO616" s="401"/>
      <c r="BP616" s="401"/>
      <c r="BQ616" s="401"/>
      <c r="BR616" s="401"/>
      <c r="BS616" s="401"/>
      <c r="BT616" s="401"/>
      <c r="BU616" s="401"/>
      <c r="BV616" s="401"/>
      <c r="BW616" s="401"/>
      <c r="BX616" s="401"/>
      <c r="BY616" s="401"/>
      <c r="BZ616" s="401"/>
      <c r="CA616" s="401"/>
      <c r="CB616" s="402"/>
    </row>
    <row r="617" spans="1:80" x14ac:dyDescent="0.2">
      <c r="A617" s="400"/>
      <c r="B617" s="401"/>
      <c r="C617" s="401"/>
      <c r="D617" s="402"/>
      <c r="E617" s="361"/>
      <c r="F617" s="362"/>
      <c r="G617" s="362"/>
      <c r="H617" s="362"/>
      <c r="I617" s="362"/>
      <c r="J617" s="362"/>
      <c r="K617" s="362"/>
      <c r="L617" s="362"/>
      <c r="M617" s="362"/>
      <c r="N617" s="362"/>
      <c r="O617" s="362"/>
      <c r="P617" s="362"/>
      <c r="Q617" s="362"/>
      <c r="R617" s="362"/>
      <c r="S617" s="362"/>
      <c r="T617" s="362"/>
      <c r="U617" s="362"/>
      <c r="V617" s="362"/>
      <c r="W617" s="362"/>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3"/>
      <c r="AS617" s="364"/>
      <c r="AT617" s="365"/>
      <c r="AU617" s="365"/>
      <c r="AV617" s="365"/>
      <c r="AW617" s="365"/>
      <c r="AX617" s="365"/>
      <c r="AY617" s="365"/>
      <c r="AZ617" s="365"/>
      <c r="BA617" s="365"/>
      <c r="BB617" s="366"/>
      <c r="BC617" s="364"/>
      <c r="BD617" s="365"/>
      <c r="BE617" s="365"/>
      <c r="BF617" s="365"/>
      <c r="BG617" s="365"/>
      <c r="BH617" s="365"/>
      <c r="BI617" s="365"/>
      <c r="BJ617" s="365"/>
      <c r="BK617" s="365"/>
      <c r="BL617" s="365"/>
      <c r="BM617" s="366"/>
      <c r="BN617" s="364">
        <f>ROUND(AS617*BC617,2)</f>
        <v>0</v>
      </c>
      <c r="BO617" s="365"/>
      <c r="BP617" s="365"/>
      <c r="BQ617" s="365"/>
      <c r="BR617" s="365"/>
      <c r="BS617" s="365"/>
      <c r="BT617" s="365"/>
      <c r="BU617" s="365"/>
      <c r="BV617" s="365"/>
      <c r="BW617" s="365"/>
      <c r="BX617" s="365"/>
      <c r="BY617" s="365"/>
      <c r="BZ617" s="365"/>
      <c r="CA617" s="365"/>
      <c r="CB617" s="366"/>
    </row>
    <row r="618" spans="1:80" x14ac:dyDescent="0.2">
      <c r="A618" s="400"/>
      <c r="B618" s="401"/>
      <c r="C618" s="401"/>
      <c r="D618" s="402"/>
      <c r="E618" s="422"/>
      <c r="F618" s="423"/>
      <c r="G618" s="423"/>
      <c r="H618" s="423"/>
      <c r="I618" s="423"/>
      <c r="J618" s="423"/>
      <c r="K618" s="423"/>
      <c r="L618" s="423"/>
      <c r="M618" s="423"/>
      <c r="N618" s="423"/>
      <c r="O618" s="423"/>
      <c r="P618" s="423"/>
      <c r="Q618" s="423"/>
      <c r="R618" s="423"/>
      <c r="S618" s="423"/>
      <c r="T618" s="423"/>
      <c r="U618" s="423"/>
      <c r="V618" s="423"/>
      <c r="W618" s="423"/>
      <c r="X618" s="423"/>
      <c r="Y618" s="423"/>
      <c r="Z618" s="423"/>
      <c r="AA618" s="423"/>
      <c r="AB618" s="423"/>
      <c r="AC618" s="423"/>
      <c r="AD618" s="423"/>
      <c r="AE618" s="423"/>
      <c r="AF618" s="423"/>
      <c r="AG618" s="423"/>
      <c r="AH618" s="423"/>
      <c r="AI618" s="423"/>
      <c r="AJ618" s="423"/>
      <c r="AK618" s="423"/>
      <c r="AL618" s="423"/>
      <c r="AM618" s="423"/>
      <c r="AN618" s="423"/>
      <c r="AO618" s="423"/>
      <c r="AP618" s="423"/>
      <c r="AQ618" s="423"/>
      <c r="AR618" s="424"/>
      <c r="AS618" s="364"/>
      <c r="AT618" s="365"/>
      <c r="AU618" s="365"/>
      <c r="AV618" s="365"/>
      <c r="AW618" s="365"/>
      <c r="AX618" s="365"/>
      <c r="AY618" s="365"/>
      <c r="AZ618" s="365"/>
      <c r="BA618" s="365"/>
      <c r="BB618" s="366"/>
      <c r="BC618" s="364"/>
      <c r="BD618" s="365"/>
      <c r="BE618" s="365"/>
      <c r="BF618" s="365"/>
      <c r="BG618" s="365"/>
      <c r="BH618" s="365"/>
      <c r="BI618" s="365"/>
      <c r="BJ618" s="365"/>
      <c r="BK618" s="365"/>
      <c r="BL618" s="365"/>
      <c r="BM618" s="366"/>
      <c r="BN618" s="364">
        <f t="shared" ref="BN618:BN653" si="30">ROUND(AS618*BC618,2)</f>
        <v>0</v>
      </c>
      <c r="BO618" s="365"/>
      <c r="BP618" s="365"/>
      <c r="BQ618" s="365"/>
      <c r="BR618" s="365"/>
      <c r="BS618" s="365"/>
      <c r="BT618" s="365"/>
      <c r="BU618" s="365"/>
      <c r="BV618" s="365"/>
      <c r="BW618" s="365"/>
      <c r="BX618" s="365"/>
      <c r="BY618" s="365"/>
      <c r="BZ618" s="365"/>
      <c r="CA618" s="365"/>
      <c r="CB618" s="366"/>
    </row>
    <row r="619" spans="1:80" x14ac:dyDescent="0.2">
      <c r="A619" s="400"/>
      <c r="B619" s="401"/>
      <c r="C619" s="401"/>
      <c r="D619" s="402"/>
      <c r="E619" s="422"/>
      <c r="F619" s="423"/>
      <c r="G619" s="423"/>
      <c r="H619" s="423"/>
      <c r="I619" s="423"/>
      <c r="J619" s="423"/>
      <c r="K619" s="423"/>
      <c r="L619" s="423"/>
      <c r="M619" s="423"/>
      <c r="N619" s="423"/>
      <c r="O619" s="423"/>
      <c r="P619" s="423"/>
      <c r="Q619" s="423"/>
      <c r="R619" s="423"/>
      <c r="S619" s="423"/>
      <c r="T619" s="423"/>
      <c r="U619" s="423"/>
      <c r="V619" s="423"/>
      <c r="W619" s="423"/>
      <c r="X619" s="423"/>
      <c r="Y619" s="423"/>
      <c r="Z619" s="423"/>
      <c r="AA619" s="423"/>
      <c r="AB619" s="423"/>
      <c r="AC619" s="423"/>
      <c r="AD619" s="423"/>
      <c r="AE619" s="423"/>
      <c r="AF619" s="423"/>
      <c r="AG619" s="423"/>
      <c r="AH619" s="423"/>
      <c r="AI619" s="423"/>
      <c r="AJ619" s="423"/>
      <c r="AK619" s="423"/>
      <c r="AL619" s="423"/>
      <c r="AM619" s="423"/>
      <c r="AN619" s="423"/>
      <c r="AO619" s="423"/>
      <c r="AP619" s="423"/>
      <c r="AQ619" s="423"/>
      <c r="AR619" s="424"/>
      <c r="AS619" s="364"/>
      <c r="AT619" s="365"/>
      <c r="AU619" s="365"/>
      <c r="AV619" s="365"/>
      <c r="AW619" s="365"/>
      <c r="AX619" s="365"/>
      <c r="AY619" s="365"/>
      <c r="AZ619" s="365"/>
      <c r="BA619" s="365"/>
      <c r="BB619" s="366"/>
      <c r="BC619" s="364"/>
      <c r="BD619" s="365"/>
      <c r="BE619" s="365"/>
      <c r="BF619" s="365"/>
      <c r="BG619" s="365"/>
      <c r="BH619" s="365"/>
      <c r="BI619" s="365"/>
      <c r="BJ619" s="365"/>
      <c r="BK619" s="365"/>
      <c r="BL619" s="365"/>
      <c r="BM619" s="366"/>
      <c r="BN619" s="364">
        <f t="shared" si="30"/>
        <v>0</v>
      </c>
      <c r="BO619" s="365"/>
      <c r="BP619" s="365"/>
      <c r="BQ619" s="365"/>
      <c r="BR619" s="365"/>
      <c r="BS619" s="365"/>
      <c r="BT619" s="365"/>
      <c r="BU619" s="365"/>
      <c r="BV619" s="365"/>
      <c r="BW619" s="365"/>
      <c r="BX619" s="365"/>
      <c r="BY619" s="365"/>
      <c r="BZ619" s="365"/>
      <c r="CA619" s="365"/>
      <c r="CB619" s="366"/>
    </row>
    <row r="620" spans="1:80" hidden="1" x14ac:dyDescent="0.2">
      <c r="A620" s="400"/>
      <c r="B620" s="401"/>
      <c r="C620" s="401"/>
      <c r="D620" s="402"/>
      <c r="E620" s="361"/>
      <c r="F620" s="362"/>
      <c r="G620" s="362"/>
      <c r="H620" s="362"/>
      <c r="I620" s="362"/>
      <c r="J620" s="362"/>
      <c r="K620" s="362"/>
      <c r="L620" s="362"/>
      <c r="M620" s="362"/>
      <c r="N620" s="362"/>
      <c r="O620" s="362"/>
      <c r="P620" s="362"/>
      <c r="Q620" s="362"/>
      <c r="R620" s="362"/>
      <c r="S620" s="362"/>
      <c r="T620" s="362"/>
      <c r="U620" s="362"/>
      <c r="V620" s="362"/>
      <c r="W620" s="362"/>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3"/>
      <c r="AS620" s="364"/>
      <c r="AT620" s="365"/>
      <c r="AU620" s="365"/>
      <c r="AV620" s="365"/>
      <c r="AW620" s="365"/>
      <c r="AX620" s="365"/>
      <c r="AY620" s="365"/>
      <c r="AZ620" s="365"/>
      <c r="BA620" s="365"/>
      <c r="BB620" s="366"/>
      <c r="BC620" s="364"/>
      <c r="BD620" s="365"/>
      <c r="BE620" s="365"/>
      <c r="BF620" s="365"/>
      <c r="BG620" s="365"/>
      <c r="BH620" s="365"/>
      <c r="BI620" s="365"/>
      <c r="BJ620" s="365"/>
      <c r="BK620" s="365"/>
      <c r="BL620" s="365"/>
      <c r="BM620" s="366"/>
      <c r="BN620" s="364">
        <f t="shared" si="30"/>
        <v>0</v>
      </c>
      <c r="BO620" s="365"/>
      <c r="BP620" s="365"/>
      <c r="BQ620" s="365"/>
      <c r="BR620" s="365"/>
      <c r="BS620" s="365"/>
      <c r="BT620" s="365"/>
      <c r="BU620" s="365"/>
      <c r="BV620" s="365"/>
      <c r="BW620" s="365"/>
      <c r="BX620" s="365"/>
      <c r="BY620" s="365"/>
      <c r="BZ620" s="365"/>
      <c r="CA620" s="365"/>
      <c r="CB620" s="366"/>
    </row>
    <row r="621" spans="1:80" hidden="1" x14ac:dyDescent="0.2">
      <c r="A621" s="400"/>
      <c r="B621" s="401"/>
      <c r="C621" s="401"/>
      <c r="D621" s="402"/>
      <c r="E621" s="361"/>
      <c r="F621" s="362"/>
      <c r="G621" s="362"/>
      <c r="H621" s="362"/>
      <c r="I621" s="362"/>
      <c r="J621" s="362"/>
      <c r="K621" s="362"/>
      <c r="L621" s="362"/>
      <c r="M621" s="362"/>
      <c r="N621" s="362"/>
      <c r="O621" s="362"/>
      <c r="P621" s="362"/>
      <c r="Q621" s="362"/>
      <c r="R621" s="362"/>
      <c r="S621" s="362"/>
      <c r="T621" s="362"/>
      <c r="U621" s="362"/>
      <c r="V621" s="362"/>
      <c r="W621" s="362"/>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3"/>
      <c r="AS621" s="364"/>
      <c r="AT621" s="365"/>
      <c r="AU621" s="365"/>
      <c r="AV621" s="365"/>
      <c r="AW621" s="365"/>
      <c r="AX621" s="365"/>
      <c r="AY621" s="365"/>
      <c r="AZ621" s="365"/>
      <c r="BA621" s="365"/>
      <c r="BB621" s="366"/>
      <c r="BC621" s="364"/>
      <c r="BD621" s="365"/>
      <c r="BE621" s="365"/>
      <c r="BF621" s="365"/>
      <c r="BG621" s="365"/>
      <c r="BH621" s="365"/>
      <c r="BI621" s="365"/>
      <c r="BJ621" s="365"/>
      <c r="BK621" s="365"/>
      <c r="BL621" s="365"/>
      <c r="BM621" s="366"/>
      <c r="BN621" s="364">
        <f t="shared" si="30"/>
        <v>0</v>
      </c>
      <c r="BO621" s="365"/>
      <c r="BP621" s="365"/>
      <c r="BQ621" s="365"/>
      <c r="BR621" s="365"/>
      <c r="BS621" s="365"/>
      <c r="BT621" s="365"/>
      <c r="BU621" s="365"/>
      <c r="BV621" s="365"/>
      <c r="BW621" s="365"/>
      <c r="BX621" s="365"/>
      <c r="BY621" s="365"/>
      <c r="BZ621" s="365"/>
      <c r="CA621" s="365"/>
      <c r="CB621" s="366"/>
    </row>
    <row r="622" spans="1:80" hidden="1" x14ac:dyDescent="0.2">
      <c r="A622" s="400"/>
      <c r="B622" s="401"/>
      <c r="C622" s="401"/>
      <c r="D622" s="402"/>
      <c r="E622" s="361"/>
      <c r="F622" s="362"/>
      <c r="G622" s="362"/>
      <c r="H622" s="362"/>
      <c r="I622" s="362"/>
      <c r="J622" s="362"/>
      <c r="K622" s="362"/>
      <c r="L622" s="362"/>
      <c r="M622" s="362"/>
      <c r="N622" s="362"/>
      <c r="O622" s="362"/>
      <c r="P622" s="362"/>
      <c r="Q622" s="362"/>
      <c r="R622" s="362"/>
      <c r="S622" s="362"/>
      <c r="T622" s="362"/>
      <c r="U622" s="362"/>
      <c r="V622" s="362"/>
      <c r="W622" s="362"/>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3"/>
      <c r="AS622" s="364"/>
      <c r="AT622" s="365"/>
      <c r="AU622" s="365"/>
      <c r="AV622" s="365"/>
      <c r="AW622" s="365"/>
      <c r="AX622" s="365"/>
      <c r="AY622" s="365"/>
      <c r="AZ622" s="365"/>
      <c r="BA622" s="365"/>
      <c r="BB622" s="366"/>
      <c r="BC622" s="364"/>
      <c r="BD622" s="365"/>
      <c r="BE622" s="365"/>
      <c r="BF622" s="365"/>
      <c r="BG622" s="365"/>
      <c r="BH622" s="365"/>
      <c r="BI622" s="365"/>
      <c r="BJ622" s="365"/>
      <c r="BK622" s="365"/>
      <c r="BL622" s="365"/>
      <c r="BM622" s="366"/>
      <c r="BN622" s="364">
        <f t="shared" si="30"/>
        <v>0</v>
      </c>
      <c r="BO622" s="365"/>
      <c r="BP622" s="365"/>
      <c r="BQ622" s="365"/>
      <c r="BR622" s="365"/>
      <c r="BS622" s="365"/>
      <c r="BT622" s="365"/>
      <c r="BU622" s="365"/>
      <c r="BV622" s="365"/>
      <c r="BW622" s="365"/>
      <c r="BX622" s="365"/>
      <c r="BY622" s="365"/>
      <c r="BZ622" s="365"/>
      <c r="CA622" s="365"/>
      <c r="CB622" s="366"/>
    </row>
    <row r="623" spans="1:80" hidden="1" x14ac:dyDescent="0.2">
      <c r="A623" s="400"/>
      <c r="B623" s="401"/>
      <c r="C623" s="401"/>
      <c r="D623" s="402"/>
      <c r="E623" s="361"/>
      <c r="F623" s="362"/>
      <c r="G623" s="362"/>
      <c r="H623" s="362"/>
      <c r="I623" s="362"/>
      <c r="J623" s="362"/>
      <c r="K623" s="362"/>
      <c r="L623" s="362"/>
      <c r="M623" s="362"/>
      <c r="N623" s="362"/>
      <c r="O623" s="362"/>
      <c r="P623" s="362"/>
      <c r="Q623" s="362"/>
      <c r="R623" s="362"/>
      <c r="S623" s="362"/>
      <c r="T623" s="362"/>
      <c r="U623" s="362"/>
      <c r="V623" s="362"/>
      <c r="W623" s="362"/>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3"/>
      <c r="AS623" s="364"/>
      <c r="AT623" s="365"/>
      <c r="AU623" s="365"/>
      <c r="AV623" s="365"/>
      <c r="AW623" s="365"/>
      <c r="AX623" s="365"/>
      <c r="AY623" s="365"/>
      <c r="AZ623" s="365"/>
      <c r="BA623" s="365"/>
      <c r="BB623" s="366"/>
      <c r="BC623" s="364"/>
      <c r="BD623" s="365"/>
      <c r="BE623" s="365"/>
      <c r="BF623" s="365"/>
      <c r="BG623" s="365"/>
      <c r="BH623" s="365"/>
      <c r="BI623" s="365"/>
      <c r="BJ623" s="365"/>
      <c r="BK623" s="365"/>
      <c r="BL623" s="365"/>
      <c r="BM623" s="366"/>
      <c r="BN623" s="364">
        <f t="shared" si="30"/>
        <v>0</v>
      </c>
      <c r="BO623" s="365"/>
      <c r="BP623" s="365"/>
      <c r="BQ623" s="365"/>
      <c r="BR623" s="365"/>
      <c r="BS623" s="365"/>
      <c r="BT623" s="365"/>
      <c r="BU623" s="365"/>
      <c r="BV623" s="365"/>
      <c r="BW623" s="365"/>
      <c r="BX623" s="365"/>
      <c r="BY623" s="365"/>
      <c r="BZ623" s="365"/>
      <c r="CA623" s="365"/>
      <c r="CB623" s="366"/>
    </row>
    <row r="624" spans="1:80" hidden="1" x14ac:dyDescent="0.2">
      <c r="A624" s="400"/>
      <c r="B624" s="401"/>
      <c r="C624" s="401"/>
      <c r="D624" s="402"/>
      <c r="E624" s="422"/>
      <c r="F624" s="423"/>
      <c r="G624" s="423"/>
      <c r="H624" s="423"/>
      <c r="I624" s="423"/>
      <c r="J624" s="423"/>
      <c r="K624" s="423"/>
      <c r="L624" s="423"/>
      <c r="M624" s="423"/>
      <c r="N624" s="423"/>
      <c r="O624" s="423"/>
      <c r="P624" s="423"/>
      <c r="Q624" s="423"/>
      <c r="R624" s="423"/>
      <c r="S624" s="423"/>
      <c r="T624" s="423"/>
      <c r="U624" s="423"/>
      <c r="V624" s="423"/>
      <c r="W624" s="423"/>
      <c r="X624" s="423"/>
      <c r="Y624" s="423"/>
      <c r="Z624" s="423"/>
      <c r="AA624" s="423"/>
      <c r="AB624" s="423"/>
      <c r="AC624" s="423"/>
      <c r="AD624" s="423"/>
      <c r="AE624" s="423"/>
      <c r="AF624" s="423"/>
      <c r="AG624" s="423"/>
      <c r="AH624" s="423"/>
      <c r="AI624" s="423"/>
      <c r="AJ624" s="423"/>
      <c r="AK624" s="423"/>
      <c r="AL624" s="423"/>
      <c r="AM624" s="423"/>
      <c r="AN624" s="423"/>
      <c r="AO624" s="423"/>
      <c r="AP624" s="423"/>
      <c r="AQ624" s="423"/>
      <c r="AR624" s="424"/>
      <c r="AS624" s="364"/>
      <c r="AT624" s="365"/>
      <c r="AU624" s="365"/>
      <c r="AV624" s="365"/>
      <c r="AW624" s="365"/>
      <c r="AX624" s="365"/>
      <c r="AY624" s="365"/>
      <c r="AZ624" s="365"/>
      <c r="BA624" s="365"/>
      <c r="BB624" s="366"/>
      <c r="BC624" s="364"/>
      <c r="BD624" s="365"/>
      <c r="BE624" s="365"/>
      <c r="BF624" s="365"/>
      <c r="BG624" s="365"/>
      <c r="BH624" s="365"/>
      <c r="BI624" s="365"/>
      <c r="BJ624" s="365"/>
      <c r="BK624" s="365"/>
      <c r="BL624" s="365"/>
      <c r="BM624" s="366"/>
      <c r="BN624" s="364">
        <f t="shared" si="30"/>
        <v>0</v>
      </c>
      <c r="BO624" s="365"/>
      <c r="BP624" s="365"/>
      <c r="BQ624" s="365"/>
      <c r="BR624" s="365"/>
      <c r="BS624" s="365"/>
      <c r="BT624" s="365"/>
      <c r="BU624" s="365"/>
      <c r="BV624" s="365"/>
      <c r="BW624" s="365"/>
      <c r="BX624" s="365"/>
      <c r="BY624" s="365"/>
      <c r="BZ624" s="365"/>
      <c r="CA624" s="365"/>
      <c r="CB624" s="366"/>
    </row>
    <row r="625" spans="1:80" hidden="1" x14ac:dyDescent="0.2">
      <c r="A625" s="400"/>
      <c r="B625" s="401"/>
      <c r="C625" s="401"/>
      <c r="D625" s="402"/>
      <c r="E625" s="422"/>
      <c r="F625" s="423"/>
      <c r="G625" s="423"/>
      <c r="H625" s="423"/>
      <c r="I625" s="423"/>
      <c r="J625" s="423"/>
      <c r="K625" s="423"/>
      <c r="L625" s="423"/>
      <c r="M625" s="423"/>
      <c r="N625" s="423"/>
      <c r="O625" s="423"/>
      <c r="P625" s="423"/>
      <c r="Q625" s="423"/>
      <c r="R625" s="423"/>
      <c r="S625" s="423"/>
      <c r="T625" s="423"/>
      <c r="U625" s="423"/>
      <c r="V625" s="423"/>
      <c r="W625" s="423"/>
      <c r="X625" s="423"/>
      <c r="Y625" s="423"/>
      <c r="Z625" s="423"/>
      <c r="AA625" s="423"/>
      <c r="AB625" s="423"/>
      <c r="AC625" s="423"/>
      <c r="AD625" s="423"/>
      <c r="AE625" s="423"/>
      <c r="AF625" s="423"/>
      <c r="AG625" s="423"/>
      <c r="AH625" s="423"/>
      <c r="AI625" s="423"/>
      <c r="AJ625" s="423"/>
      <c r="AK625" s="423"/>
      <c r="AL625" s="423"/>
      <c r="AM625" s="423"/>
      <c r="AN625" s="423"/>
      <c r="AO625" s="423"/>
      <c r="AP625" s="423"/>
      <c r="AQ625" s="423"/>
      <c r="AR625" s="424"/>
      <c r="AS625" s="364"/>
      <c r="AT625" s="365"/>
      <c r="AU625" s="365"/>
      <c r="AV625" s="365"/>
      <c r="AW625" s="365"/>
      <c r="AX625" s="365"/>
      <c r="AY625" s="365"/>
      <c r="AZ625" s="365"/>
      <c r="BA625" s="365"/>
      <c r="BB625" s="366"/>
      <c r="BC625" s="364"/>
      <c r="BD625" s="365"/>
      <c r="BE625" s="365"/>
      <c r="BF625" s="365"/>
      <c r="BG625" s="365"/>
      <c r="BH625" s="365"/>
      <c r="BI625" s="365"/>
      <c r="BJ625" s="365"/>
      <c r="BK625" s="365"/>
      <c r="BL625" s="365"/>
      <c r="BM625" s="366"/>
      <c r="BN625" s="364">
        <f t="shared" si="30"/>
        <v>0</v>
      </c>
      <c r="BO625" s="365"/>
      <c r="BP625" s="365"/>
      <c r="BQ625" s="365"/>
      <c r="BR625" s="365"/>
      <c r="BS625" s="365"/>
      <c r="BT625" s="365"/>
      <c r="BU625" s="365"/>
      <c r="BV625" s="365"/>
      <c r="BW625" s="365"/>
      <c r="BX625" s="365"/>
      <c r="BY625" s="365"/>
      <c r="BZ625" s="365"/>
      <c r="CA625" s="365"/>
      <c r="CB625" s="366"/>
    </row>
    <row r="626" spans="1:80" hidden="1" x14ac:dyDescent="0.2">
      <c r="A626" s="400"/>
      <c r="B626" s="401"/>
      <c r="C626" s="401"/>
      <c r="D626" s="402"/>
      <c r="E626" s="422"/>
      <c r="F626" s="423"/>
      <c r="G626" s="423"/>
      <c r="H626" s="423"/>
      <c r="I626" s="423"/>
      <c r="J626" s="423"/>
      <c r="K626" s="423"/>
      <c r="L626" s="423"/>
      <c r="M626" s="423"/>
      <c r="N626" s="423"/>
      <c r="O626" s="423"/>
      <c r="P626" s="423"/>
      <c r="Q626" s="423"/>
      <c r="R626" s="423"/>
      <c r="S626" s="423"/>
      <c r="T626" s="423"/>
      <c r="U626" s="423"/>
      <c r="V626" s="423"/>
      <c r="W626" s="423"/>
      <c r="X626" s="423"/>
      <c r="Y626" s="423"/>
      <c r="Z626" s="423"/>
      <c r="AA626" s="423"/>
      <c r="AB626" s="423"/>
      <c r="AC626" s="423"/>
      <c r="AD626" s="423"/>
      <c r="AE626" s="423"/>
      <c r="AF626" s="423"/>
      <c r="AG626" s="423"/>
      <c r="AH626" s="423"/>
      <c r="AI626" s="423"/>
      <c r="AJ626" s="423"/>
      <c r="AK626" s="423"/>
      <c r="AL626" s="423"/>
      <c r="AM626" s="423"/>
      <c r="AN626" s="423"/>
      <c r="AO626" s="423"/>
      <c r="AP626" s="423"/>
      <c r="AQ626" s="423"/>
      <c r="AR626" s="424"/>
      <c r="AS626" s="364"/>
      <c r="AT626" s="365"/>
      <c r="AU626" s="365"/>
      <c r="AV626" s="365"/>
      <c r="AW626" s="365"/>
      <c r="AX626" s="365"/>
      <c r="AY626" s="365"/>
      <c r="AZ626" s="365"/>
      <c r="BA626" s="365"/>
      <c r="BB626" s="366"/>
      <c r="BC626" s="364"/>
      <c r="BD626" s="365"/>
      <c r="BE626" s="365"/>
      <c r="BF626" s="365"/>
      <c r="BG626" s="365"/>
      <c r="BH626" s="365"/>
      <c r="BI626" s="365"/>
      <c r="BJ626" s="365"/>
      <c r="BK626" s="365"/>
      <c r="BL626" s="365"/>
      <c r="BM626" s="366"/>
      <c r="BN626" s="364">
        <f t="shared" si="30"/>
        <v>0</v>
      </c>
      <c r="BO626" s="365"/>
      <c r="BP626" s="365"/>
      <c r="BQ626" s="365"/>
      <c r="BR626" s="365"/>
      <c r="BS626" s="365"/>
      <c r="BT626" s="365"/>
      <c r="BU626" s="365"/>
      <c r="BV626" s="365"/>
      <c r="BW626" s="365"/>
      <c r="BX626" s="365"/>
      <c r="BY626" s="365"/>
      <c r="BZ626" s="365"/>
      <c r="CA626" s="365"/>
      <c r="CB626" s="366"/>
    </row>
    <row r="627" spans="1:80" hidden="1" x14ac:dyDescent="0.2">
      <c r="A627" s="400"/>
      <c r="B627" s="401"/>
      <c r="C627" s="401"/>
      <c r="D627" s="402"/>
      <c r="E627" s="422"/>
      <c r="F627" s="423"/>
      <c r="G627" s="423"/>
      <c r="H627" s="423"/>
      <c r="I627" s="423"/>
      <c r="J627" s="423"/>
      <c r="K627" s="423"/>
      <c r="L627" s="423"/>
      <c r="M627" s="423"/>
      <c r="N627" s="423"/>
      <c r="O627" s="423"/>
      <c r="P627" s="423"/>
      <c r="Q627" s="423"/>
      <c r="R627" s="423"/>
      <c r="S627" s="423"/>
      <c r="T627" s="423"/>
      <c r="U627" s="423"/>
      <c r="V627" s="423"/>
      <c r="W627" s="423"/>
      <c r="X627" s="423"/>
      <c r="Y627" s="423"/>
      <c r="Z627" s="423"/>
      <c r="AA627" s="423"/>
      <c r="AB627" s="423"/>
      <c r="AC627" s="423"/>
      <c r="AD627" s="423"/>
      <c r="AE627" s="423"/>
      <c r="AF627" s="423"/>
      <c r="AG627" s="423"/>
      <c r="AH627" s="423"/>
      <c r="AI627" s="423"/>
      <c r="AJ627" s="423"/>
      <c r="AK627" s="423"/>
      <c r="AL627" s="423"/>
      <c r="AM627" s="423"/>
      <c r="AN627" s="423"/>
      <c r="AO627" s="423"/>
      <c r="AP627" s="423"/>
      <c r="AQ627" s="423"/>
      <c r="AR627" s="424"/>
      <c r="AS627" s="364"/>
      <c r="AT627" s="365"/>
      <c r="AU627" s="365"/>
      <c r="AV627" s="365"/>
      <c r="AW627" s="365"/>
      <c r="AX627" s="365"/>
      <c r="AY627" s="365"/>
      <c r="AZ627" s="365"/>
      <c r="BA627" s="365"/>
      <c r="BB627" s="366"/>
      <c r="BC627" s="364"/>
      <c r="BD627" s="365"/>
      <c r="BE627" s="365"/>
      <c r="BF627" s="365"/>
      <c r="BG627" s="365"/>
      <c r="BH627" s="365"/>
      <c r="BI627" s="365"/>
      <c r="BJ627" s="365"/>
      <c r="BK627" s="365"/>
      <c r="BL627" s="365"/>
      <c r="BM627" s="366"/>
      <c r="BN627" s="364">
        <f t="shared" si="30"/>
        <v>0</v>
      </c>
      <c r="BO627" s="365"/>
      <c r="BP627" s="365"/>
      <c r="BQ627" s="365"/>
      <c r="BR627" s="365"/>
      <c r="BS627" s="365"/>
      <c r="BT627" s="365"/>
      <c r="BU627" s="365"/>
      <c r="BV627" s="365"/>
      <c r="BW627" s="365"/>
      <c r="BX627" s="365"/>
      <c r="BY627" s="365"/>
      <c r="BZ627" s="365"/>
      <c r="CA627" s="365"/>
      <c r="CB627" s="366"/>
    </row>
    <row r="628" spans="1:80" hidden="1" x14ac:dyDescent="0.2">
      <c r="A628" s="400"/>
      <c r="B628" s="401"/>
      <c r="C628" s="401"/>
      <c r="D628" s="402"/>
      <c r="E628" s="422"/>
      <c r="F628" s="423"/>
      <c r="G628" s="423"/>
      <c r="H628" s="423"/>
      <c r="I628" s="423"/>
      <c r="J628" s="423"/>
      <c r="K628" s="423"/>
      <c r="L628" s="423"/>
      <c r="M628" s="423"/>
      <c r="N628" s="423"/>
      <c r="O628" s="423"/>
      <c r="P628" s="423"/>
      <c r="Q628" s="423"/>
      <c r="R628" s="423"/>
      <c r="S628" s="423"/>
      <c r="T628" s="423"/>
      <c r="U628" s="423"/>
      <c r="V628" s="423"/>
      <c r="W628" s="423"/>
      <c r="X628" s="423"/>
      <c r="Y628" s="423"/>
      <c r="Z628" s="423"/>
      <c r="AA628" s="423"/>
      <c r="AB628" s="423"/>
      <c r="AC628" s="423"/>
      <c r="AD628" s="423"/>
      <c r="AE628" s="423"/>
      <c r="AF628" s="423"/>
      <c r="AG628" s="423"/>
      <c r="AH628" s="423"/>
      <c r="AI628" s="423"/>
      <c r="AJ628" s="423"/>
      <c r="AK628" s="423"/>
      <c r="AL628" s="423"/>
      <c r="AM628" s="423"/>
      <c r="AN628" s="423"/>
      <c r="AO628" s="423"/>
      <c r="AP628" s="423"/>
      <c r="AQ628" s="423"/>
      <c r="AR628" s="424"/>
      <c r="AS628" s="364"/>
      <c r="AT628" s="365"/>
      <c r="AU628" s="365"/>
      <c r="AV628" s="365"/>
      <c r="AW628" s="365"/>
      <c r="AX628" s="365"/>
      <c r="AY628" s="365"/>
      <c r="AZ628" s="365"/>
      <c r="BA628" s="365"/>
      <c r="BB628" s="366"/>
      <c r="BC628" s="364"/>
      <c r="BD628" s="365"/>
      <c r="BE628" s="365"/>
      <c r="BF628" s="365"/>
      <c r="BG628" s="365"/>
      <c r="BH628" s="365"/>
      <c r="BI628" s="365"/>
      <c r="BJ628" s="365"/>
      <c r="BK628" s="365"/>
      <c r="BL628" s="365"/>
      <c r="BM628" s="366"/>
      <c r="BN628" s="364">
        <f t="shared" si="30"/>
        <v>0</v>
      </c>
      <c r="BO628" s="365"/>
      <c r="BP628" s="365"/>
      <c r="BQ628" s="365"/>
      <c r="BR628" s="365"/>
      <c r="BS628" s="365"/>
      <c r="BT628" s="365"/>
      <c r="BU628" s="365"/>
      <c r="BV628" s="365"/>
      <c r="BW628" s="365"/>
      <c r="BX628" s="365"/>
      <c r="BY628" s="365"/>
      <c r="BZ628" s="365"/>
      <c r="CA628" s="365"/>
      <c r="CB628" s="366"/>
    </row>
    <row r="629" spans="1:80" hidden="1" x14ac:dyDescent="0.2">
      <c r="A629" s="400"/>
      <c r="B629" s="401"/>
      <c r="C629" s="401"/>
      <c r="D629" s="402"/>
      <c r="E629" s="361"/>
      <c r="F629" s="362"/>
      <c r="G629" s="362"/>
      <c r="H629" s="362"/>
      <c r="I629" s="362"/>
      <c r="J629" s="362"/>
      <c r="K629" s="362"/>
      <c r="L629" s="362"/>
      <c r="M629" s="362"/>
      <c r="N629" s="362"/>
      <c r="O629" s="362"/>
      <c r="P629" s="362"/>
      <c r="Q629" s="362"/>
      <c r="R629" s="362"/>
      <c r="S629" s="362"/>
      <c r="T629" s="362"/>
      <c r="U629" s="362"/>
      <c r="V629" s="362"/>
      <c r="W629" s="362"/>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3"/>
      <c r="AS629" s="364"/>
      <c r="AT629" s="365"/>
      <c r="AU629" s="365"/>
      <c r="AV629" s="365"/>
      <c r="AW629" s="365"/>
      <c r="AX629" s="365"/>
      <c r="AY629" s="365"/>
      <c r="AZ629" s="365"/>
      <c r="BA629" s="365"/>
      <c r="BB629" s="366"/>
      <c r="BC629" s="364"/>
      <c r="BD629" s="365"/>
      <c r="BE629" s="365"/>
      <c r="BF629" s="365"/>
      <c r="BG629" s="365"/>
      <c r="BH629" s="365"/>
      <c r="BI629" s="365"/>
      <c r="BJ629" s="365"/>
      <c r="BK629" s="365"/>
      <c r="BL629" s="365"/>
      <c r="BM629" s="366"/>
      <c r="BN629" s="364">
        <f t="shared" si="30"/>
        <v>0</v>
      </c>
      <c r="BO629" s="365"/>
      <c r="BP629" s="365"/>
      <c r="BQ629" s="365"/>
      <c r="BR629" s="365"/>
      <c r="BS629" s="365"/>
      <c r="BT629" s="365"/>
      <c r="BU629" s="365"/>
      <c r="BV629" s="365"/>
      <c r="BW629" s="365"/>
      <c r="BX629" s="365"/>
      <c r="BY629" s="365"/>
      <c r="BZ629" s="365"/>
      <c r="CA629" s="365"/>
      <c r="CB629" s="366"/>
    </row>
    <row r="630" spans="1:80" hidden="1" x14ac:dyDescent="0.2">
      <c r="A630" s="400"/>
      <c r="B630" s="401"/>
      <c r="C630" s="401"/>
      <c r="D630" s="402"/>
      <c r="E630" s="422"/>
      <c r="F630" s="423"/>
      <c r="G630" s="423"/>
      <c r="H630" s="423"/>
      <c r="I630" s="423"/>
      <c r="J630" s="423"/>
      <c r="K630" s="423"/>
      <c r="L630" s="423"/>
      <c r="M630" s="423"/>
      <c r="N630" s="423"/>
      <c r="O630" s="423"/>
      <c r="P630" s="423"/>
      <c r="Q630" s="423"/>
      <c r="R630" s="423"/>
      <c r="S630" s="423"/>
      <c r="T630" s="423"/>
      <c r="U630" s="423"/>
      <c r="V630" s="423"/>
      <c r="W630" s="423"/>
      <c r="X630" s="423"/>
      <c r="Y630" s="423"/>
      <c r="Z630" s="423"/>
      <c r="AA630" s="423"/>
      <c r="AB630" s="423"/>
      <c r="AC630" s="423"/>
      <c r="AD630" s="423"/>
      <c r="AE630" s="423"/>
      <c r="AF630" s="423"/>
      <c r="AG630" s="423"/>
      <c r="AH630" s="423"/>
      <c r="AI630" s="423"/>
      <c r="AJ630" s="423"/>
      <c r="AK630" s="423"/>
      <c r="AL630" s="423"/>
      <c r="AM630" s="423"/>
      <c r="AN630" s="423"/>
      <c r="AO630" s="423"/>
      <c r="AP630" s="423"/>
      <c r="AQ630" s="423"/>
      <c r="AR630" s="424"/>
      <c r="AS630" s="364"/>
      <c r="AT630" s="365"/>
      <c r="AU630" s="365"/>
      <c r="AV630" s="365"/>
      <c r="AW630" s="365"/>
      <c r="AX630" s="365"/>
      <c r="AY630" s="365"/>
      <c r="AZ630" s="365"/>
      <c r="BA630" s="365"/>
      <c r="BB630" s="366"/>
      <c r="BC630" s="364"/>
      <c r="BD630" s="365"/>
      <c r="BE630" s="365"/>
      <c r="BF630" s="365"/>
      <c r="BG630" s="365"/>
      <c r="BH630" s="365"/>
      <c r="BI630" s="365"/>
      <c r="BJ630" s="365"/>
      <c r="BK630" s="365"/>
      <c r="BL630" s="365"/>
      <c r="BM630" s="366"/>
      <c r="BN630" s="364">
        <f t="shared" si="30"/>
        <v>0</v>
      </c>
      <c r="BO630" s="365"/>
      <c r="BP630" s="365"/>
      <c r="BQ630" s="365"/>
      <c r="BR630" s="365"/>
      <c r="BS630" s="365"/>
      <c r="BT630" s="365"/>
      <c r="BU630" s="365"/>
      <c r="BV630" s="365"/>
      <c r="BW630" s="365"/>
      <c r="BX630" s="365"/>
      <c r="BY630" s="365"/>
      <c r="BZ630" s="365"/>
      <c r="CA630" s="365"/>
      <c r="CB630" s="366"/>
    </row>
    <row r="631" spans="1:80" hidden="1" x14ac:dyDescent="0.2">
      <c r="A631" s="400"/>
      <c r="B631" s="401"/>
      <c r="C631" s="401"/>
      <c r="D631" s="402"/>
      <c r="E631" s="422"/>
      <c r="F631" s="423"/>
      <c r="G631" s="423"/>
      <c r="H631" s="423"/>
      <c r="I631" s="423"/>
      <c r="J631" s="423"/>
      <c r="K631" s="423"/>
      <c r="L631" s="423"/>
      <c r="M631" s="423"/>
      <c r="N631" s="423"/>
      <c r="O631" s="423"/>
      <c r="P631" s="423"/>
      <c r="Q631" s="423"/>
      <c r="R631" s="423"/>
      <c r="S631" s="423"/>
      <c r="T631" s="423"/>
      <c r="U631" s="423"/>
      <c r="V631" s="423"/>
      <c r="W631" s="423"/>
      <c r="X631" s="423"/>
      <c r="Y631" s="423"/>
      <c r="Z631" s="423"/>
      <c r="AA631" s="423"/>
      <c r="AB631" s="423"/>
      <c r="AC631" s="423"/>
      <c r="AD631" s="423"/>
      <c r="AE631" s="423"/>
      <c r="AF631" s="423"/>
      <c r="AG631" s="423"/>
      <c r="AH631" s="423"/>
      <c r="AI631" s="423"/>
      <c r="AJ631" s="423"/>
      <c r="AK631" s="423"/>
      <c r="AL631" s="423"/>
      <c r="AM631" s="423"/>
      <c r="AN631" s="423"/>
      <c r="AO631" s="423"/>
      <c r="AP631" s="423"/>
      <c r="AQ631" s="423"/>
      <c r="AR631" s="424"/>
      <c r="AS631" s="364"/>
      <c r="AT631" s="365"/>
      <c r="AU631" s="365"/>
      <c r="AV631" s="365"/>
      <c r="AW631" s="365"/>
      <c r="AX631" s="365"/>
      <c r="AY631" s="365"/>
      <c r="AZ631" s="365"/>
      <c r="BA631" s="365"/>
      <c r="BB631" s="366"/>
      <c r="BC631" s="364"/>
      <c r="BD631" s="365"/>
      <c r="BE631" s="365"/>
      <c r="BF631" s="365"/>
      <c r="BG631" s="365"/>
      <c r="BH631" s="365"/>
      <c r="BI631" s="365"/>
      <c r="BJ631" s="365"/>
      <c r="BK631" s="365"/>
      <c r="BL631" s="365"/>
      <c r="BM631" s="366"/>
      <c r="BN631" s="364">
        <f t="shared" si="30"/>
        <v>0</v>
      </c>
      <c r="BO631" s="365"/>
      <c r="BP631" s="365"/>
      <c r="BQ631" s="365"/>
      <c r="BR631" s="365"/>
      <c r="BS631" s="365"/>
      <c r="BT631" s="365"/>
      <c r="BU631" s="365"/>
      <c r="BV631" s="365"/>
      <c r="BW631" s="365"/>
      <c r="BX631" s="365"/>
      <c r="BY631" s="365"/>
      <c r="BZ631" s="365"/>
      <c r="CA631" s="365"/>
      <c r="CB631" s="366"/>
    </row>
    <row r="632" spans="1:80" hidden="1" x14ac:dyDescent="0.2">
      <c r="A632" s="400"/>
      <c r="B632" s="401"/>
      <c r="C632" s="401"/>
      <c r="D632" s="402"/>
      <c r="E632" s="361"/>
      <c r="F632" s="362"/>
      <c r="G632" s="362"/>
      <c r="H632" s="362"/>
      <c r="I632" s="362"/>
      <c r="J632" s="362"/>
      <c r="K632" s="362"/>
      <c r="L632" s="362"/>
      <c r="M632" s="362"/>
      <c r="N632" s="362"/>
      <c r="O632" s="362"/>
      <c r="P632" s="362"/>
      <c r="Q632" s="362"/>
      <c r="R632" s="362"/>
      <c r="S632" s="362"/>
      <c r="T632" s="362"/>
      <c r="U632" s="362"/>
      <c r="V632" s="362"/>
      <c r="W632" s="362"/>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3"/>
      <c r="AS632" s="364"/>
      <c r="AT632" s="365"/>
      <c r="AU632" s="365"/>
      <c r="AV632" s="365"/>
      <c r="AW632" s="365"/>
      <c r="AX632" s="365"/>
      <c r="AY632" s="365"/>
      <c r="AZ632" s="365"/>
      <c r="BA632" s="365"/>
      <c r="BB632" s="366"/>
      <c r="BC632" s="364"/>
      <c r="BD632" s="365"/>
      <c r="BE632" s="365"/>
      <c r="BF632" s="365"/>
      <c r="BG632" s="365"/>
      <c r="BH632" s="365"/>
      <c r="BI632" s="365"/>
      <c r="BJ632" s="365"/>
      <c r="BK632" s="365"/>
      <c r="BL632" s="365"/>
      <c r="BM632" s="366"/>
      <c r="BN632" s="364">
        <f t="shared" si="30"/>
        <v>0</v>
      </c>
      <c r="BO632" s="365"/>
      <c r="BP632" s="365"/>
      <c r="BQ632" s="365"/>
      <c r="BR632" s="365"/>
      <c r="BS632" s="365"/>
      <c r="BT632" s="365"/>
      <c r="BU632" s="365"/>
      <c r="BV632" s="365"/>
      <c r="BW632" s="365"/>
      <c r="BX632" s="365"/>
      <c r="BY632" s="365"/>
      <c r="BZ632" s="365"/>
      <c r="CA632" s="365"/>
      <c r="CB632" s="366"/>
    </row>
    <row r="633" spans="1:80" hidden="1" x14ac:dyDescent="0.2">
      <c r="A633" s="400"/>
      <c r="B633" s="401"/>
      <c r="C633" s="401"/>
      <c r="D633" s="402"/>
      <c r="E633" s="361"/>
      <c r="F633" s="362"/>
      <c r="G633" s="362"/>
      <c r="H633" s="362"/>
      <c r="I633" s="362"/>
      <c r="J633" s="362"/>
      <c r="K633" s="362"/>
      <c r="L633" s="362"/>
      <c r="M633" s="362"/>
      <c r="N633" s="362"/>
      <c r="O633" s="362"/>
      <c r="P633" s="362"/>
      <c r="Q633" s="362"/>
      <c r="R633" s="362"/>
      <c r="S633" s="362"/>
      <c r="T633" s="362"/>
      <c r="U633" s="362"/>
      <c r="V633" s="362"/>
      <c r="W633" s="362"/>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3"/>
      <c r="AS633" s="364"/>
      <c r="AT633" s="365"/>
      <c r="AU633" s="365"/>
      <c r="AV633" s="365"/>
      <c r="AW633" s="365"/>
      <c r="AX633" s="365"/>
      <c r="AY633" s="365"/>
      <c r="AZ633" s="365"/>
      <c r="BA633" s="365"/>
      <c r="BB633" s="366"/>
      <c r="BC633" s="364"/>
      <c r="BD633" s="365"/>
      <c r="BE633" s="365"/>
      <c r="BF633" s="365"/>
      <c r="BG633" s="365"/>
      <c r="BH633" s="365"/>
      <c r="BI633" s="365"/>
      <c r="BJ633" s="365"/>
      <c r="BK633" s="365"/>
      <c r="BL633" s="365"/>
      <c r="BM633" s="366"/>
      <c r="BN633" s="364">
        <f t="shared" si="30"/>
        <v>0</v>
      </c>
      <c r="BO633" s="365"/>
      <c r="BP633" s="365"/>
      <c r="BQ633" s="365"/>
      <c r="BR633" s="365"/>
      <c r="BS633" s="365"/>
      <c r="BT633" s="365"/>
      <c r="BU633" s="365"/>
      <c r="BV633" s="365"/>
      <c r="BW633" s="365"/>
      <c r="BX633" s="365"/>
      <c r="BY633" s="365"/>
      <c r="BZ633" s="365"/>
      <c r="CA633" s="365"/>
      <c r="CB633" s="366"/>
    </row>
    <row r="634" spans="1:80" hidden="1" x14ac:dyDescent="0.2">
      <c r="A634" s="400"/>
      <c r="B634" s="401"/>
      <c r="C634" s="401"/>
      <c r="D634" s="402"/>
      <c r="E634" s="361"/>
      <c r="F634" s="362"/>
      <c r="G634" s="362"/>
      <c r="H634" s="362"/>
      <c r="I634" s="362"/>
      <c r="J634" s="362"/>
      <c r="K634" s="362"/>
      <c r="L634" s="362"/>
      <c r="M634" s="362"/>
      <c r="N634" s="362"/>
      <c r="O634" s="362"/>
      <c r="P634" s="362"/>
      <c r="Q634" s="362"/>
      <c r="R634" s="362"/>
      <c r="S634" s="362"/>
      <c r="T634" s="362"/>
      <c r="U634" s="362"/>
      <c r="V634" s="362"/>
      <c r="W634" s="362"/>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3"/>
      <c r="AS634" s="364"/>
      <c r="AT634" s="365"/>
      <c r="AU634" s="365"/>
      <c r="AV634" s="365"/>
      <c r="AW634" s="365"/>
      <c r="AX634" s="365"/>
      <c r="AY634" s="365"/>
      <c r="AZ634" s="365"/>
      <c r="BA634" s="365"/>
      <c r="BB634" s="366"/>
      <c r="BC634" s="364"/>
      <c r="BD634" s="365"/>
      <c r="BE634" s="365"/>
      <c r="BF634" s="365"/>
      <c r="BG634" s="365"/>
      <c r="BH634" s="365"/>
      <c r="BI634" s="365"/>
      <c r="BJ634" s="365"/>
      <c r="BK634" s="365"/>
      <c r="BL634" s="365"/>
      <c r="BM634" s="366"/>
      <c r="BN634" s="364">
        <f t="shared" si="30"/>
        <v>0</v>
      </c>
      <c r="BO634" s="365"/>
      <c r="BP634" s="365"/>
      <c r="BQ634" s="365"/>
      <c r="BR634" s="365"/>
      <c r="BS634" s="365"/>
      <c r="BT634" s="365"/>
      <c r="BU634" s="365"/>
      <c r="BV634" s="365"/>
      <c r="BW634" s="365"/>
      <c r="BX634" s="365"/>
      <c r="BY634" s="365"/>
      <c r="BZ634" s="365"/>
      <c r="CA634" s="365"/>
      <c r="CB634" s="366"/>
    </row>
    <row r="635" spans="1:80" hidden="1" x14ac:dyDescent="0.2">
      <c r="A635" s="400"/>
      <c r="B635" s="401"/>
      <c r="C635" s="401"/>
      <c r="D635" s="402"/>
      <c r="E635" s="361"/>
      <c r="F635" s="362"/>
      <c r="G635" s="362"/>
      <c r="H635" s="362"/>
      <c r="I635" s="362"/>
      <c r="J635" s="362"/>
      <c r="K635" s="362"/>
      <c r="L635" s="362"/>
      <c r="M635" s="362"/>
      <c r="N635" s="362"/>
      <c r="O635" s="362"/>
      <c r="P635" s="362"/>
      <c r="Q635" s="362"/>
      <c r="R635" s="362"/>
      <c r="S635" s="362"/>
      <c r="T635" s="362"/>
      <c r="U635" s="362"/>
      <c r="V635" s="362"/>
      <c r="W635" s="362"/>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3"/>
      <c r="AS635" s="364"/>
      <c r="AT635" s="365"/>
      <c r="AU635" s="365"/>
      <c r="AV635" s="365"/>
      <c r="AW635" s="365"/>
      <c r="AX635" s="365"/>
      <c r="AY635" s="365"/>
      <c r="AZ635" s="365"/>
      <c r="BA635" s="365"/>
      <c r="BB635" s="366"/>
      <c r="BC635" s="364"/>
      <c r="BD635" s="365"/>
      <c r="BE635" s="365"/>
      <c r="BF635" s="365"/>
      <c r="BG635" s="365"/>
      <c r="BH635" s="365"/>
      <c r="BI635" s="365"/>
      <c r="BJ635" s="365"/>
      <c r="BK635" s="365"/>
      <c r="BL635" s="365"/>
      <c r="BM635" s="366"/>
      <c r="BN635" s="364">
        <f t="shared" si="30"/>
        <v>0</v>
      </c>
      <c r="BO635" s="365"/>
      <c r="BP635" s="365"/>
      <c r="BQ635" s="365"/>
      <c r="BR635" s="365"/>
      <c r="BS635" s="365"/>
      <c r="BT635" s="365"/>
      <c r="BU635" s="365"/>
      <c r="BV635" s="365"/>
      <c r="BW635" s="365"/>
      <c r="BX635" s="365"/>
      <c r="BY635" s="365"/>
      <c r="BZ635" s="365"/>
      <c r="CA635" s="365"/>
      <c r="CB635" s="366"/>
    </row>
    <row r="636" spans="1:80" hidden="1" x14ac:dyDescent="0.2">
      <c r="A636" s="400"/>
      <c r="B636" s="401"/>
      <c r="C636" s="401"/>
      <c r="D636" s="402"/>
      <c r="E636" s="361"/>
      <c r="F636" s="362"/>
      <c r="G636" s="362"/>
      <c r="H636" s="362"/>
      <c r="I636" s="362"/>
      <c r="J636" s="362"/>
      <c r="K636" s="362"/>
      <c r="L636" s="362"/>
      <c r="M636" s="362"/>
      <c r="N636" s="362"/>
      <c r="O636" s="362"/>
      <c r="P636" s="362"/>
      <c r="Q636" s="362"/>
      <c r="R636" s="362"/>
      <c r="S636" s="362"/>
      <c r="T636" s="362"/>
      <c r="U636" s="362"/>
      <c r="V636" s="362"/>
      <c r="W636" s="362"/>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3"/>
      <c r="AS636" s="364"/>
      <c r="AT636" s="365"/>
      <c r="AU636" s="365"/>
      <c r="AV636" s="365"/>
      <c r="AW636" s="365"/>
      <c r="AX636" s="365"/>
      <c r="AY636" s="365"/>
      <c r="AZ636" s="365"/>
      <c r="BA636" s="365"/>
      <c r="BB636" s="366"/>
      <c r="BC636" s="364"/>
      <c r="BD636" s="365"/>
      <c r="BE636" s="365"/>
      <c r="BF636" s="365"/>
      <c r="BG636" s="365"/>
      <c r="BH636" s="365"/>
      <c r="BI636" s="365"/>
      <c r="BJ636" s="365"/>
      <c r="BK636" s="365"/>
      <c r="BL636" s="365"/>
      <c r="BM636" s="366"/>
      <c r="BN636" s="364">
        <f t="shared" si="30"/>
        <v>0</v>
      </c>
      <c r="BO636" s="365"/>
      <c r="BP636" s="365"/>
      <c r="BQ636" s="365"/>
      <c r="BR636" s="365"/>
      <c r="BS636" s="365"/>
      <c r="BT636" s="365"/>
      <c r="BU636" s="365"/>
      <c r="BV636" s="365"/>
      <c r="BW636" s="365"/>
      <c r="BX636" s="365"/>
      <c r="BY636" s="365"/>
      <c r="BZ636" s="365"/>
      <c r="CA636" s="365"/>
      <c r="CB636" s="366"/>
    </row>
    <row r="637" spans="1:80" hidden="1" x14ac:dyDescent="0.2">
      <c r="A637" s="400"/>
      <c r="B637" s="401"/>
      <c r="C637" s="401"/>
      <c r="D637" s="402"/>
      <c r="E637" s="361"/>
      <c r="F637" s="362"/>
      <c r="G637" s="362"/>
      <c r="H637" s="362"/>
      <c r="I637" s="362"/>
      <c r="J637" s="362"/>
      <c r="K637" s="362"/>
      <c r="L637" s="362"/>
      <c r="M637" s="362"/>
      <c r="N637" s="362"/>
      <c r="O637" s="362"/>
      <c r="P637" s="362"/>
      <c r="Q637" s="362"/>
      <c r="R637" s="362"/>
      <c r="S637" s="362"/>
      <c r="T637" s="362"/>
      <c r="U637" s="362"/>
      <c r="V637" s="362"/>
      <c r="W637" s="362"/>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3"/>
      <c r="AS637" s="364"/>
      <c r="AT637" s="365"/>
      <c r="AU637" s="365"/>
      <c r="AV637" s="365"/>
      <c r="AW637" s="365"/>
      <c r="AX637" s="365"/>
      <c r="AY637" s="365"/>
      <c r="AZ637" s="365"/>
      <c r="BA637" s="365"/>
      <c r="BB637" s="366"/>
      <c r="BC637" s="364"/>
      <c r="BD637" s="365"/>
      <c r="BE637" s="365"/>
      <c r="BF637" s="365"/>
      <c r="BG637" s="365"/>
      <c r="BH637" s="365"/>
      <c r="BI637" s="365"/>
      <c r="BJ637" s="365"/>
      <c r="BK637" s="365"/>
      <c r="BL637" s="365"/>
      <c r="BM637" s="366"/>
      <c r="BN637" s="364">
        <f t="shared" si="30"/>
        <v>0</v>
      </c>
      <c r="BO637" s="365"/>
      <c r="BP637" s="365"/>
      <c r="BQ637" s="365"/>
      <c r="BR637" s="365"/>
      <c r="BS637" s="365"/>
      <c r="BT637" s="365"/>
      <c r="BU637" s="365"/>
      <c r="BV637" s="365"/>
      <c r="BW637" s="365"/>
      <c r="BX637" s="365"/>
      <c r="BY637" s="365"/>
      <c r="BZ637" s="365"/>
      <c r="CA637" s="365"/>
      <c r="CB637" s="366"/>
    </row>
    <row r="638" spans="1:80" hidden="1" x14ac:dyDescent="0.2">
      <c r="A638" s="400"/>
      <c r="B638" s="401"/>
      <c r="C638" s="401"/>
      <c r="D638" s="402"/>
      <c r="E638" s="361"/>
      <c r="F638" s="362"/>
      <c r="G638" s="362"/>
      <c r="H638" s="362"/>
      <c r="I638" s="362"/>
      <c r="J638" s="362"/>
      <c r="K638" s="362"/>
      <c r="L638" s="362"/>
      <c r="M638" s="362"/>
      <c r="N638" s="362"/>
      <c r="O638" s="362"/>
      <c r="P638" s="362"/>
      <c r="Q638" s="362"/>
      <c r="R638" s="362"/>
      <c r="S638" s="362"/>
      <c r="T638" s="362"/>
      <c r="U638" s="362"/>
      <c r="V638" s="362"/>
      <c r="W638" s="362"/>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3"/>
      <c r="AS638" s="364"/>
      <c r="AT638" s="365"/>
      <c r="AU638" s="365"/>
      <c r="AV638" s="365"/>
      <c r="AW638" s="365"/>
      <c r="AX638" s="365"/>
      <c r="AY638" s="365"/>
      <c r="AZ638" s="365"/>
      <c r="BA638" s="365"/>
      <c r="BB638" s="366"/>
      <c r="BC638" s="364"/>
      <c r="BD638" s="365"/>
      <c r="BE638" s="365"/>
      <c r="BF638" s="365"/>
      <c r="BG638" s="365"/>
      <c r="BH638" s="365"/>
      <c r="BI638" s="365"/>
      <c r="BJ638" s="365"/>
      <c r="BK638" s="365"/>
      <c r="BL638" s="365"/>
      <c r="BM638" s="366"/>
      <c r="BN638" s="364">
        <f t="shared" si="30"/>
        <v>0</v>
      </c>
      <c r="BO638" s="365"/>
      <c r="BP638" s="365"/>
      <c r="BQ638" s="365"/>
      <c r="BR638" s="365"/>
      <c r="BS638" s="365"/>
      <c r="BT638" s="365"/>
      <c r="BU638" s="365"/>
      <c r="BV638" s="365"/>
      <c r="BW638" s="365"/>
      <c r="BX638" s="365"/>
      <c r="BY638" s="365"/>
      <c r="BZ638" s="365"/>
      <c r="CA638" s="365"/>
      <c r="CB638" s="366"/>
    </row>
    <row r="639" spans="1:80" hidden="1" x14ac:dyDescent="0.2">
      <c r="A639" s="400"/>
      <c r="B639" s="401"/>
      <c r="C639" s="401"/>
      <c r="D639" s="402"/>
      <c r="E639" s="422"/>
      <c r="F639" s="423"/>
      <c r="G639" s="423"/>
      <c r="H639" s="423"/>
      <c r="I639" s="423"/>
      <c r="J639" s="423"/>
      <c r="K639" s="423"/>
      <c r="L639" s="423"/>
      <c r="M639" s="423"/>
      <c r="N639" s="423"/>
      <c r="O639" s="423"/>
      <c r="P639" s="423"/>
      <c r="Q639" s="423"/>
      <c r="R639" s="423"/>
      <c r="S639" s="423"/>
      <c r="T639" s="423"/>
      <c r="U639" s="423"/>
      <c r="V639" s="423"/>
      <c r="W639" s="423"/>
      <c r="X639" s="423"/>
      <c r="Y639" s="423"/>
      <c r="Z639" s="423"/>
      <c r="AA639" s="423"/>
      <c r="AB639" s="423"/>
      <c r="AC639" s="423"/>
      <c r="AD639" s="423"/>
      <c r="AE639" s="423"/>
      <c r="AF639" s="423"/>
      <c r="AG639" s="423"/>
      <c r="AH639" s="423"/>
      <c r="AI639" s="423"/>
      <c r="AJ639" s="423"/>
      <c r="AK639" s="423"/>
      <c r="AL639" s="423"/>
      <c r="AM639" s="423"/>
      <c r="AN639" s="423"/>
      <c r="AO639" s="423"/>
      <c r="AP639" s="423"/>
      <c r="AQ639" s="423"/>
      <c r="AR639" s="424"/>
      <c r="AS639" s="364"/>
      <c r="AT639" s="365"/>
      <c r="AU639" s="365"/>
      <c r="AV639" s="365"/>
      <c r="AW639" s="365"/>
      <c r="AX639" s="365"/>
      <c r="AY639" s="365"/>
      <c r="AZ639" s="365"/>
      <c r="BA639" s="365"/>
      <c r="BB639" s="366"/>
      <c r="BC639" s="364"/>
      <c r="BD639" s="365"/>
      <c r="BE639" s="365"/>
      <c r="BF639" s="365"/>
      <c r="BG639" s="365"/>
      <c r="BH639" s="365"/>
      <c r="BI639" s="365"/>
      <c r="BJ639" s="365"/>
      <c r="BK639" s="365"/>
      <c r="BL639" s="365"/>
      <c r="BM639" s="366"/>
      <c r="BN639" s="364">
        <f t="shared" si="30"/>
        <v>0</v>
      </c>
      <c r="BO639" s="365"/>
      <c r="BP639" s="365"/>
      <c r="BQ639" s="365"/>
      <c r="BR639" s="365"/>
      <c r="BS639" s="365"/>
      <c r="BT639" s="365"/>
      <c r="BU639" s="365"/>
      <c r="BV639" s="365"/>
      <c r="BW639" s="365"/>
      <c r="BX639" s="365"/>
      <c r="BY639" s="365"/>
      <c r="BZ639" s="365"/>
      <c r="CA639" s="365"/>
      <c r="CB639" s="366"/>
    </row>
    <row r="640" spans="1:80" hidden="1" x14ac:dyDescent="0.2">
      <c r="A640" s="400"/>
      <c r="B640" s="401"/>
      <c r="C640" s="401"/>
      <c r="D640" s="402"/>
      <c r="E640" s="422"/>
      <c r="F640" s="423"/>
      <c r="G640" s="423"/>
      <c r="H640" s="423"/>
      <c r="I640" s="423"/>
      <c r="J640" s="423"/>
      <c r="K640" s="423"/>
      <c r="L640" s="423"/>
      <c r="M640" s="423"/>
      <c r="N640" s="423"/>
      <c r="O640" s="423"/>
      <c r="P640" s="423"/>
      <c r="Q640" s="423"/>
      <c r="R640" s="423"/>
      <c r="S640" s="423"/>
      <c r="T640" s="423"/>
      <c r="U640" s="423"/>
      <c r="V640" s="423"/>
      <c r="W640" s="423"/>
      <c r="X640" s="423"/>
      <c r="Y640" s="423"/>
      <c r="Z640" s="423"/>
      <c r="AA640" s="423"/>
      <c r="AB640" s="423"/>
      <c r="AC640" s="423"/>
      <c r="AD640" s="423"/>
      <c r="AE640" s="423"/>
      <c r="AF640" s="423"/>
      <c r="AG640" s="423"/>
      <c r="AH640" s="423"/>
      <c r="AI640" s="423"/>
      <c r="AJ640" s="423"/>
      <c r="AK640" s="423"/>
      <c r="AL640" s="423"/>
      <c r="AM640" s="423"/>
      <c r="AN640" s="423"/>
      <c r="AO640" s="423"/>
      <c r="AP640" s="423"/>
      <c r="AQ640" s="423"/>
      <c r="AR640" s="424"/>
      <c r="AS640" s="364"/>
      <c r="AT640" s="365"/>
      <c r="AU640" s="365"/>
      <c r="AV640" s="365"/>
      <c r="AW640" s="365"/>
      <c r="AX640" s="365"/>
      <c r="AY640" s="365"/>
      <c r="AZ640" s="365"/>
      <c r="BA640" s="365"/>
      <c r="BB640" s="366"/>
      <c r="BC640" s="364"/>
      <c r="BD640" s="365"/>
      <c r="BE640" s="365"/>
      <c r="BF640" s="365"/>
      <c r="BG640" s="365"/>
      <c r="BH640" s="365"/>
      <c r="BI640" s="365"/>
      <c r="BJ640" s="365"/>
      <c r="BK640" s="365"/>
      <c r="BL640" s="365"/>
      <c r="BM640" s="366"/>
      <c r="BN640" s="364">
        <f t="shared" si="30"/>
        <v>0</v>
      </c>
      <c r="BO640" s="365"/>
      <c r="BP640" s="365"/>
      <c r="BQ640" s="365"/>
      <c r="BR640" s="365"/>
      <c r="BS640" s="365"/>
      <c r="BT640" s="365"/>
      <c r="BU640" s="365"/>
      <c r="BV640" s="365"/>
      <c r="BW640" s="365"/>
      <c r="BX640" s="365"/>
      <c r="BY640" s="365"/>
      <c r="BZ640" s="365"/>
      <c r="CA640" s="365"/>
      <c r="CB640" s="366"/>
    </row>
    <row r="641" spans="1:89" hidden="1" x14ac:dyDescent="0.2">
      <c r="A641" s="400"/>
      <c r="B641" s="401"/>
      <c r="C641" s="401"/>
      <c r="D641" s="402"/>
      <c r="E641" s="422"/>
      <c r="F641" s="423"/>
      <c r="G641" s="423"/>
      <c r="H641" s="423"/>
      <c r="I641" s="423"/>
      <c r="J641" s="423"/>
      <c r="K641" s="423"/>
      <c r="L641" s="423"/>
      <c r="M641" s="423"/>
      <c r="N641" s="423"/>
      <c r="O641" s="423"/>
      <c r="P641" s="423"/>
      <c r="Q641" s="423"/>
      <c r="R641" s="423"/>
      <c r="S641" s="423"/>
      <c r="T641" s="423"/>
      <c r="U641" s="423"/>
      <c r="V641" s="423"/>
      <c r="W641" s="423"/>
      <c r="X641" s="423"/>
      <c r="Y641" s="423"/>
      <c r="Z641" s="423"/>
      <c r="AA641" s="423"/>
      <c r="AB641" s="423"/>
      <c r="AC641" s="423"/>
      <c r="AD641" s="423"/>
      <c r="AE641" s="423"/>
      <c r="AF641" s="423"/>
      <c r="AG641" s="423"/>
      <c r="AH641" s="423"/>
      <c r="AI641" s="423"/>
      <c r="AJ641" s="423"/>
      <c r="AK641" s="423"/>
      <c r="AL641" s="423"/>
      <c r="AM641" s="423"/>
      <c r="AN641" s="423"/>
      <c r="AO641" s="423"/>
      <c r="AP641" s="423"/>
      <c r="AQ641" s="423"/>
      <c r="AR641" s="424"/>
      <c r="AS641" s="364"/>
      <c r="AT641" s="365"/>
      <c r="AU641" s="365"/>
      <c r="AV641" s="365"/>
      <c r="AW641" s="365"/>
      <c r="AX641" s="365"/>
      <c r="AY641" s="365"/>
      <c r="AZ641" s="365"/>
      <c r="BA641" s="365"/>
      <c r="BB641" s="366"/>
      <c r="BC641" s="364"/>
      <c r="BD641" s="365"/>
      <c r="BE641" s="365"/>
      <c r="BF641" s="365"/>
      <c r="BG641" s="365"/>
      <c r="BH641" s="365"/>
      <c r="BI641" s="365"/>
      <c r="BJ641" s="365"/>
      <c r="BK641" s="365"/>
      <c r="BL641" s="365"/>
      <c r="BM641" s="366"/>
      <c r="BN641" s="364">
        <f t="shared" si="30"/>
        <v>0</v>
      </c>
      <c r="BO641" s="365"/>
      <c r="BP641" s="365"/>
      <c r="BQ641" s="365"/>
      <c r="BR641" s="365"/>
      <c r="BS641" s="365"/>
      <c r="BT641" s="365"/>
      <c r="BU641" s="365"/>
      <c r="BV641" s="365"/>
      <c r="BW641" s="365"/>
      <c r="BX641" s="365"/>
      <c r="BY641" s="365"/>
      <c r="BZ641" s="365"/>
      <c r="CA641" s="365"/>
      <c r="CB641" s="366"/>
    </row>
    <row r="642" spans="1:89" hidden="1" x14ac:dyDescent="0.2">
      <c r="A642" s="400"/>
      <c r="B642" s="401"/>
      <c r="C642" s="401"/>
      <c r="D642" s="402"/>
      <c r="E642" s="397"/>
      <c r="F642" s="398"/>
      <c r="G642" s="398"/>
      <c r="H642" s="398"/>
      <c r="I642" s="398"/>
      <c r="J642" s="398"/>
      <c r="K642" s="398"/>
      <c r="L642" s="398"/>
      <c r="M642" s="398"/>
      <c r="N642" s="398"/>
      <c r="O642" s="398"/>
      <c r="P642" s="398"/>
      <c r="Q642" s="398"/>
      <c r="R642" s="398"/>
      <c r="S642" s="398"/>
      <c r="T642" s="398"/>
      <c r="U642" s="398"/>
      <c r="V642" s="398"/>
      <c r="W642" s="398"/>
      <c r="X642" s="398"/>
      <c r="Y642" s="398"/>
      <c r="Z642" s="398"/>
      <c r="AA642" s="398"/>
      <c r="AB642" s="398"/>
      <c r="AC642" s="398"/>
      <c r="AD642" s="398"/>
      <c r="AE642" s="398"/>
      <c r="AF642" s="398"/>
      <c r="AG642" s="398"/>
      <c r="AH642" s="398"/>
      <c r="AI642" s="398"/>
      <c r="AJ642" s="398"/>
      <c r="AK642" s="398"/>
      <c r="AL642" s="398"/>
      <c r="AM642" s="398"/>
      <c r="AN642" s="398"/>
      <c r="AO642" s="398"/>
      <c r="AP642" s="398"/>
      <c r="AQ642" s="398"/>
      <c r="AR642" s="399"/>
      <c r="AS642" s="419"/>
      <c r="AT642" s="420"/>
      <c r="AU642" s="420"/>
      <c r="AV642" s="420"/>
      <c r="AW642" s="420"/>
      <c r="AX642" s="420"/>
      <c r="AY642" s="420"/>
      <c r="AZ642" s="420"/>
      <c r="BA642" s="420"/>
      <c r="BB642" s="421"/>
      <c r="BC642" s="419"/>
      <c r="BD642" s="420"/>
      <c r="BE642" s="420"/>
      <c r="BF642" s="420"/>
      <c r="BG642" s="420"/>
      <c r="BH642" s="420"/>
      <c r="BI642" s="420"/>
      <c r="BJ642" s="420"/>
      <c r="BK642" s="420"/>
      <c r="BL642" s="420"/>
      <c r="BM642" s="421"/>
      <c r="BN642" s="364">
        <f t="shared" si="30"/>
        <v>0</v>
      </c>
      <c r="BO642" s="365"/>
      <c r="BP642" s="365"/>
      <c r="BQ642" s="365"/>
      <c r="BR642" s="365"/>
      <c r="BS642" s="365"/>
      <c r="BT642" s="365"/>
      <c r="BU642" s="365"/>
      <c r="BV642" s="365"/>
      <c r="BW642" s="365"/>
      <c r="BX642" s="365"/>
      <c r="BY642" s="365"/>
      <c r="BZ642" s="365"/>
      <c r="CA642" s="365"/>
      <c r="CB642" s="366"/>
    </row>
    <row r="643" spans="1:89" hidden="1" x14ac:dyDescent="0.2">
      <c r="A643" s="400"/>
      <c r="B643" s="401"/>
      <c r="C643" s="401"/>
      <c r="D643" s="402"/>
      <c r="E643" s="397"/>
      <c r="F643" s="398"/>
      <c r="G643" s="398"/>
      <c r="H643" s="398"/>
      <c r="I643" s="398"/>
      <c r="J643" s="398"/>
      <c r="K643" s="398"/>
      <c r="L643" s="398"/>
      <c r="M643" s="398"/>
      <c r="N643" s="398"/>
      <c r="O643" s="398"/>
      <c r="P643" s="398"/>
      <c r="Q643" s="398"/>
      <c r="R643" s="398"/>
      <c r="S643" s="398"/>
      <c r="T643" s="398"/>
      <c r="U643" s="398"/>
      <c r="V643" s="398"/>
      <c r="W643" s="398"/>
      <c r="X643" s="398"/>
      <c r="Y643" s="398"/>
      <c r="Z643" s="398"/>
      <c r="AA643" s="398"/>
      <c r="AB643" s="398"/>
      <c r="AC643" s="398"/>
      <c r="AD643" s="398"/>
      <c r="AE643" s="398"/>
      <c r="AF643" s="398"/>
      <c r="AG643" s="398"/>
      <c r="AH643" s="398"/>
      <c r="AI643" s="398"/>
      <c r="AJ643" s="398"/>
      <c r="AK643" s="398"/>
      <c r="AL643" s="398"/>
      <c r="AM643" s="398"/>
      <c r="AN643" s="398"/>
      <c r="AO643" s="398"/>
      <c r="AP643" s="398"/>
      <c r="AQ643" s="398"/>
      <c r="AR643" s="399"/>
      <c r="AS643" s="419"/>
      <c r="AT643" s="420"/>
      <c r="AU643" s="420"/>
      <c r="AV643" s="420"/>
      <c r="AW643" s="420"/>
      <c r="AX643" s="420"/>
      <c r="AY643" s="420"/>
      <c r="AZ643" s="420"/>
      <c r="BA643" s="420"/>
      <c r="BB643" s="421"/>
      <c r="BC643" s="419"/>
      <c r="BD643" s="420"/>
      <c r="BE643" s="420"/>
      <c r="BF643" s="420"/>
      <c r="BG643" s="420"/>
      <c r="BH643" s="420"/>
      <c r="BI643" s="420"/>
      <c r="BJ643" s="420"/>
      <c r="BK643" s="420"/>
      <c r="BL643" s="420"/>
      <c r="BM643" s="421"/>
      <c r="BN643" s="364">
        <f t="shared" si="30"/>
        <v>0</v>
      </c>
      <c r="BO643" s="365"/>
      <c r="BP643" s="365"/>
      <c r="BQ643" s="365"/>
      <c r="BR643" s="365"/>
      <c r="BS643" s="365"/>
      <c r="BT643" s="365"/>
      <c r="BU643" s="365"/>
      <c r="BV643" s="365"/>
      <c r="BW643" s="365"/>
      <c r="BX643" s="365"/>
      <c r="BY643" s="365"/>
      <c r="BZ643" s="365"/>
      <c r="CA643" s="365"/>
      <c r="CB643" s="366"/>
    </row>
    <row r="644" spans="1:89" hidden="1" x14ac:dyDescent="0.2">
      <c r="A644" s="400"/>
      <c r="B644" s="401"/>
      <c r="C644" s="401"/>
      <c r="D644" s="402"/>
      <c r="E644" s="397"/>
      <c r="F644" s="398"/>
      <c r="G644" s="398"/>
      <c r="H644" s="398"/>
      <c r="I644" s="398"/>
      <c r="J644" s="398"/>
      <c r="K644" s="398"/>
      <c r="L644" s="398"/>
      <c r="M644" s="398"/>
      <c r="N644" s="398"/>
      <c r="O644" s="398"/>
      <c r="P644" s="398"/>
      <c r="Q644" s="398"/>
      <c r="R644" s="398"/>
      <c r="S644" s="398"/>
      <c r="T644" s="398"/>
      <c r="U644" s="398"/>
      <c r="V644" s="398"/>
      <c r="W644" s="398"/>
      <c r="X644" s="398"/>
      <c r="Y644" s="398"/>
      <c r="Z644" s="398"/>
      <c r="AA644" s="398"/>
      <c r="AB644" s="398"/>
      <c r="AC644" s="398"/>
      <c r="AD644" s="398"/>
      <c r="AE644" s="398"/>
      <c r="AF644" s="398"/>
      <c r="AG644" s="398"/>
      <c r="AH644" s="398"/>
      <c r="AI644" s="398"/>
      <c r="AJ644" s="398"/>
      <c r="AK644" s="398"/>
      <c r="AL644" s="398"/>
      <c r="AM644" s="398"/>
      <c r="AN644" s="398"/>
      <c r="AO644" s="398"/>
      <c r="AP644" s="398"/>
      <c r="AQ644" s="398"/>
      <c r="AR644" s="399"/>
      <c r="AS644" s="419"/>
      <c r="AT644" s="420"/>
      <c r="AU644" s="420"/>
      <c r="AV644" s="420"/>
      <c r="AW644" s="420"/>
      <c r="AX644" s="420"/>
      <c r="AY644" s="420"/>
      <c r="AZ644" s="420"/>
      <c r="BA644" s="420"/>
      <c r="BB644" s="421"/>
      <c r="BC644" s="419"/>
      <c r="BD644" s="420"/>
      <c r="BE644" s="420"/>
      <c r="BF644" s="420"/>
      <c r="BG644" s="420"/>
      <c r="BH644" s="420"/>
      <c r="BI644" s="420"/>
      <c r="BJ644" s="420"/>
      <c r="BK644" s="420"/>
      <c r="BL644" s="420"/>
      <c r="BM644" s="421"/>
      <c r="BN644" s="364">
        <f t="shared" si="30"/>
        <v>0</v>
      </c>
      <c r="BO644" s="365"/>
      <c r="BP644" s="365"/>
      <c r="BQ644" s="365"/>
      <c r="BR644" s="365"/>
      <c r="BS644" s="365"/>
      <c r="BT644" s="365"/>
      <c r="BU644" s="365"/>
      <c r="BV644" s="365"/>
      <c r="BW644" s="365"/>
      <c r="BX644" s="365"/>
      <c r="BY644" s="365"/>
      <c r="BZ644" s="365"/>
      <c r="CA644" s="365"/>
      <c r="CB644" s="366"/>
    </row>
    <row r="645" spans="1:89" hidden="1" x14ac:dyDescent="0.2">
      <c r="A645" s="400"/>
      <c r="B645" s="401"/>
      <c r="C645" s="401"/>
      <c r="D645" s="402"/>
      <c r="E645" s="397"/>
      <c r="F645" s="398"/>
      <c r="G645" s="398"/>
      <c r="H645" s="398"/>
      <c r="I645" s="398"/>
      <c r="J645" s="398"/>
      <c r="K645" s="398"/>
      <c r="L645" s="398"/>
      <c r="M645" s="398"/>
      <c r="N645" s="398"/>
      <c r="O645" s="398"/>
      <c r="P645" s="398"/>
      <c r="Q645" s="398"/>
      <c r="R645" s="398"/>
      <c r="S645" s="398"/>
      <c r="T645" s="398"/>
      <c r="U645" s="398"/>
      <c r="V645" s="398"/>
      <c r="W645" s="398"/>
      <c r="X645" s="398"/>
      <c r="Y645" s="398"/>
      <c r="Z645" s="398"/>
      <c r="AA645" s="398"/>
      <c r="AB645" s="398"/>
      <c r="AC645" s="398"/>
      <c r="AD645" s="398"/>
      <c r="AE645" s="398"/>
      <c r="AF645" s="398"/>
      <c r="AG645" s="398"/>
      <c r="AH645" s="398"/>
      <c r="AI645" s="398"/>
      <c r="AJ645" s="398"/>
      <c r="AK645" s="398"/>
      <c r="AL645" s="398"/>
      <c r="AM645" s="398"/>
      <c r="AN645" s="398"/>
      <c r="AO645" s="398"/>
      <c r="AP645" s="398"/>
      <c r="AQ645" s="398"/>
      <c r="AR645" s="399"/>
      <c r="AS645" s="419"/>
      <c r="AT645" s="420"/>
      <c r="AU645" s="420"/>
      <c r="AV645" s="420"/>
      <c r="AW645" s="420"/>
      <c r="AX645" s="420"/>
      <c r="AY645" s="420"/>
      <c r="AZ645" s="420"/>
      <c r="BA645" s="420"/>
      <c r="BB645" s="421"/>
      <c r="BC645" s="419"/>
      <c r="BD645" s="420"/>
      <c r="BE645" s="420"/>
      <c r="BF645" s="420"/>
      <c r="BG645" s="420"/>
      <c r="BH645" s="420"/>
      <c r="BI645" s="420"/>
      <c r="BJ645" s="420"/>
      <c r="BK645" s="420"/>
      <c r="BL645" s="420"/>
      <c r="BM645" s="421"/>
      <c r="BN645" s="364">
        <f t="shared" si="30"/>
        <v>0</v>
      </c>
      <c r="BO645" s="365"/>
      <c r="BP645" s="365"/>
      <c r="BQ645" s="365"/>
      <c r="BR645" s="365"/>
      <c r="BS645" s="365"/>
      <c r="BT645" s="365"/>
      <c r="BU645" s="365"/>
      <c r="BV645" s="365"/>
      <c r="BW645" s="365"/>
      <c r="BX645" s="365"/>
      <c r="BY645" s="365"/>
      <c r="BZ645" s="365"/>
      <c r="CA645" s="365"/>
      <c r="CB645" s="366"/>
    </row>
    <row r="646" spans="1:89" hidden="1" x14ac:dyDescent="0.2">
      <c r="A646" s="400"/>
      <c r="B646" s="401"/>
      <c r="C646" s="401"/>
      <c r="D646" s="402"/>
      <c r="E646" s="397"/>
      <c r="F646" s="398"/>
      <c r="G646" s="398"/>
      <c r="H646" s="398"/>
      <c r="I646" s="398"/>
      <c r="J646" s="398"/>
      <c r="K646" s="398"/>
      <c r="L646" s="398"/>
      <c r="M646" s="398"/>
      <c r="N646" s="398"/>
      <c r="O646" s="398"/>
      <c r="P646" s="398"/>
      <c r="Q646" s="398"/>
      <c r="R646" s="398"/>
      <c r="S646" s="398"/>
      <c r="T646" s="398"/>
      <c r="U646" s="398"/>
      <c r="V646" s="398"/>
      <c r="W646" s="398"/>
      <c r="X646" s="398"/>
      <c r="Y646" s="398"/>
      <c r="Z646" s="398"/>
      <c r="AA646" s="398"/>
      <c r="AB646" s="398"/>
      <c r="AC646" s="398"/>
      <c r="AD646" s="398"/>
      <c r="AE646" s="398"/>
      <c r="AF646" s="398"/>
      <c r="AG646" s="398"/>
      <c r="AH646" s="398"/>
      <c r="AI646" s="398"/>
      <c r="AJ646" s="398"/>
      <c r="AK646" s="398"/>
      <c r="AL646" s="398"/>
      <c r="AM646" s="398"/>
      <c r="AN646" s="398"/>
      <c r="AO646" s="398"/>
      <c r="AP646" s="398"/>
      <c r="AQ646" s="398"/>
      <c r="AR646" s="399"/>
      <c r="AS646" s="419"/>
      <c r="AT646" s="420"/>
      <c r="AU646" s="420"/>
      <c r="AV646" s="420"/>
      <c r="AW646" s="420"/>
      <c r="AX646" s="420"/>
      <c r="AY646" s="420"/>
      <c r="AZ646" s="420"/>
      <c r="BA646" s="420"/>
      <c r="BB646" s="421"/>
      <c r="BC646" s="419"/>
      <c r="BD646" s="420"/>
      <c r="BE646" s="420"/>
      <c r="BF646" s="420"/>
      <c r="BG646" s="420"/>
      <c r="BH646" s="420"/>
      <c r="BI646" s="420"/>
      <c r="BJ646" s="420"/>
      <c r="BK646" s="420"/>
      <c r="BL646" s="420"/>
      <c r="BM646" s="421"/>
      <c r="BN646" s="364">
        <f t="shared" si="30"/>
        <v>0</v>
      </c>
      <c r="BO646" s="365"/>
      <c r="BP646" s="365"/>
      <c r="BQ646" s="365"/>
      <c r="BR646" s="365"/>
      <c r="BS646" s="365"/>
      <c r="BT646" s="365"/>
      <c r="BU646" s="365"/>
      <c r="BV646" s="365"/>
      <c r="BW646" s="365"/>
      <c r="BX646" s="365"/>
      <c r="BY646" s="365"/>
      <c r="BZ646" s="365"/>
      <c r="CA646" s="365"/>
      <c r="CB646" s="366"/>
    </row>
    <row r="647" spans="1:89" hidden="1" x14ac:dyDescent="0.2">
      <c r="A647" s="400"/>
      <c r="B647" s="401"/>
      <c r="C647" s="401"/>
      <c r="D647" s="402"/>
      <c r="E647" s="397"/>
      <c r="F647" s="398"/>
      <c r="G647" s="398"/>
      <c r="H647" s="398"/>
      <c r="I647" s="398"/>
      <c r="J647" s="398"/>
      <c r="K647" s="398"/>
      <c r="L647" s="398"/>
      <c r="M647" s="398"/>
      <c r="N647" s="398"/>
      <c r="O647" s="398"/>
      <c r="P647" s="398"/>
      <c r="Q647" s="398"/>
      <c r="R647" s="398"/>
      <c r="S647" s="398"/>
      <c r="T647" s="398"/>
      <c r="U647" s="398"/>
      <c r="V647" s="398"/>
      <c r="W647" s="398"/>
      <c r="X647" s="398"/>
      <c r="Y647" s="398"/>
      <c r="Z647" s="398"/>
      <c r="AA647" s="398"/>
      <c r="AB647" s="398"/>
      <c r="AC647" s="398"/>
      <c r="AD647" s="398"/>
      <c r="AE647" s="398"/>
      <c r="AF647" s="398"/>
      <c r="AG647" s="398"/>
      <c r="AH647" s="398"/>
      <c r="AI647" s="398"/>
      <c r="AJ647" s="398"/>
      <c r="AK647" s="398"/>
      <c r="AL647" s="398"/>
      <c r="AM647" s="398"/>
      <c r="AN647" s="398"/>
      <c r="AO647" s="398"/>
      <c r="AP647" s="398"/>
      <c r="AQ647" s="398"/>
      <c r="AR647" s="399"/>
      <c r="AS647" s="419"/>
      <c r="AT647" s="420"/>
      <c r="AU647" s="420"/>
      <c r="AV647" s="420"/>
      <c r="AW647" s="420"/>
      <c r="AX647" s="420"/>
      <c r="AY647" s="420"/>
      <c r="AZ647" s="420"/>
      <c r="BA647" s="420"/>
      <c r="BB647" s="421"/>
      <c r="BC647" s="419"/>
      <c r="BD647" s="420"/>
      <c r="BE647" s="420"/>
      <c r="BF647" s="420"/>
      <c r="BG647" s="420"/>
      <c r="BH647" s="420"/>
      <c r="BI647" s="420"/>
      <c r="BJ647" s="420"/>
      <c r="BK647" s="420"/>
      <c r="BL647" s="420"/>
      <c r="BM647" s="421"/>
      <c r="BN647" s="364">
        <f t="shared" si="30"/>
        <v>0</v>
      </c>
      <c r="BO647" s="365"/>
      <c r="BP647" s="365"/>
      <c r="BQ647" s="365"/>
      <c r="BR647" s="365"/>
      <c r="BS647" s="365"/>
      <c r="BT647" s="365"/>
      <c r="BU647" s="365"/>
      <c r="BV647" s="365"/>
      <c r="BW647" s="365"/>
      <c r="BX647" s="365"/>
      <c r="BY647" s="365"/>
      <c r="BZ647" s="365"/>
      <c r="CA647" s="365"/>
      <c r="CB647" s="366"/>
    </row>
    <row r="648" spans="1:89" hidden="1" x14ac:dyDescent="0.2">
      <c r="A648" s="400"/>
      <c r="B648" s="401"/>
      <c r="C648" s="401"/>
      <c r="D648" s="402"/>
      <c r="E648" s="397"/>
      <c r="F648" s="398"/>
      <c r="G648" s="398"/>
      <c r="H648" s="398"/>
      <c r="I648" s="398"/>
      <c r="J648" s="398"/>
      <c r="K648" s="398"/>
      <c r="L648" s="398"/>
      <c r="M648" s="398"/>
      <c r="N648" s="398"/>
      <c r="O648" s="398"/>
      <c r="P648" s="398"/>
      <c r="Q648" s="398"/>
      <c r="R648" s="398"/>
      <c r="S648" s="398"/>
      <c r="T648" s="398"/>
      <c r="U648" s="398"/>
      <c r="V648" s="398"/>
      <c r="W648" s="398"/>
      <c r="X648" s="398"/>
      <c r="Y648" s="398"/>
      <c r="Z648" s="398"/>
      <c r="AA648" s="398"/>
      <c r="AB648" s="398"/>
      <c r="AC648" s="398"/>
      <c r="AD648" s="398"/>
      <c r="AE648" s="398"/>
      <c r="AF648" s="398"/>
      <c r="AG648" s="398"/>
      <c r="AH648" s="398"/>
      <c r="AI648" s="398"/>
      <c r="AJ648" s="398"/>
      <c r="AK648" s="398"/>
      <c r="AL648" s="398"/>
      <c r="AM648" s="398"/>
      <c r="AN648" s="398"/>
      <c r="AO648" s="398"/>
      <c r="AP648" s="398"/>
      <c r="AQ648" s="398"/>
      <c r="AR648" s="399"/>
      <c r="AS648" s="419"/>
      <c r="AT648" s="420"/>
      <c r="AU648" s="420"/>
      <c r="AV648" s="420"/>
      <c r="AW648" s="420"/>
      <c r="AX648" s="420"/>
      <c r="AY648" s="420"/>
      <c r="AZ648" s="420"/>
      <c r="BA648" s="420"/>
      <c r="BB648" s="421"/>
      <c r="BC648" s="419"/>
      <c r="BD648" s="420"/>
      <c r="BE648" s="420"/>
      <c r="BF648" s="420"/>
      <c r="BG648" s="420"/>
      <c r="BH648" s="420"/>
      <c r="BI648" s="420"/>
      <c r="BJ648" s="420"/>
      <c r="BK648" s="420"/>
      <c r="BL648" s="420"/>
      <c r="BM648" s="421"/>
      <c r="BN648" s="364">
        <f t="shared" si="30"/>
        <v>0</v>
      </c>
      <c r="BO648" s="365"/>
      <c r="BP648" s="365"/>
      <c r="BQ648" s="365"/>
      <c r="BR648" s="365"/>
      <c r="BS648" s="365"/>
      <c r="BT648" s="365"/>
      <c r="BU648" s="365"/>
      <c r="BV648" s="365"/>
      <c r="BW648" s="365"/>
      <c r="BX648" s="365"/>
      <c r="BY648" s="365"/>
      <c r="BZ648" s="365"/>
      <c r="CA648" s="365"/>
      <c r="CB648" s="366"/>
    </row>
    <row r="649" spans="1:89" hidden="1" x14ac:dyDescent="0.2">
      <c r="A649" s="400"/>
      <c r="B649" s="401"/>
      <c r="C649" s="401"/>
      <c r="D649" s="402"/>
      <c r="E649" s="397"/>
      <c r="F649" s="398"/>
      <c r="G649" s="398"/>
      <c r="H649" s="398"/>
      <c r="I649" s="398"/>
      <c r="J649" s="398"/>
      <c r="K649" s="398"/>
      <c r="L649" s="398"/>
      <c r="M649" s="398"/>
      <c r="N649" s="398"/>
      <c r="O649" s="398"/>
      <c r="P649" s="398"/>
      <c r="Q649" s="398"/>
      <c r="R649" s="398"/>
      <c r="S649" s="398"/>
      <c r="T649" s="398"/>
      <c r="U649" s="398"/>
      <c r="V649" s="398"/>
      <c r="W649" s="398"/>
      <c r="X649" s="398"/>
      <c r="Y649" s="398"/>
      <c r="Z649" s="398"/>
      <c r="AA649" s="398"/>
      <c r="AB649" s="398"/>
      <c r="AC649" s="398"/>
      <c r="AD649" s="398"/>
      <c r="AE649" s="398"/>
      <c r="AF649" s="398"/>
      <c r="AG649" s="398"/>
      <c r="AH649" s="398"/>
      <c r="AI649" s="398"/>
      <c r="AJ649" s="398"/>
      <c r="AK649" s="398"/>
      <c r="AL649" s="398"/>
      <c r="AM649" s="398"/>
      <c r="AN649" s="398"/>
      <c r="AO649" s="398"/>
      <c r="AP649" s="398"/>
      <c r="AQ649" s="398"/>
      <c r="AR649" s="399"/>
      <c r="AS649" s="419"/>
      <c r="AT649" s="420"/>
      <c r="AU649" s="420"/>
      <c r="AV649" s="420"/>
      <c r="AW649" s="420"/>
      <c r="AX649" s="420"/>
      <c r="AY649" s="420"/>
      <c r="AZ649" s="420"/>
      <c r="BA649" s="420"/>
      <c r="BB649" s="421"/>
      <c r="BC649" s="419"/>
      <c r="BD649" s="420"/>
      <c r="BE649" s="420"/>
      <c r="BF649" s="420"/>
      <c r="BG649" s="420"/>
      <c r="BH649" s="420"/>
      <c r="BI649" s="420"/>
      <c r="BJ649" s="420"/>
      <c r="BK649" s="420"/>
      <c r="BL649" s="420"/>
      <c r="BM649" s="421"/>
      <c r="BN649" s="364">
        <f t="shared" si="30"/>
        <v>0</v>
      </c>
      <c r="BO649" s="365"/>
      <c r="BP649" s="365"/>
      <c r="BQ649" s="365"/>
      <c r="BR649" s="365"/>
      <c r="BS649" s="365"/>
      <c r="BT649" s="365"/>
      <c r="BU649" s="365"/>
      <c r="BV649" s="365"/>
      <c r="BW649" s="365"/>
      <c r="BX649" s="365"/>
      <c r="BY649" s="365"/>
      <c r="BZ649" s="365"/>
      <c r="CA649" s="365"/>
      <c r="CB649" s="366"/>
    </row>
    <row r="650" spans="1:89" hidden="1" x14ac:dyDescent="0.2">
      <c r="A650" s="400"/>
      <c r="B650" s="401"/>
      <c r="C650" s="401"/>
      <c r="D650" s="402"/>
      <c r="E650" s="397"/>
      <c r="F650" s="398"/>
      <c r="G650" s="398"/>
      <c r="H650" s="398"/>
      <c r="I650" s="398"/>
      <c r="J650" s="398"/>
      <c r="K650" s="398"/>
      <c r="L650" s="398"/>
      <c r="M650" s="398"/>
      <c r="N650" s="398"/>
      <c r="O650" s="398"/>
      <c r="P650" s="398"/>
      <c r="Q650" s="398"/>
      <c r="R650" s="398"/>
      <c r="S650" s="398"/>
      <c r="T650" s="398"/>
      <c r="U650" s="398"/>
      <c r="V650" s="398"/>
      <c r="W650" s="398"/>
      <c r="X650" s="398"/>
      <c r="Y650" s="398"/>
      <c r="Z650" s="398"/>
      <c r="AA650" s="398"/>
      <c r="AB650" s="398"/>
      <c r="AC650" s="398"/>
      <c r="AD650" s="398"/>
      <c r="AE650" s="398"/>
      <c r="AF650" s="398"/>
      <c r="AG650" s="398"/>
      <c r="AH650" s="398"/>
      <c r="AI650" s="398"/>
      <c r="AJ650" s="398"/>
      <c r="AK650" s="398"/>
      <c r="AL650" s="398"/>
      <c r="AM650" s="398"/>
      <c r="AN650" s="398"/>
      <c r="AO650" s="398"/>
      <c r="AP650" s="398"/>
      <c r="AQ650" s="398"/>
      <c r="AR650" s="399"/>
      <c r="AS650" s="419"/>
      <c r="AT650" s="420"/>
      <c r="AU650" s="420"/>
      <c r="AV650" s="420"/>
      <c r="AW650" s="420"/>
      <c r="AX650" s="420"/>
      <c r="AY650" s="420"/>
      <c r="AZ650" s="420"/>
      <c r="BA650" s="420"/>
      <c r="BB650" s="421"/>
      <c r="BC650" s="419"/>
      <c r="BD650" s="420"/>
      <c r="BE650" s="420"/>
      <c r="BF650" s="420"/>
      <c r="BG650" s="420"/>
      <c r="BH650" s="420"/>
      <c r="BI650" s="420"/>
      <c r="BJ650" s="420"/>
      <c r="BK650" s="420"/>
      <c r="BL650" s="420"/>
      <c r="BM650" s="421"/>
      <c r="BN650" s="364">
        <f t="shared" si="30"/>
        <v>0</v>
      </c>
      <c r="BO650" s="365"/>
      <c r="BP650" s="365"/>
      <c r="BQ650" s="365"/>
      <c r="BR650" s="365"/>
      <c r="BS650" s="365"/>
      <c r="BT650" s="365"/>
      <c r="BU650" s="365"/>
      <c r="BV650" s="365"/>
      <c r="BW650" s="365"/>
      <c r="BX650" s="365"/>
      <c r="BY650" s="365"/>
      <c r="BZ650" s="365"/>
      <c r="CA650" s="365"/>
      <c r="CB650" s="366"/>
    </row>
    <row r="651" spans="1:89" hidden="1" x14ac:dyDescent="0.2">
      <c r="A651" s="233"/>
      <c r="B651" s="231"/>
      <c r="C651" s="231"/>
      <c r="D651" s="232"/>
      <c r="E651" s="413"/>
      <c r="F651" s="414"/>
      <c r="G651" s="414"/>
      <c r="H651" s="414"/>
      <c r="I651" s="414"/>
      <c r="J651" s="414"/>
      <c r="K651" s="414"/>
      <c r="L651" s="414"/>
      <c r="M651" s="414"/>
      <c r="N651" s="414"/>
      <c r="O651" s="414"/>
      <c r="P651" s="414"/>
      <c r="Q651" s="414"/>
      <c r="R651" s="414"/>
      <c r="S651" s="414"/>
      <c r="T651" s="414"/>
      <c r="U651" s="414"/>
      <c r="V651" s="414"/>
      <c r="W651" s="414"/>
      <c r="X651" s="414"/>
      <c r="Y651" s="414"/>
      <c r="Z651" s="414"/>
      <c r="AA651" s="414"/>
      <c r="AB651" s="414"/>
      <c r="AC651" s="414"/>
      <c r="AD651" s="414"/>
      <c r="AE651" s="414"/>
      <c r="AF651" s="414"/>
      <c r="AG651" s="414"/>
      <c r="AH651" s="414"/>
      <c r="AI651" s="414"/>
      <c r="AJ651" s="414"/>
      <c r="AK651" s="414"/>
      <c r="AL651" s="414"/>
      <c r="AM651" s="414"/>
      <c r="AN651" s="414"/>
      <c r="AO651" s="414"/>
      <c r="AP651" s="414"/>
      <c r="AQ651" s="414"/>
      <c r="AR651" s="415"/>
      <c r="AS651" s="400"/>
      <c r="AT651" s="401"/>
      <c r="AU651" s="401"/>
      <c r="AV651" s="401"/>
      <c r="AW651" s="401"/>
      <c r="AX651" s="401"/>
      <c r="AY651" s="401"/>
      <c r="AZ651" s="401"/>
      <c r="BA651" s="401"/>
      <c r="BB651" s="402"/>
      <c r="BC651" s="416"/>
      <c r="BD651" s="417"/>
      <c r="BE651" s="417"/>
      <c r="BF651" s="417"/>
      <c r="BG651" s="417"/>
      <c r="BH651" s="417"/>
      <c r="BI651" s="417"/>
      <c r="BJ651" s="417"/>
      <c r="BK651" s="417"/>
      <c r="BL651" s="417"/>
      <c r="BM651" s="418"/>
      <c r="BN651" s="364">
        <f t="shared" si="30"/>
        <v>0</v>
      </c>
      <c r="BO651" s="365"/>
      <c r="BP651" s="365"/>
      <c r="BQ651" s="365"/>
      <c r="BR651" s="365"/>
      <c r="BS651" s="365"/>
      <c r="BT651" s="365"/>
      <c r="BU651" s="365"/>
      <c r="BV651" s="365"/>
      <c r="BW651" s="365"/>
      <c r="BX651" s="365"/>
      <c r="BY651" s="365"/>
      <c r="BZ651" s="365"/>
      <c r="CA651" s="365"/>
      <c r="CB651" s="366"/>
    </row>
    <row r="652" spans="1:89" hidden="1" x14ac:dyDescent="0.2">
      <c r="A652" s="233"/>
      <c r="B652" s="231"/>
      <c r="C652" s="231"/>
      <c r="D652" s="232"/>
      <c r="E652" s="413"/>
      <c r="F652" s="414"/>
      <c r="G652" s="414"/>
      <c r="H652" s="414"/>
      <c r="I652" s="414"/>
      <c r="J652" s="414"/>
      <c r="K652" s="414"/>
      <c r="L652" s="414"/>
      <c r="M652" s="414"/>
      <c r="N652" s="414"/>
      <c r="O652" s="414"/>
      <c r="P652" s="414"/>
      <c r="Q652" s="414"/>
      <c r="R652" s="414"/>
      <c r="S652" s="414"/>
      <c r="T652" s="414"/>
      <c r="U652" s="414"/>
      <c r="V652" s="414"/>
      <c r="W652" s="414"/>
      <c r="X652" s="414"/>
      <c r="Y652" s="414"/>
      <c r="Z652" s="414"/>
      <c r="AA652" s="414"/>
      <c r="AB652" s="414"/>
      <c r="AC652" s="414"/>
      <c r="AD652" s="414"/>
      <c r="AE652" s="414"/>
      <c r="AF652" s="414"/>
      <c r="AG652" s="414"/>
      <c r="AH652" s="414"/>
      <c r="AI652" s="414"/>
      <c r="AJ652" s="414"/>
      <c r="AK652" s="414"/>
      <c r="AL652" s="414"/>
      <c r="AM652" s="414"/>
      <c r="AN652" s="414"/>
      <c r="AO652" s="414"/>
      <c r="AP652" s="414"/>
      <c r="AQ652" s="414"/>
      <c r="AR652" s="415"/>
      <c r="AS652" s="400"/>
      <c r="AT652" s="401"/>
      <c r="AU652" s="401"/>
      <c r="AV652" s="401"/>
      <c r="AW652" s="401"/>
      <c r="AX652" s="401"/>
      <c r="AY652" s="401"/>
      <c r="AZ652" s="401"/>
      <c r="BA652" s="401"/>
      <c r="BB652" s="402"/>
      <c r="BC652" s="416"/>
      <c r="BD652" s="417"/>
      <c r="BE652" s="417"/>
      <c r="BF652" s="417"/>
      <c r="BG652" s="417"/>
      <c r="BH652" s="417"/>
      <c r="BI652" s="417"/>
      <c r="BJ652" s="417"/>
      <c r="BK652" s="417"/>
      <c r="BL652" s="417"/>
      <c r="BM652" s="418"/>
      <c r="BN652" s="364">
        <f t="shared" si="30"/>
        <v>0</v>
      </c>
      <c r="BO652" s="365"/>
      <c r="BP652" s="365"/>
      <c r="BQ652" s="365"/>
      <c r="BR652" s="365"/>
      <c r="BS652" s="365"/>
      <c r="BT652" s="365"/>
      <c r="BU652" s="365"/>
      <c r="BV652" s="365"/>
      <c r="BW652" s="365"/>
      <c r="BX652" s="365"/>
      <c r="BY652" s="365"/>
      <c r="BZ652" s="365"/>
      <c r="CA652" s="365"/>
      <c r="CB652" s="366"/>
    </row>
    <row r="653" spans="1:89" hidden="1" x14ac:dyDescent="0.2">
      <c r="A653" s="395"/>
      <c r="B653" s="151"/>
      <c r="C653" s="151"/>
      <c r="D653" s="396"/>
      <c r="E653" s="413"/>
      <c r="F653" s="414"/>
      <c r="G653" s="414"/>
      <c r="H653" s="414"/>
      <c r="I653" s="414"/>
      <c r="J653" s="414"/>
      <c r="K653" s="414"/>
      <c r="L653" s="414"/>
      <c r="M653" s="414"/>
      <c r="N653" s="414"/>
      <c r="O653" s="414"/>
      <c r="P653" s="414"/>
      <c r="Q653" s="414"/>
      <c r="R653" s="414"/>
      <c r="S653" s="414"/>
      <c r="T653" s="414"/>
      <c r="U653" s="414"/>
      <c r="V653" s="414"/>
      <c r="W653" s="414"/>
      <c r="X653" s="414"/>
      <c r="Y653" s="414"/>
      <c r="Z653" s="414"/>
      <c r="AA653" s="414"/>
      <c r="AB653" s="414"/>
      <c r="AC653" s="414"/>
      <c r="AD653" s="414"/>
      <c r="AE653" s="414"/>
      <c r="AF653" s="414"/>
      <c r="AG653" s="414"/>
      <c r="AH653" s="414"/>
      <c r="AI653" s="414"/>
      <c r="AJ653" s="414"/>
      <c r="AK653" s="414"/>
      <c r="AL653" s="414"/>
      <c r="AM653" s="414"/>
      <c r="AN653" s="414"/>
      <c r="AO653" s="414"/>
      <c r="AP653" s="414"/>
      <c r="AQ653" s="414"/>
      <c r="AR653" s="415"/>
      <c r="AS653" s="392"/>
      <c r="AT653" s="393"/>
      <c r="AU653" s="393"/>
      <c r="AV653" s="393"/>
      <c r="AW653" s="393"/>
      <c r="AX653" s="393"/>
      <c r="AY653" s="393"/>
      <c r="AZ653" s="393"/>
      <c r="BA653" s="393"/>
      <c r="BB653" s="394"/>
      <c r="BC653" s="416"/>
      <c r="BD653" s="417"/>
      <c r="BE653" s="417"/>
      <c r="BF653" s="417"/>
      <c r="BG653" s="417"/>
      <c r="BH653" s="417"/>
      <c r="BI653" s="417"/>
      <c r="BJ653" s="417"/>
      <c r="BK653" s="417"/>
      <c r="BL653" s="417"/>
      <c r="BM653" s="418"/>
      <c r="BN653" s="364">
        <f t="shared" si="30"/>
        <v>0</v>
      </c>
      <c r="BO653" s="365"/>
      <c r="BP653" s="365"/>
      <c r="BQ653" s="365"/>
      <c r="BR653" s="365"/>
      <c r="BS653" s="365"/>
      <c r="BT653" s="365"/>
      <c r="BU653" s="365"/>
      <c r="BV653" s="365"/>
      <c r="BW653" s="365"/>
      <c r="BX653" s="365"/>
      <c r="BY653" s="365"/>
      <c r="BZ653" s="365"/>
      <c r="CA653" s="365"/>
      <c r="CB653" s="366"/>
    </row>
    <row r="654" spans="1:89" x14ac:dyDescent="0.2">
      <c r="A654" s="377"/>
      <c r="B654" s="378"/>
      <c r="C654" s="378"/>
      <c r="D654" s="379"/>
      <c r="E654" s="380" t="s">
        <v>421</v>
      </c>
      <c r="F654" s="381"/>
      <c r="G654" s="381"/>
      <c r="H654" s="381"/>
      <c r="I654" s="381"/>
      <c r="J654" s="381"/>
      <c r="K654" s="381"/>
      <c r="L654" s="381"/>
      <c r="M654" s="381"/>
      <c r="N654" s="381"/>
      <c r="O654" s="381"/>
      <c r="P654" s="381"/>
      <c r="Q654" s="381"/>
      <c r="R654" s="381"/>
      <c r="S654" s="381"/>
      <c r="T654" s="381"/>
      <c r="U654" s="381"/>
      <c r="V654" s="381"/>
      <c r="W654" s="381"/>
      <c r="X654" s="381"/>
      <c r="Y654" s="381"/>
      <c r="Z654" s="381"/>
      <c r="AA654" s="381"/>
      <c r="AB654" s="381"/>
      <c r="AC654" s="381"/>
      <c r="AD654" s="381"/>
      <c r="AE654" s="381"/>
      <c r="AF654" s="381"/>
      <c r="AG654" s="381"/>
      <c r="AH654" s="381"/>
      <c r="AI654" s="381"/>
      <c r="AJ654" s="381"/>
      <c r="AK654" s="381"/>
      <c r="AL654" s="381"/>
      <c r="AM654" s="381"/>
      <c r="AN654" s="381"/>
      <c r="AO654" s="381"/>
      <c r="AP654" s="381"/>
      <c r="AQ654" s="381"/>
      <c r="AR654" s="382"/>
      <c r="AS654" s="383" t="s">
        <v>52</v>
      </c>
      <c r="AT654" s="384"/>
      <c r="AU654" s="384"/>
      <c r="AV654" s="384"/>
      <c r="AW654" s="384"/>
      <c r="AX654" s="384"/>
      <c r="AY654" s="384"/>
      <c r="AZ654" s="384"/>
      <c r="BA654" s="384"/>
      <c r="BB654" s="385"/>
      <c r="BC654" s="386" t="s">
        <v>52</v>
      </c>
      <c r="BD654" s="387"/>
      <c r="BE654" s="387"/>
      <c r="BF654" s="387"/>
      <c r="BG654" s="387"/>
      <c r="BH654" s="387"/>
      <c r="BI654" s="387"/>
      <c r="BJ654" s="387"/>
      <c r="BK654" s="387"/>
      <c r="BL654" s="387"/>
      <c r="BM654" s="388"/>
      <c r="BN654" s="389">
        <f>SUM(BN617:CB653)</f>
        <v>0</v>
      </c>
      <c r="BO654" s="390"/>
      <c r="BP654" s="390"/>
      <c r="BQ654" s="390"/>
      <c r="BR654" s="390"/>
      <c r="BS654" s="390"/>
      <c r="BT654" s="390"/>
      <c r="BU654" s="390"/>
      <c r="BV654" s="390"/>
      <c r="BW654" s="390"/>
      <c r="BX654" s="390"/>
      <c r="BY654" s="390"/>
      <c r="BZ654" s="390"/>
      <c r="CA654" s="390"/>
      <c r="CB654" s="391"/>
      <c r="CC654" s="412"/>
      <c r="CD654" s="153"/>
      <c r="CE654" s="153"/>
      <c r="CF654" s="153"/>
      <c r="CG654" s="153"/>
      <c r="CH654" s="153"/>
      <c r="CI654" s="153"/>
      <c r="CJ654" s="153"/>
      <c r="CK654" s="153"/>
    </row>
    <row r="655" spans="1:89" ht="15.75"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85"/>
      <c r="AT655" s="85"/>
      <c r="AU655" s="85"/>
      <c r="AV655" s="85"/>
      <c r="AW655" s="85"/>
      <c r="AX655" s="85"/>
      <c r="AY655" s="85"/>
      <c r="AZ655" s="85"/>
      <c r="BA655" s="85"/>
      <c r="BB655" s="85"/>
      <c r="BC655" s="86"/>
      <c r="BD655" s="86"/>
      <c r="BE655" s="86"/>
      <c r="BF655" s="86"/>
      <c r="BG655" s="86"/>
      <c r="BH655" s="86"/>
      <c r="BI655" s="86"/>
      <c r="BJ655" s="86"/>
      <c r="BK655" s="86"/>
      <c r="BL655" s="86"/>
      <c r="BM655" s="86"/>
      <c r="BN655" s="86"/>
      <c r="BO655" s="86"/>
      <c r="BP655" s="86"/>
      <c r="BQ655" s="9"/>
      <c r="BR655" s="9"/>
      <c r="BS655" s="9"/>
      <c r="BT655" s="9"/>
      <c r="BU655" s="9"/>
      <c r="BV655" s="9"/>
      <c r="BW655" s="9"/>
      <c r="BX655" s="9"/>
      <c r="BY655" s="9"/>
      <c r="BZ655" s="9"/>
      <c r="CA655" s="9"/>
      <c r="CB655" s="9"/>
      <c r="CK655" s="80"/>
    </row>
    <row r="656" spans="1:89" ht="15.75"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410" t="s">
        <v>511</v>
      </c>
      <c r="AT656" s="410"/>
      <c r="AU656" s="410"/>
      <c r="AV656" s="410"/>
      <c r="AW656" s="410"/>
      <c r="AX656" s="410"/>
      <c r="AY656" s="410"/>
      <c r="AZ656" s="410"/>
      <c r="BA656" s="410"/>
      <c r="BB656" s="410"/>
      <c r="BC656" s="411" t="s">
        <v>368</v>
      </c>
      <c r="BD656" s="411"/>
      <c r="BE656" s="411"/>
      <c r="BF656" s="411"/>
      <c r="BG656" s="411"/>
      <c r="BH656" s="411"/>
      <c r="BI656" s="411"/>
      <c r="BJ656" s="411"/>
      <c r="BK656" s="411"/>
      <c r="BL656" s="411"/>
      <c r="BM656" s="411"/>
      <c r="BN656" s="411"/>
      <c r="BO656" s="411"/>
      <c r="BP656" s="411"/>
      <c r="BQ656" s="9"/>
      <c r="BR656" s="9"/>
      <c r="BS656" s="9"/>
      <c r="BT656" s="9"/>
      <c r="BU656" s="9"/>
      <c r="BV656" s="9"/>
      <c r="BW656" s="9"/>
      <c r="BX656" s="9"/>
      <c r="BY656" s="9"/>
      <c r="BZ656" s="9"/>
      <c r="CA656" s="9"/>
      <c r="CB656" s="9"/>
    </row>
    <row r="657" spans="1:89" ht="15.75"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85"/>
      <c r="AT657" s="85"/>
      <c r="AU657" s="85"/>
      <c r="AV657" s="85"/>
      <c r="AW657" s="85"/>
      <c r="AX657" s="85"/>
      <c r="AY657" s="85"/>
      <c r="AZ657" s="85"/>
      <c r="BA657" s="85"/>
      <c r="BB657" s="85"/>
      <c r="BC657" s="86"/>
      <c r="BD657" s="86"/>
      <c r="BE657" s="86"/>
      <c r="BF657" s="86"/>
      <c r="BG657" s="86"/>
      <c r="BH657" s="86"/>
      <c r="BI657" s="86"/>
      <c r="BJ657" s="86"/>
      <c r="BK657" s="86"/>
      <c r="BL657" s="86"/>
      <c r="BM657" s="86"/>
      <c r="BN657" s="86"/>
      <c r="BO657" s="86"/>
      <c r="BP657" s="86"/>
      <c r="BQ657" s="9"/>
      <c r="BR657" s="9"/>
      <c r="BS657" s="9"/>
      <c r="BT657" s="9"/>
      <c r="BU657" s="9"/>
      <c r="BV657" s="9"/>
      <c r="BW657" s="9"/>
      <c r="BX657" s="9"/>
      <c r="BY657" s="9"/>
      <c r="BZ657" s="9"/>
      <c r="CA657" s="9"/>
      <c r="CB657" s="9"/>
    </row>
    <row r="658" spans="1:89" x14ac:dyDescent="0.2">
      <c r="A658" s="157" t="s">
        <v>142</v>
      </c>
      <c r="B658" s="158"/>
      <c r="C658" s="158"/>
      <c r="D658" s="159"/>
      <c r="E658" s="157" t="s">
        <v>422</v>
      </c>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9"/>
      <c r="AS658" s="157" t="s">
        <v>424</v>
      </c>
      <c r="AT658" s="158"/>
      <c r="AU658" s="158"/>
      <c r="AV658" s="158"/>
      <c r="AW658" s="158"/>
      <c r="AX658" s="158"/>
      <c r="AY658" s="158"/>
      <c r="AZ658" s="158"/>
      <c r="BA658" s="158"/>
      <c r="BB658" s="159"/>
      <c r="BC658" s="157" t="s">
        <v>505</v>
      </c>
      <c r="BD658" s="158"/>
      <c r="BE658" s="158"/>
      <c r="BF658" s="158"/>
      <c r="BG658" s="158"/>
      <c r="BH658" s="158"/>
      <c r="BI658" s="158"/>
      <c r="BJ658" s="158"/>
      <c r="BK658" s="158"/>
      <c r="BL658" s="158"/>
      <c r="BM658" s="159"/>
      <c r="BN658" s="157" t="s">
        <v>425</v>
      </c>
      <c r="BO658" s="158"/>
      <c r="BP658" s="158"/>
      <c r="BQ658" s="158"/>
      <c r="BR658" s="158"/>
      <c r="BS658" s="158"/>
      <c r="BT658" s="158"/>
      <c r="BU658" s="158"/>
      <c r="BV658" s="158"/>
      <c r="BW658" s="158"/>
      <c r="BX658" s="158"/>
      <c r="BY658" s="158"/>
      <c r="BZ658" s="158"/>
      <c r="CA658" s="158"/>
      <c r="CB658" s="159"/>
    </row>
    <row r="659" spans="1:89" x14ac:dyDescent="0.2">
      <c r="A659" s="407" t="s">
        <v>143</v>
      </c>
      <c r="B659" s="408"/>
      <c r="C659" s="408"/>
      <c r="D659" s="409"/>
      <c r="E659" s="407"/>
      <c r="F659" s="408"/>
      <c r="G659" s="408"/>
      <c r="H659" s="408"/>
      <c r="I659" s="408"/>
      <c r="J659" s="408"/>
      <c r="K659" s="408"/>
      <c r="L659" s="408"/>
      <c r="M659" s="408"/>
      <c r="N659" s="408"/>
      <c r="O659" s="408"/>
      <c r="P659" s="408"/>
      <c r="Q659" s="408"/>
      <c r="R659" s="408"/>
      <c r="S659" s="408"/>
      <c r="T659" s="408"/>
      <c r="U659" s="408"/>
      <c r="V659" s="408"/>
      <c r="W659" s="408"/>
      <c r="X659" s="408"/>
      <c r="Y659" s="408"/>
      <c r="Z659" s="408"/>
      <c r="AA659" s="408"/>
      <c r="AB659" s="408"/>
      <c r="AC659" s="408"/>
      <c r="AD659" s="408"/>
      <c r="AE659" s="408"/>
      <c r="AF659" s="408"/>
      <c r="AG659" s="408"/>
      <c r="AH659" s="408"/>
      <c r="AI659" s="408"/>
      <c r="AJ659" s="408"/>
      <c r="AK659" s="408"/>
      <c r="AL659" s="408"/>
      <c r="AM659" s="408"/>
      <c r="AN659" s="408"/>
      <c r="AO659" s="408"/>
      <c r="AP659" s="408"/>
      <c r="AQ659" s="408"/>
      <c r="AR659" s="409"/>
      <c r="AS659" s="407"/>
      <c r="AT659" s="408"/>
      <c r="AU659" s="408"/>
      <c r="AV659" s="408"/>
      <c r="AW659" s="408"/>
      <c r="AX659" s="408"/>
      <c r="AY659" s="408"/>
      <c r="AZ659" s="408"/>
      <c r="BA659" s="408"/>
      <c r="BB659" s="409"/>
      <c r="BC659" s="407" t="s">
        <v>506</v>
      </c>
      <c r="BD659" s="408"/>
      <c r="BE659" s="408"/>
      <c r="BF659" s="408"/>
      <c r="BG659" s="408"/>
      <c r="BH659" s="408"/>
      <c r="BI659" s="408"/>
      <c r="BJ659" s="408"/>
      <c r="BK659" s="408"/>
      <c r="BL659" s="408"/>
      <c r="BM659" s="409"/>
      <c r="BN659" s="407" t="s">
        <v>439</v>
      </c>
      <c r="BO659" s="408"/>
      <c r="BP659" s="408"/>
      <c r="BQ659" s="408"/>
      <c r="BR659" s="408"/>
      <c r="BS659" s="408"/>
      <c r="BT659" s="408"/>
      <c r="BU659" s="408"/>
      <c r="BV659" s="408"/>
      <c r="BW659" s="408"/>
      <c r="BX659" s="408"/>
      <c r="BY659" s="408"/>
      <c r="BZ659" s="408"/>
      <c r="CA659" s="408"/>
      <c r="CB659" s="409"/>
    </row>
    <row r="660" spans="1:89" x14ac:dyDescent="0.2">
      <c r="A660" s="407"/>
      <c r="B660" s="408"/>
      <c r="C660" s="408"/>
      <c r="D660" s="409"/>
      <c r="E660" s="407"/>
      <c r="F660" s="408"/>
      <c r="G660" s="408"/>
      <c r="H660" s="408"/>
      <c r="I660" s="408"/>
      <c r="J660" s="408"/>
      <c r="K660" s="408"/>
      <c r="L660" s="408"/>
      <c r="M660" s="408"/>
      <c r="N660" s="408"/>
      <c r="O660" s="408"/>
      <c r="P660" s="408"/>
      <c r="Q660" s="408"/>
      <c r="R660" s="408"/>
      <c r="S660" s="408"/>
      <c r="T660" s="408"/>
      <c r="U660" s="408"/>
      <c r="V660" s="408"/>
      <c r="W660" s="408"/>
      <c r="X660" s="408"/>
      <c r="Y660" s="408"/>
      <c r="Z660" s="408"/>
      <c r="AA660" s="408"/>
      <c r="AB660" s="408"/>
      <c r="AC660" s="408"/>
      <c r="AD660" s="408"/>
      <c r="AE660" s="408"/>
      <c r="AF660" s="408"/>
      <c r="AG660" s="408"/>
      <c r="AH660" s="408"/>
      <c r="AI660" s="408"/>
      <c r="AJ660" s="408"/>
      <c r="AK660" s="408"/>
      <c r="AL660" s="408"/>
      <c r="AM660" s="408"/>
      <c r="AN660" s="408"/>
      <c r="AO660" s="408"/>
      <c r="AP660" s="408"/>
      <c r="AQ660" s="408"/>
      <c r="AR660" s="409"/>
      <c r="AS660" s="407"/>
      <c r="AT660" s="408"/>
      <c r="AU660" s="408"/>
      <c r="AV660" s="408"/>
      <c r="AW660" s="408"/>
      <c r="AX660" s="408"/>
      <c r="AY660" s="408"/>
      <c r="AZ660" s="408"/>
      <c r="BA660" s="408"/>
      <c r="BB660" s="409"/>
      <c r="BC660" s="407" t="s">
        <v>432</v>
      </c>
      <c r="BD660" s="408"/>
      <c r="BE660" s="408"/>
      <c r="BF660" s="408"/>
      <c r="BG660" s="408"/>
      <c r="BH660" s="408"/>
      <c r="BI660" s="408"/>
      <c r="BJ660" s="408"/>
      <c r="BK660" s="408"/>
      <c r="BL660" s="408"/>
      <c r="BM660" s="409"/>
      <c r="BN660" s="407"/>
      <c r="BO660" s="408"/>
      <c r="BP660" s="408"/>
      <c r="BQ660" s="408"/>
      <c r="BR660" s="408"/>
      <c r="BS660" s="408"/>
      <c r="BT660" s="408"/>
      <c r="BU660" s="408"/>
      <c r="BV660" s="408"/>
      <c r="BW660" s="408"/>
      <c r="BX660" s="408"/>
      <c r="BY660" s="408"/>
      <c r="BZ660" s="408"/>
      <c r="CA660" s="408"/>
      <c r="CB660" s="409"/>
    </row>
    <row r="661" spans="1:89" x14ac:dyDescent="0.2">
      <c r="A661" s="400">
        <v>1</v>
      </c>
      <c r="B661" s="401"/>
      <c r="C661" s="401"/>
      <c r="D661" s="402"/>
      <c r="E661" s="400">
        <v>2</v>
      </c>
      <c r="F661" s="401"/>
      <c r="G661" s="401"/>
      <c r="H661" s="401"/>
      <c r="I661" s="401"/>
      <c r="J661" s="401"/>
      <c r="K661" s="401"/>
      <c r="L661" s="401"/>
      <c r="M661" s="401"/>
      <c r="N661" s="401"/>
      <c r="O661" s="401"/>
      <c r="P661" s="401"/>
      <c r="Q661" s="401"/>
      <c r="R661" s="401"/>
      <c r="S661" s="401"/>
      <c r="T661" s="401"/>
      <c r="U661" s="401"/>
      <c r="V661" s="401"/>
      <c r="W661" s="401"/>
      <c r="X661" s="401"/>
      <c r="Y661" s="401"/>
      <c r="Z661" s="401"/>
      <c r="AA661" s="401"/>
      <c r="AB661" s="401"/>
      <c r="AC661" s="401"/>
      <c r="AD661" s="401"/>
      <c r="AE661" s="401"/>
      <c r="AF661" s="401"/>
      <c r="AG661" s="401"/>
      <c r="AH661" s="401"/>
      <c r="AI661" s="401"/>
      <c r="AJ661" s="401"/>
      <c r="AK661" s="401"/>
      <c r="AL661" s="401"/>
      <c r="AM661" s="401"/>
      <c r="AN661" s="401"/>
      <c r="AO661" s="401"/>
      <c r="AP661" s="401"/>
      <c r="AQ661" s="401"/>
      <c r="AR661" s="402"/>
      <c r="AS661" s="400">
        <v>3</v>
      </c>
      <c r="AT661" s="401"/>
      <c r="AU661" s="401"/>
      <c r="AV661" s="401"/>
      <c r="AW661" s="401"/>
      <c r="AX661" s="401"/>
      <c r="AY661" s="401"/>
      <c r="AZ661" s="401"/>
      <c r="BA661" s="401"/>
      <c r="BB661" s="402"/>
      <c r="BC661" s="400">
        <v>4</v>
      </c>
      <c r="BD661" s="401"/>
      <c r="BE661" s="401"/>
      <c r="BF661" s="401"/>
      <c r="BG661" s="401"/>
      <c r="BH661" s="401"/>
      <c r="BI661" s="401"/>
      <c r="BJ661" s="401"/>
      <c r="BK661" s="401"/>
      <c r="BL661" s="401"/>
      <c r="BM661" s="402"/>
      <c r="BN661" s="400">
        <v>5</v>
      </c>
      <c r="BO661" s="401"/>
      <c r="BP661" s="401"/>
      <c r="BQ661" s="401"/>
      <c r="BR661" s="401"/>
      <c r="BS661" s="401"/>
      <c r="BT661" s="401"/>
      <c r="BU661" s="401"/>
      <c r="BV661" s="401"/>
      <c r="BW661" s="401"/>
      <c r="BX661" s="401"/>
      <c r="BY661" s="401"/>
      <c r="BZ661" s="401"/>
      <c r="CA661" s="401"/>
      <c r="CB661" s="402"/>
    </row>
    <row r="662" spans="1:89" x14ac:dyDescent="0.2">
      <c r="A662" s="400"/>
      <c r="B662" s="401"/>
      <c r="C662" s="401"/>
      <c r="D662" s="402"/>
      <c r="E662" s="280"/>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81"/>
      <c r="AE662" s="281"/>
      <c r="AF662" s="281"/>
      <c r="AG662" s="281"/>
      <c r="AH662" s="281"/>
      <c r="AI662" s="281"/>
      <c r="AJ662" s="281"/>
      <c r="AK662" s="281"/>
      <c r="AL662" s="281"/>
      <c r="AM662" s="281"/>
      <c r="AN662" s="281"/>
      <c r="AO662" s="281"/>
      <c r="AP662" s="281"/>
      <c r="AQ662" s="281"/>
      <c r="AR662" s="403"/>
      <c r="AS662" s="364"/>
      <c r="AT662" s="365"/>
      <c r="AU662" s="365"/>
      <c r="AV662" s="365"/>
      <c r="AW662" s="365"/>
      <c r="AX662" s="365"/>
      <c r="AY662" s="365"/>
      <c r="AZ662" s="365"/>
      <c r="BA662" s="365"/>
      <c r="BB662" s="366"/>
      <c r="BC662" s="364"/>
      <c r="BD662" s="365"/>
      <c r="BE662" s="365"/>
      <c r="BF662" s="365"/>
      <c r="BG662" s="365"/>
      <c r="BH662" s="365"/>
      <c r="BI662" s="365"/>
      <c r="BJ662" s="365"/>
      <c r="BK662" s="365"/>
      <c r="BL662" s="365"/>
      <c r="BM662" s="366"/>
      <c r="BN662" s="404">
        <f>ROUND(AS662*BC662,2)</f>
        <v>0</v>
      </c>
      <c r="BO662" s="405"/>
      <c r="BP662" s="405"/>
      <c r="BQ662" s="405"/>
      <c r="BR662" s="405"/>
      <c r="BS662" s="405"/>
      <c r="BT662" s="405"/>
      <c r="BU662" s="405"/>
      <c r="BV662" s="405"/>
      <c r="BW662" s="405"/>
      <c r="BX662" s="405"/>
      <c r="BY662" s="405"/>
      <c r="BZ662" s="405"/>
      <c r="CA662" s="405"/>
      <c r="CB662" s="406"/>
    </row>
    <row r="663" spans="1:89" x14ac:dyDescent="0.2">
      <c r="A663" s="233"/>
      <c r="B663" s="231"/>
      <c r="C663" s="231"/>
      <c r="D663" s="232"/>
      <c r="E663" s="361"/>
      <c r="F663" s="362"/>
      <c r="G663" s="362"/>
      <c r="H663" s="362"/>
      <c r="I663" s="362"/>
      <c r="J663" s="362"/>
      <c r="K663" s="362"/>
      <c r="L663" s="362"/>
      <c r="M663" s="362"/>
      <c r="N663" s="362"/>
      <c r="O663" s="362"/>
      <c r="P663" s="362"/>
      <c r="Q663" s="362"/>
      <c r="R663" s="362"/>
      <c r="S663" s="362"/>
      <c r="T663" s="362"/>
      <c r="U663" s="362"/>
      <c r="V663" s="362"/>
      <c r="W663" s="362"/>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3"/>
      <c r="AS663" s="364"/>
      <c r="AT663" s="365"/>
      <c r="AU663" s="365"/>
      <c r="AV663" s="365"/>
      <c r="AW663" s="365"/>
      <c r="AX663" s="365"/>
      <c r="AY663" s="365"/>
      <c r="AZ663" s="365"/>
      <c r="BA663" s="365"/>
      <c r="BB663" s="366"/>
      <c r="BC663" s="364"/>
      <c r="BD663" s="365"/>
      <c r="BE663" s="365"/>
      <c r="BF663" s="365"/>
      <c r="BG663" s="365"/>
      <c r="BH663" s="365"/>
      <c r="BI663" s="365"/>
      <c r="BJ663" s="365"/>
      <c r="BK663" s="365"/>
      <c r="BL663" s="365"/>
      <c r="BM663" s="366"/>
      <c r="BN663" s="392">
        <f>AS663*BC663</f>
        <v>0</v>
      </c>
      <c r="BO663" s="393"/>
      <c r="BP663" s="393"/>
      <c r="BQ663" s="393"/>
      <c r="BR663" s="393"/>
      <c r="BS663" s="393"/>
      <c r="BT663" s="393"/>
      <c r="BU663" s="393"/>
      <c r="BV663" s="393"/>
      <c r="BW663" s="393"/>
      <c r="BX663" s="393"/>
      <c r="BY663" s="393"/>
      <c r="BZ663" s="393"/>
      <c r="CA663" s="393"/>
      <c r="CB663" s="394"/>
    </row>
    <row r="664" spans="1:89" x14ac:dyDescent="0.2">
      <c r="A664" s="395"/>
      <c r="B664" s="151"/>
      <c r="C664" s="151"/>
      <c r="D664" s="396"/>
      <c r="E664" s="397"/>
      <c r="F664" s="398"/>
      <c r="G664" s="398"/>
      <c r="H664" s="398"/>
      <c r="I664" s="398"/>
      <c r="J664" s="398"/>
      <c r="K664" s="398"/>
      <c r="L664" s="398"/>
      <c r="M664" s="398"/>
      <c r="N664" s="398"/>
      <c r="O664" s="398"/>
      <c r="P664" s="398"/>
      <c r="Q664" s="398"/>
      <c r="R664" s="398"/>
      <c r="S664" s="398"/>
      <c r="T664" s="398"/>
      <c r="U664" s="398"/>
      <c r="V664" s="398"/>
      <c r="W664" s="398"/>
      <c r="X664" s="398"/>
      <c r="Y664" s="398"/>
      <c r="Z664" s="398"/>
      <c r="AA664" s="398"/>
      <c r="AB664" s="398"/>
      <c r="AC664" s="398"/>
      <c r="AD664" s="398"/>
      <c r="AE664" s="398"/>
      <c r="AF664" s="398"/>
      <c r="AG664" s="398"/>
      <c r="AH664" s="398"/>
      <c r="AI664" s="398"/>
      <c r="AJ664" s="398"/>
      <c r="AK664" s="398"/>
      <c r="AL664" s="398"/>
      <c r="AM664" s="398"/>
      <c r="AN664" s="398"/>
      <c r="AO664" s="398"/>
      <c r="AP664" s="398"/>
      <c r="AQ664" s="398"/>
      <c r="AR664" s="399"/>
      <c r="AS664" s="364"/>
      <c r="AT664" s="365"/>
      <c r="AU664" s="365"/>
      <c r="AV664" s="365"/>
      <c r="AW664" s="365"/>
      <c r="AX664" s="365"/>
      <c r="AY664" s="365"/>
      <c r="AZ664" s="365"/>
      <c r="BA664" s="365"/>
      <c r="BB664" s="366"/>
      <c r="BC664" s="364"/>
      <c r="BD664" s="365"/>
      <c r="BE664" s="365"/>
      <c r="BF664" s="365"/>
      <c r="BG664" s="365"/>
      <c r="BH664" s="365"/>
      <c r="BI664" s="365"/>
      <c r="BJ664" s="365"/>
      <c r="BK664" s="365"/>
      <c r="BL664" s="365"/>
      <c r="BM664" s="366"/>
      <c r="BN664" s="392">
        <f t="shared" ref="BN664" si="31">AS664*BC664</f>
        <v>0</v>
      </c>
      <c r="BO664" s="393"/>
      <c r="BP664" s="393"/>
      <c r="BQ664" s="393"/>
      <c r="BR664" s="393"/>
      <c r="BS664" s="393"/>
      <c r="BT664" s="393"/>
      <c r="BU664" s="393"/>
      <c r="BV664" s="393"/>
      <c r="BW664" s="393"/>
      <c r="BX664" s="393"/>
      <c r="BY664" s="393"/>
      <c r="BZ664" s="393"/>
      <c r="CA664" s="393"/>
      <c r="CB664" s="394"/>
    </row>
    <row r="665" spans="1:89" x14ac:dyDescent="0.2">
      <c r="A665" s="377"/>
      <c r="B665" s="378"/>
      <c r="C665" s="378"/>
      <c r="D665" s="379"/>
      <c r="E665" s="380" t="s">
        <v>421</v>
      </c>
      <c r="F665" s="381"/>
      <c r="G665" s="381"/>
      <c r="H665" s="381"/>
      <c r="I665" s="381"/>
      <c r="J665" s="381"/>
      <c r="K665" s="381"/>
      <c r="L665" s="381"/>
      <c r="M665" s="381"/>
      <c r="N665" s="381"/>
      <c r="O665" s="381"/>
      <c r="P665" s="381"/>
      <c r="Q665" s="381"/>
      <c r="R665" s="381"/>
      <c r="S665" s="381"/>
      <c r="T665" s="381"/>
      <c r="U665" s="381"/>
      <c r="V665" s="381"/>
      <c r="W665" s="381"/>
      <c r="X665" s="381"/>
      <c r="Y665" s="381"/>
      <c r="Z665" s="381"/>
      <c r="AA665" s="381"/>
      <c r="AB665" s="381"/>
      <c r="AC665" s="381"/>
      <c r="AD665" s="381"/>
      <c r="AE665" s="381"/>
      <c r="AF665" s="381"/>
      <c r="AG665" s="381"/>
      <c r="AH665" s="381"/>
      <c r="AI665" s="381"/>
      <c r="AJ665" s="381"/>
      <c r="AK665" s="381"/>
      <c r="AL665" s="381"/>
      <c r="AM665" s="381"/>
      <c r="AN665" s="381"/>
      <c r="AO665" s="381"/>
      <c r="AP665" s="381"/>
      <c r="AQ665" s="381"/>
      <c r="AR665" s="382"/>
      <c r="AS665" s="383" t="s">
        <v>52</v>
      </c>
      <c r="AT665" s="384"/>
      <c r="AU665" s="384"/>
      <c r="AV665" s="384"/>
      <c r="AW665" s="384"/>
      <c r="AX665" s="384"/>
      <c r="AY665" s="384"/>
      <c r="AZ665" s="384"/>
      <c r="BA665" s="384"/>
      <c r="BB665" s="385"/>
      <c r="BC665" s="386" t="s">
        <v>52</v>
      </c>
      <c r="BD665" s="387"/>
      <c r="BE665" s="387"/>
      <c r="BF665" s="387"/>
      <c r="BG665" s="387"/>
      <c r="BH665" s="387"/>
      <c r="BI665" s="387"/>
      <c r="BJ665" s="387"/>
      <c r="BK665" s="387"/>
      <c r="BL665" s="387"/>
      <c r="BM665" s="388"/>
      <c r="BN665" s="389">
        <f>SUM(BN662:CB664)</f>
        <v>0</v>
      </c>
      <c r="BO665" s="390"/>
      <c r="BP665" s="390"/>
      <c r="BQ665" s="390"/>
      <c r="BR665" s="390"/>
      <c r="BS665" s="390"/>
      <c r="BT665" s="390"/>
      <c r="BU665" s="390"/>
      <c r="BV665" s="390"/>
      <c r="BW665" s="390"/>
      <c r="BX665" s="390"/>
      <c r="BY665" s="390"/>
      <c r="BZ665" s="390"/>
      <c r="CA665" s="390"/>
      <c r="CB665" s="391"/>
    </row>
    <row r="666" spans="1:89" ht="15.75"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85"/>
      <c r="AT666" s="85"/>
      <c r="AU666" s="85"/>
      <c r="AV666" s="85"/>
      <c r="AW666" s="85"/>
      <c r="AX666" s="85"/>
      <c r="AY666" s="85"/>
      <c r="AZ666" s="85"/>
      <c r="BA666" s="85"/>
      <c r="BB666" s="85"/>
      <c r="BC666" s="86"/>
      <c r="BD666" s="86"/>
      <c r="BE666" s="86"/>
      <c r="BF666" s="86"/>
      <c r="BG666" s="86"/>
      <c r="BH666" s="86"/>
      <c r="BI666" s="86"/>
      <c r="BJ666" s="86"/>
      <c r="BK666" s="86"/>
      <c r="BL666" s="86"/>
      <c r="BM666" s="86"/>
      <c r="BN666" s="86"/>
      <c r="BO666" s="86"/>
      <c r="BP666" s="86"/>
      <c r="BQ666" s="9"/>
      <c r="BR666" s="9"/>
      <c r="BS666" s="9"/>
      <c r="BT666" s="9"/>
      <c r="BU666" s="9"/>
      <c r="BV666" s="9"/>
      <c r="BW666" s="9"/>
      <c r="BX666" s="9"/>
      <c r="BY666" s="9"/>
      <c r="BZ666" s="9"/>
      <c r="CA666" s="9"/>
      <c r="CB666" s="9"/>
    </row>
    <row r="667" spans="1:89" x14ac:dyDescent="0.2">
      <c r="CK667" s="80"/>
    </row>
    <row r="668" spans="1:89" ht="15.75" x14ac:dyDescent="0.25">
      <c r="A668" s="72" t="s">
        <v>419</v>
      </c>
      <c r="B668" s="39"/>
      <c r="C668" s="39"/>
      <c r="D668" s="39"/>
      <c r="E668" s="39"/>
      <c r="F668" s="39"/>
      <c r="G668" s="39"/>
      <c r="H668" s="39"/>
      <c r="I668" s="39"/>
      <c r="J668" s="39"/>
      <c r="X668" s="87"/>
      <c r="Y668" s="376"/>
      <c r="Z668" s="376"/>
      <c r="AA668" s="376"/>
      <c r="AB668" s="376"/>
      <c r="AC668" s="376"/>
      <c r="AD668" s="376"/>
      <c r="AE668" s="376"/>
      <c r="AF668" s="376"/>
      <c r="AG668" s="376"/>
      <c r="AH668" s="376"/>
      <c r="AI668" s="376"/>
      <c r="AJ668" s="376"/>
      <c r="AK668" s="87"/>
      <c r="AL668" s="369"/>
      <c r="AM668" s="369"/>
      <c r="AN668" s="369"/>
      <c r="AO668" s="369"/>
      <c r="AP668" s="369"/>
      <c r="AQ668" s="369"/>
      <c r="AR668" s="369"/>
      <c r="AS668" s="369"/>
      <c r="AT668" s="369"/>
      <c r="AU668" s="369"/>
      <c r="AV668" s="369"/>
      <c r="AW668" s="369"/>
      <c r="AX668" s="369"/>
      <c r="AY668" s="369"/>
      <c r="AZ668" s="369"/>
      <c r="BA668" s="369"/>
      <c r="BB668" s="369"/>
      <c r="BC668" s="369"/>
      <c r="BD668" s="369"/>
      <c r="BE668" s="369"/>
      <c r="BF668" s="369"/>
      <c r="BG668" s="369"/>
      <c r="BH668" s="369"/>
      <c r="BI668" s="369"/>
      <c r="BJ668" s="369"/>
      <c r="BK668" s="369"/>
      <c r="BL668" s="369"/>
      <c r="BM668" s="369"/>
      <c r="BN668" s="87"/>
      <c r="BO668" s="87"/>
      <c r="BP668" s="87"/>
      <c r="BQ668" s="87"/>
      <c r="BR668" s="87"/>
      <c r="BS668" s="87"/>
      <c r="CK668" s="80">
        <f>BN144+BN157+BP171+BP183+BN196+BQ228+BN245+BN256+BJ270+BJ282+BN295+BN308+BP324+BJ336+BP350+BO362+BN377+BN396+BN407+BN421+BN433+BN446+BN558+BN569+BN597+BN609+BN654+BN665</f>
        <v>0</v>
      </c>
    </row>
    <row r="669" spans="1:89" x14ac:dyDescent="0.2">
      <c r="A669" s="88"/>
      <c r="B669" s="88"/>
      <c r="C669" s="88"/>
      <c r="D669" s="88"/>
      <c r="E669" s="88"/>
      <c r="F669" s="88"/>
      <c r="G669" s="88"/>
      <c r="H669" s="88"/>
      <c r="I669" s="88"/>
      <c r="J669" s="88"/>
      <c r="X669" s="88"/>
      <c r="Y669" s="375" t="s">
        <v>10</v>
      </c>
      <c r="Z669" s="375"/>
      <c r="AA669" s="375"/>
      <c r="AB669" s="375"/>
      <c r="AC669" s="375"/>
      <c r="AD669" s="375"/>
      <c r="AE669" s="375"/>
      <c r="AF669" s="375"/>
      <c r="AG669" s="375"/>
      <c r="AH669" s="375"/>
      <c r="AI669" s="375"/>
      <c r="AJ669" s="375"/>
      <c r="AK669" s="88"/>
      <c r="AL669" s="375" t="s">
        <v>11</v>
      </c>
      <c r="AM669" s="375"/>
      <c r="AN669" s="375"/>
      <c r="AO669" s="375"/>
      <c r="AP669" s="375"/>
      <c r="AQ669" s="375"/>
      <c r="AR669" s="375"/>
      <c r="AS669" s="375"/>
      <c r="AT669" s="375"/>
      <c r="AU669" s="375"/>
      <c r="AV669" s="375"/>
      <c r="AW669" s="375"/>
      <c r="AX669" s="375"/>
      <c r="AY669" s="375"/>
      <c r="AZ669" s="375"/>
      <c r="BA669" s="375"/>
      <c r="BB669" s="375"/>
      <c r="BC669" s="375"/>
      <c r="BD669" s="375"/>
      <c r="BE669" s="375"/>
      <c r="BF669" s="375"/>
      <c r="BG669" s="375"/>
      <c r="BH669" s="375"/>
      <c r="BI669" s="375"/>
      <c r="BJ669" s="375"/>
      <c r="BK669" s="375"/>
      <c r="BL669" s="375"/>
      <c r="BM669" s="375"/>
      <c r="BN669" s="87"/>
      <c r="BO669" s="87"/>
      <c r="BP669" s="87"/>
      <c r="BQ669" s="87"/>
      <c r="BR669" s="87"/>
      <c r="BS669" s="87"/>
      <c r="CK669" s="89"/>
    </row>
    <row r="670" spans="1:89" x14ac:dyDescent="0.2">
      <c r="A670" s="1"/>
      <c r="B670" s="87"/>
      <c r="C670" s="87"/>
      <c r="D670" s="87"/>
      <c r="E670" s="87"/>
      <c r="F670" s="87"/>
      <c r="G670" s="87"/>
      <c r="H670" s="87"/>
      <c r="I670" s="87"/>
      <c r="J670" s="87"/>
      <c r="X670" s="87"/>
      <c r="Y670" s="87"/>
      <c r="Z670" s="87"/>
      <c r="AA670" s="87"/>
      <c r="AB670" s="87"/>
      <c r="AC670" s="87"/>
      <c r="AD670" s="87"/>
      <c r="AE670" s="87"/>
      <c r="AF670" s="87"/>
      <c r="AG670" s="87"/>
      <c r="AH670" s="87"/>
      <c r="AI670" s="87"/>
      <c r="AJ670" s="87"/>
      <c r="AK670" s="87"/>
      <c r="AL670" s="87"/>
      <c r="AM670" s="87"/>
      <c r="AN670" s="87"/>
      <c r="AO670" s="87"/>
      <c r="AP670" s="87"/>
      <c r="AQ670" s="87"/>
      <c r="AR670" s="87"/>
      <c r="AS670" s="87"/>
      <c r="AT670" s="87"/>
      <c r="AU670" s="87"/>
      <c r="AV670" s="87"/>
      <c r="AW670" s="87"/>
      <c r="AX670" s="87"/>
      <c r="AY670" s="87"/>
      <c r="AZ670" s="87"/>
      <c r="BA670" s="87"/>
      <c r="BB670" s="87"/>
      <c r="BC670" s="87"/>
      <c r="BD670" s="87"/>
      <c r="BE670" s="87"/>
      <c r="BF670" s="87"/>
      <c r="BG670" s="87"/>
      <c r="BH670" s="87"/>
      <c r="BI670" s="87"/>
      <c r="BJ670" s="87"/>
      <c r="BK670" s="87"/>
      <c r="BL670" s="87"/>
      <c r="BM670" s="87"/>
      <c r="BN670" s="88"/>
      <c r="BO670" s="88"/>
      <c r="BP670" s="88"/>
      <c r="BQ670" s="88"/>
      <c r="BR670" s="88"/>
      <c r="BS670" s="88"/>
    </row>
    <row r="671" spans="1:89" ht="15.75" x14ac:dyDescent="0.25">
      <c r="A671" s="72" t="s">
        <v>420</v>
      </c>
      <c r="B671" s="39"/>
      <c r="C671" s="39"/>
      <c r="D671" s="39"/>
      <c r="E671" s="39"/>
      <c r="F671" s="39"/>
      <c r="G671" s="39"/>
      <c r="H671" s="39"/>
      <c r="I671" s="39"/>
      <c r="J671" s="39"/>
      <c r="X671" s="87"/>
      <c r="Y671" s="376"/>
      <c r="Z671" s="376"/>
      <c r="AA671" s="376"/>
      <c r="AB671" s="376"/>
      <c r="AC671" s="376"/>
      <c r="AD671" s="376"/>
      <c r="AE671" s="376"/>
      <c r="AF671" s="376"/>
      <c r="AG671" s="376"/>
      <c r="AH671" s="376"/>
      <c r="AI671" s="376"/>
      <c r="AJ671" s="376"/>
      <c r="AK671" s="87"/>
      <c r="AL671" s="369"/>
      <c r="AM671" s="369"/>
      <c r="AN671" s="369"/>
      <c r="AO671" s="369"/>
      <c r="AP671" s="369"/>
      <c r="AQ671" s="369"/>
      <c r="AR671" s="369"/>
      <c r="AS671" s="369"/>
      <c r="AT671" s="369"/>
      <c r="AU671" s="369"/>
      <c r="AV671" s="369"/>
      <c r="AW671" s="369"/>
      <c r="AX671" s="369"/>
      <c r="AY671" s="369"/>
      <c r="AZ671" s="369"/>
      <c r="BA671" s="369"/>
      <c r="BB671" s="369"/>
      <c r="BC671" s="369"/>
      <c r="BD671" s="369"/>
      <c r="BE671" s="369"/>
      <c r="BF671" s="369"/>
      <c r="BG671" s="369"/>
      <c r="BH671" s="369"/>
      <c r="BI671" s="369"/>
      <c r="BJ671" s="369"/>
      <c r="BK671" s="369"/>
      <c r="BL671" s="369"/>
      <c r="BM671" s="369"/>
      <c r="BN671" s="87"/>
      <c r="BO671" s="87"/>
      <c r="BP671" s="87"/>
      <c r="BQ671" s="87"/>
      <c r="BR671" s="87"/>
      <c r="BS671" s="87"/>
    </row>
    <row r="672" spans="1:89" x14ac:dyDescent="0.2">
      <c r="A672" s="87"/>
      <c r="B672" s="87"/>
      <c r="C672" s="87"/>
      <c r="D672" s="87"/>
      <c r="E672" s="87"/>
      <c r="F672" s="87"/>
      <c r="G672" s="87"/>
      <c r="H672" s="87"/>
      <c r="I672" s="87"/>
      <c r="J672" s="87"/>
      <c r="X672" s="87"/>
      <c r="Y672" s="148" t="s">
        <v>10</v>
      </c>
      <c r="Z672" s="148"/>
      <c r="AA672" s="148"/>
      <c r="AB672" s="148"/>
      <c r="AC672" s="148"/>
      <c r="AD672" s="148"/>
      <c r="AE672" s="148"/>
      <c r="AF672" s="148"/>
      <c r="AG672" s="148"/>
      <c r="AH672" s="148"/>
      <c r="AI672" s="148"/>
      <c r="AJ672" s="148"/>
      <c r="AK672" s="88"/>
      <c r="AL672" s="148" t="s">
        <v>11</v>
      </c>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c r="BI672" s="148"/>
      <c r="BJ672" s="148"/>
      <c r="BK672" s="148"/>
      <c r="BL672" s="148"/>
      <c r="BM672" s="148"/>
      <c r="BN672" s="87"/>
      <c r="BO672" s="87"/>
      <c r="BP672" s="87"/>
      <c r="BQ672" s="87"/>
      <c r="BR672" s="87"/>
      <c r="BS672" s="87"/>
    </row>
    <row r="673" spans="1:80" ht="15.6" customHeight="1" x14ac:dyDescent="0.25">
      <c r="A673" s="72" t="s">
        <v>507</v>
      </c>
      <c r="B673" s="90"/>
      <c r="C673" s="39"/>
      <c r="D673" s="39"/>
      <c r="E673" s="39"/>
      <c r="F673" s="39"/>
      <c r="G673" s="39"/>
      <c r="H673" s="39"/>
      <c r="I673" s="39"/>
      <c r="J673" s="39"/>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Q673" s="91"/>
      <c r="AR673" s="91"/>
      <c r="AS673" s="91"/>
      <c r="AT673" s="91"/>
      <c r="AU673" s="91"/>
      <c r="AV673" s="91"/>
      <c r="AW673" s="91"/>
      <c r="AX673" s="91"/>
      <c r="AY673" s="91"/>
      <c r="AZ673" s="87"/>
      <c r="BA673" s="369"/>
      <c r="BB673" s="369"/>
      <c r="BC673" s="369"/>
      <c r="BD673" s="369"/>
      <c r="BE673" s="369"/>
      <c r="BF673" s="369"/>
      <c r="BG673" s="369"/>
      <c r="BH673" s="369"/>
      <c r="BI673" s="369"/>
      <c r="BJ673" s="369"/>
      <c r="BK673" s="369"/>
      <c r="BL673" s="369"/>
      <c r="BM673" s="369"/>
      <c r="BN673" s="369"/>
      <c r="BO673" s="369"/>
      <c r="BP673" s="369"/>
      <c r="BQ673" s="369"/>
      <c r="BR673" s="369"/>
      <c r="BS673" s="369"/>
      <c r="BT673" s="369"/>
      <c r="BU673" s="369"/>
      <c r="BV673" s="369"/>
      <c r="BZ673" s="5"/>
      <c r="CA673" s="92"/>
      <c r="CB673" s="5"/>
    </row>
    <row r="674" spans="1:80" ht="15.75" x14ac:dyDescent="0.25">
      <c r="A674" s="72" t="s">
        <v>508</v>
      </c>
      <c r="B674" s="90"/>
      <c r="C674" s="39"/>
      <c r="D674" s="39"/>
      <c r="E674" s="39"/>
      <c r="F674" s="39"/>
      <c r="G674" s="39"/>
      <c r="H674" s="39"/>
      <c r="I674" s="39"/>
      <c r="J674" s="39"/>
      <c r="O674" s="148" t="s">
        <v>12</v>
      </c>
      <c r="P674" s="148"/>
      <c r="Q674" s="148"/>
      <c r="R674" s="148"/>
      <c r="S674" s="148"/>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Q674" s="148" t="s">
        <v>10</v>
      </c>
      <c r="AR674" s="148"/>
      <c r="AS674" s="148"/>
      <c r="AT674" s="148"/>
      <c r="AU674" s="148"/>
      <c r="AV674" s="148"/>
      <c r="AW674" s="148"/>
      <c r="AX674" s="148"/>
      <c r="AY674" s="148"/>
      <c r="AZ674" s="88"/>
      <c r="BA674" s="148" t="s">
        <v>11</v>
      </c>
      <c r="BB674" s="148"/>
      <c r="BC674" s="148"/>
      <c r="BD674" s="148"/>
      <c r="BE674" s="148"/>
      <c r="BF674" s="148"/>
      <c r="BG674" s="148"/>
      <c r="BH674" s="148"/>
      <c r="BI674" s="148"/>
      <c r="BJ674" s="148"/>
      <c r="BK674" s="148"/>
      <c r="BL674" s="148"/>
      <c r="BM674" s="148"/>
      <c r="BN674" s="148"/>
      <c r="BO674" s="148"/>
      <c r="BP674" s="148"/>
      <c r="BQ674" s="148"/>
      <c r="BR674" s="148"/>
      <c r="BS674" s="148"/>
      <c r="BT674" s="148"/>
      <c r="BU674" s="148"/>
      <c r="BV674" s="148"/>
      <c r="BZ674" s="5"/>
      <c r="CA674" s="93"/>
      <c r="CB674" s="5"/>
    </row>
    <row r="675" spans="1:80" s="72" customFormat="1" ht="15.75" x14ac:dyDescent="0.25">
      <c r="A675" s="370" t="s">
        <v>9</v>
      </c>
      <c r="B675" s="370"/>
      <c r="C675" s="371"/>
      <c r="D675" s="371"/>
      <c r="E675" s="371"/>
      <c r="F675" s="372" t="s">
        <v>5</v>
      </c>
      <c r="G675" s="372"/>
      <c r="H675" s="373"/>
      <c r="I675" s="373"/>
      <c r="J675" s="373"/>
      <c r="K675" s="373"/>
      <c r="L675" s="373"/>
      <c r="M675" s="373"/>
      <c r="N675" s="373"/>
      <c r="O675" s="373"/>
      <c r="P675" s="373"/>
      <c r="Q675" s="373"/>
      <c r="R675" s="373"/>
      <c r="S675" s="373"/>
      <c r="T675" s="373"/>
      <c r="U675" s="373"/>
      <c r="V675" s="373"/>
      <c r="W675" s="373"/>
      <c r="X675" s="373"/>
      <c r="Y675" s="374">
        <v>20</v>
      </c>
      <c r="Z675" s="374"/>
      <c r="AA675" s="374"/>
      <c r="AB675" s="367"/>
      <c r="AC675" s="367"/>
      <c r="AD675" s="367"/>
      <c r="AE675" s="90"/>
      <c r="AF675" s="72" t="s">
        <v>509</v>
      </c>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row>
  </sheetData>
  <mergeCells count="2580">
    <mergeCell ref="A334:D334"/>
    <mergeCell ref="E334:AM334"/>
    <mergeCell ref="AN334:AV334"/>
    <mergeCell ref="AW334:BI334"/>
    <mergeCell ref="BJ334:CB334"/>
    <mergeCell ref="A335:D335"/>
    <mergeCell ref="E335:AM335"/>
    <mergeCell ref="AN335:AV335"/>
    <mergeCell ref="AW335:BI335"/>
    <mergeCell ref="BJ335:CB335"/>
    <mergeCell ref="A349:D349"/>
    <mergeCell ref="BN244:CB244"/>
    <mergeCell ref="BB244:BM244"/>
    <mergeCell ref="AN244:BA244"/>
    <mergeCell ref="E244:AM244"/>
    <mergeCell ref="A244:D244"/>
    <mergeCell ref="A243:D243"/>
    <mergeCell ref="E243:AM243"/>
    <mergeCell ref="AN243:BA243"/>
    <mergeCell ref="BB243:BM243"/>
    <mergeCell ref="BN243:CB243"/>
    <mergeCell ref="A306:D306"/>
    <mergeCell ref="E306:AM306"/>
    <mergeCell ref="AN306:BA306"/>
    <mergeCell ref="BB306:BM306"/>
    <mergeCell ref="A307:D307"/>
    <mergeCell ref="E307:AM307"/>
    <mergeCell ref="AN307:BA307"/>
    <mergeCell ref="BB307:BM307"/>
    <mergeCell ref="BN306:CB306"/>
    <mergeCell ref="BN307:CB307"/>
    <mergeCell ref="T247:AJ247"/>
    <mergeCell ref="A157:D157"/>
    <mergeCell ref="E157:AM157"/>
    <mergeCell ref="AN157:BA157"/>
    <mergeCell ref="BB157:BM157"/>
    <mergeCell ref="BN157:CB157"/>
    <mergeCell ref="AJ170:AW170"/>
    <mergeCell ref="AJ175:AW175"/>
    <mergeCell ref="AX175:BF175"/>
    <mergeCell ref="BG175:BO175"/>
    <mergeCell ref="T161:AJ161"/>
    <mergeCell ref="AS161:BB161"/>
    <mergeCell ref="BC161:BP161"/>
    <mergeCell ref="A163:D163"/>
    <mergeCell ref="E163:AI163"/>
    <mergeCell ref="AJ163:AW163"/>
    <mergeCell ref="AX163:BF163"/>
    <mergeCell ref="BG163:BO163"/>
    <mergeCell ref="BP163:CB163"/>
    <mergeCell ref="A166:D166"/>
    <mergeCell ref="E166:AI166"/>
    <mergeCell ref="AJ166:AW166"/>
    <mergeCell ref="AX166:BF166"/>
    <mergeCell ref="BG166:BO166"/>
    <mergeCell ref="BP166:CB166"/>
    <mergeCell ref="A165:D165"/>
    <mergeCell ref="E165:AI165"/>
    <mergeCell ref="AJ165:AW165"/>
    <mergeCell ref="AX165:BF165"/>
    <mergeCell ref="BG165:BO165"/>
    <mergeCell ref="BP165:CB165"/>
    <mergeCell ref="A164:D164"/>
    <mergeCell ref="E164:AI164"/>
    <mergeCell ref="E153:AM153"/>
    <mergeCell ref="AN153:BA153"/>
    <mergeCell ref="BB153:BM153"/>
    <mergeCell ref="BN153:CB153"/>
    <mergeCell ref="A154:D154"/>
    <mergeCell ref="E154:AM154"/>
    <mergeCell ref="AN154:BA154"/>
    <mergeCell ref="BB154:BM154"/>
    <mergeCell ref="BN154:CB154"/>
    <mergeCell ref="A155:D155"/>
    <mergeCell ref="E155:AM155"/>
    <mergeCell ref="AN155:BA155"/>
    <mergeCell ref="BB155:BM155"/>
    <mergeCell ref="BN155:CB155"/>
    <mergeCell ref="A156:D156"/>
    <mergeCell ref="E156:AM156"/>
    <mergeCell ref="AN156:BA156"/>
    <mergeCell ref="BB156:BM156"/>
    <mergeCell ref="BN156:CB156"/>
    <mergeCell ref="A94:D94"/>
    <mergeCell ref="E94:AM94"/>
    <mergeCell ref="AN94:BA94"/>
    <mergeCell ref="BB94:BM94"/>
    <mergeCell ref="BN94:CB94"/>
    <mergeCell ref="A95:D95"/>
    <mergeCell ref="E95:AM95"/>
    <mergeCell ref="AN95:BA95"/>
    <mergeCell ref="BB95:BM95"/>
    <mergeCell ref="BN95:CB95"/>
    <mergeCell ref="A96:D96"/>
    <mergeCell ref="E96:AM96"/>
    <mergeCell ref="AN96:BA96"/>
    <mergeCell ref="BB96:BM96"/>
    <mergeCell ref="BN96:CB96"/>
    <mergeCell ref="A146:CB146"/>
    <mergeCell ref="T148:AJ148"/>
    <mergeCell ref="AS148:BB148"/>
    <mergeCell ref="BC148:BP148"/>
    <mergeCell ref="A100:CB100"/>
    <mergeCell ref="T102:AJ102"/>
    <mergeCell ref="AS102:BB102"/>
    <mergeCell ref="BC102:BP102"/>
    <mergeCell ref="A104:D104"/>
    <mergeCell ref="E104:AL104"/>
    <mergeCell ref="AM104:AY104"/>
    <mergeCell ref="AZ104:BM104"/>
    <mergeCell ref="BN104:CB104"/>
    <mergeCell ref="A107:D107"/>
    <mergeCell ref="E107:AL107"/>
    <mergeCell ref="AM107:AY107"/>
    <mergeCell ref="AZ107:BM107"/>
    <mergeCell ref="A88:CB88"/>
    <mergeCell ref="A90:D90"/>
    <mergeCell ref="E90:AM90"/>
    <mergeCell ref="AN90:BA90"/>
    <mergeCell ref="BB90:BM90"/>
    <mergeCell ref="BN90:CB90"/>
    <mergeCell ref="A91:D91"/>
    <mergeCell ref="E91:AM91"/>
    <mergeCell ref="AN91:BA91"/>
    <mergeCell ref="BB91:BM91"/>
    <mergeCell ref="BN91:CB91"/>
    <mergeCell ref="A92:D92"/>
    <mergeCell ref="E92:AM92"/>
    <mergeCell ref="AN92:BA92"/>
    <mergeCell ref="BB92:BM92"/>
    <mergeCell ref="BN92:CB92"/>
    <mergeCell ref="A93:D93"/>
    <mergeCell ref="E93:AM93"/>
    <mergeCell ref="AN93:BA93"/>
    <mergeCell ref="BB93:BM93"/>
    <mergeCell ref="BN93:CB93"/>
    <mergeCell ref="A83:D83"/>
    <mergeCell ref="E83:AM83"/>
    <mergeCell ref="AN83:BA83"/>
    <mergeCell ref="BB83:BM83"/>
    <mergeCell ref="BN83:CB83"/>
    <mergeCell ref="A84:D84"/>
    <mergeCell ref="E84:AM84"/>
    <mergeCell ref="AN84:BA84"/>
    <mergeCell ref="BB84:BM84"/>
    <mergeCell ref="BN84:CB84"/>
    <mergeCell ref="A85:D85"/>
    <mergeCell ref="E85:AM85"/>
    <mergeCell ref="AN85:BA85"/>
    <mergeCell ref="BB85:BM85"/>
    <mergeCell ref="BN85:CB85"/>
    <mergeCell ref="A86:D86"/>
    <mergeCell ref="E86:AM86"/>
    <mergeCell ref="AN86:BA86"/>
    <mergeCell ref="BB86:BM86"/>
    <mergeCell ref="BN86:CB86"/>
    <mergeCell ref="A78:CB78"/>
    <mergeCell ref="A80:D80"/>
    <mergeCell ref="E80:AM80"/>
    <mergeCell ref="AN80:BA80"/>
    <mergeCell ref="BB80:BM80"/>
    <mergeCell ref="BN80:CB80"/>
    <mergeCell ref="A81:D81"/>
    <mergeCell ref="E81:AM81"/>
    <mergeCell ref="AN81:BA81"/>
    <mergeCell ref="BB81:BM81"/>
    <mergeCell ref="BN81:CB81"/>
    <mergeCell ref="A82:D82"/>
    <mergeCell ref="E82:AM82"/>
    <mergeCell ref="AN82:BA82"/>
    <mergeCell ref="BB82:BM82"/>
    <mergeCell ref="BN82:CB82"/>
    <mergeCell ref="A73:D73"/>
    <mergeCell ref="BB73:BM73"/>
    <mergeCell ref="BN73:CB73"/>
    <mergeCell ref="A74:D74"/>
    <mergeCell ref="BB74:BM74"/>
    <mergeCell ref="BN74:CB74"/>
    <mergeCell ref="A75:D75"/>
    <mergeCell ref="BB75:BM75"/>
    <mergeCell ref="BN75:CB75"/>
    <mergeCell ref="A76:D76"/>
    <mergeCell ref="BB76:BM76"/>
    <mergeCell ref="BN76:CB76"/>
    <mergeCell ref="E73:BA73"/>
    <mergeCell ref="E74:BA74"/>
    <mergeCell ref="E75:BA75"/>
    <mergeCell ref="E76:BA76"/>
    <mergeCell ref="A67:CB67"/>
    <mergeCell ref="A69:D69"/>
    <mergeCell ref="BB69:BM69"/>
    <mergeCell ref="BN69:CB69"/>
    <mergeCell ref="A70:D70"/>
    <mergeCell ref="BB70:BM70"/>
    <mergeCell ref="BN70:CB70"/>
    <mergeCell ref="A71:D71"/>
    <mergeCell ref="BB71:BM71"/>
    <mergeCell ref="BN71:CB71"/>
    <mergeCell ref="A72:D72"/>
    <mergeCell ref="BB72:BM72"/>
    <mergeCell ref="BN72:CB72"/>
    <mergeCell ref="E69:BA69"/>
    <mergeCell ref="E70:BA70"/>
    <mergeCell ref="E72:BA72"/>
    <mergeCell ref="A62:D62"/>
    <mergeCell ref="A63:D63"/>
    <mergeCell ref="A64:D64"/>
    <mergeCell ref="A65:D65"/>
    <mergeCell ref="E62:BA62"/>
    <mergeCell ref="E63:BA63"/>
    <mergeCell ref="E64:BA64"/>
    <mergeCell ref="E65:BA65"/>
    <mergeCell ref="BB62:CB62"/>
    <mergeCell ref="BB65:CB65"/>
    <mergeCell ref="BB63:CB63"/>
    <mergeCell ref="BB64:CB64"/>
    <mergeCell ref="A57:CB57"/>
    <mergeCell ref="A59:D59"/>
    <mergeCell ref="A60:D60"/>
    <mergeCell ref="A61:D61"/>
    <mergeCell ref="E59:BA59"/>
    <mergeCell ref="E60:BA60"/>
    <mergeCell ref="E61:BA61"/>
    <mergeCell ref="BB59:CB59"/>
    <mergeCell ref="BB60:CB60"/>
    <mergeCell ref="BB61:CB61"/>
    <mergeCell ref="A52:D52"/>
    <mergeCell ref="E52:AM52"/>
    <mergeCell ref="AN52:BM52"/>
    <mergeCell ref="BN52:CB52"/>
    <mergeCell ref="A53:D53"/>
    <mergeCell ref="E53:AM53"/>
    <mergeCell ref="AN53:BM53"/>
    <mergeCell ref="BN53:CB53"/>
    <mergeCell ref="A54:D54"/>
    <mergeCell ref="E54:AM54"/>
    <mergeCell ref="AN54:BM54"/>
    <mergeCell ref="BN54:CB54"/>
    <mergeCell ref="A55:D55"/>
    <mergeCell ref="E55:AM55"/>
    <mergeCell ref="AN55:BM55"/>
    <mergeCell ref="BN55:CB55"/>
    <mergeCell ref="A11:AG11"/>
    <mergeCell ref="AH11:CB11"/>
    <mergeCell ref="A46:CB46"/>
    <mergeCell ref="A48:D48"/>
    <mergeCell ref="E48:AM48"/>
    <mergeCell ref="AN48:BM48"/>
    <mergeCell ref="BN48:CB48"/>
    <mergeCell ref="A49:D49"/>
    <mergeCell ref="E49:AM49"/>
    <mergeCell ref="AN49:BM49"/>
    <mergeCell ref="BN49:CB49"/>
    <mergeCell ref="A50:D50"/>
    <mergeCell ref="E50:AM50"/>
    <mergeCell ref="AN50:BM50"/>
    <mergeCell ref="BN50:CB50"/>
    <mergeCell ref="A51:D51"/>
    <mergeCell ref="E51:AM51"/>
    <mergeCell ref="AN51:BM51"/>
    <mergeCell ref="BN51:CB51"/>
    <mergeCell ref="A41:D41"/>
    <mergeCell ref="E41:AM41"/>
    <mergeCell ref="AN41:BA41"/>
    <mergeCell ref="BB41:BM41"/>
    <mergeCell ref="BN41:CB41"/>
    <mergeCell ref="A42:D42"/>
    <mergeCell ref="E42:AM42"/>
    <mergeCell ref="AN42:BA42"/>
    <mergeCell ref="BB42:BM42"/>
    <mergeCell ref="BN42:CB42"/>
    <mergeCell ref="A43:D43"/>
    <mergeCell ref="E43:AM43"/>
    <mergeCell ref="AN43:BA43"/>
    <mergeCell ref="BB43:BM43"/>
    <mergeCell ref="BN43:CB43"/>
    <mergeCell ref="A44:D44"/>
    <mergeCell ref="E44:AM44"/>
    <mergeCell ref="AN44:BA44"/>
    <mergeCell ref="BB44:BM44"/>
    <mergeCell ref="BN44:CB44"/>
    <mergeCell ref="A35:CB35"/>
    <mergeCell ref="A37:D37"/>
    <mergeCell ref="E37:AM37"/>
    <mergeCell ref="AN37:BA37"/>
    <mergeCell ref="BB37:BM37"/>
    <mergeCell ref="BN37:CB37"/>
    <mergeCell ref="A38:D38"/>
    <mergeCell ref="E38:AM38"/>
    <mergeCell ref="AN38:BA38"/>
    <mergeCell ref="BB38:BM38"/>
    <mergeCell ref="BN38:CB38"/>
    <mergeCell ref="A39:D39"/>
    <mergeCell ref="E39:AM39"/>
    <mergeCell ref="AN39:BA39"/>
    <mergeCell ref="BB39:BM39"/>
    <mergeCell ref="BN39:CB39"/>
    <mergeCell ref="A40:D40"/>
    <mergeCell ref="E40:AM40"/>
    <mergeCell ref="AN40:BA40"/>
    <mergeCell ref="BB40:BM40"/>
    <mergeCell ref="BN40:CB40"/>
    <mergeCell ref="A32:D32"/>
    <mergeCell ref="E32:AM32"/>
    <mergeCell ref="BN32:CB32"/>
    <mergeCell ref="A33:D33"/>
    <mergeCell ref="E33:AM33"/>
    <mergeCell ref="BN33:CB33"/>
    <mergeCell ref="AN26:BM26"/>
    <mergeCell ref="AN27:BM27"/>
    <mergeCell ref="AN28:BM28"/>
    <mergeCell ref="AN29:BM29"/>
    <mergeCell ref="AN30:BM30"/>
    <mergeCell ref="AN31:BM31"/>
    <mergeCell ref="AN32:BM32"/>
    <mergeCell ref="AN33:BM33"/>
    <mergeCell ref="A28:D28"/>
    <mergeCell ref="E28:AM28"/>
    <mergeCell ref="BN28:CB28"/>
    <mergeCell ref="A29:D29"/>
    <mergeCell ref="E29:AM29"/>
    <mergeCell ref="BN29:CB29"/>
    <mergeCell ref="A30:D30"/>
    <mergeCell ref="E30:AM30"/>
    <mergeCell ref="BN30:CB30"/>
    <mergeCell ref="A31:D31"/>
    <mergeCell ref="E31:AM31"/>
    <mergeCell ref="BN31:CB31"/>
    <mergeCell ref="E27:AM27"/>
    <mergeCell ref="BN27:CB27"/>
    <mergeCell ref="E18:AM18"/>
    <mergeCell ref="AN18:BA18"/>
    <mergeCell ref="BB18:BM18"/>
    <mergeCell ref="BN18:CB18"/>
    <mergeCell ref="A19:D19"/>
    <mergeCell ref="E19:AM19"/>
    <mergeCell ref="AN19:BA19"/>
    <mergeCell ref="BB19:BM19"/>
    <mergeCell ref="BN19:CB19"/>
    <mergeCell ref="A20:D20"/>
    <mergeCell ref="E20:AM20"/>
    <mergeCell ref="AN20:BA20"/>
    <mergeCell ref="BB20:BM20"/>
    <mergeCell ref="BN20:CB20"/>
    <mergeCell ref="A21:D21"/>
    <mergeCell ref="E21:AM21"/>
    <mergeCell ref="AN21:BA21"/>
    <mergeCell ref="BB21:BM21"/>
    <mergeCell ref="BN21:CB21"/>
    <mergeCell ref="A4:CB4"/>
    <mergeCell ref="A6:CB6"/>
    <mergeCell ref="A7:CB7"/>
    <mergeCell ref="A98:CB98"/>
    <mergeCell ref="A9:CB9"/>
    <mergeCell ref="A15:D15"/>
    <mergeCell ref="E15:AM15"/>
    <mergeCell ref="AN15:BA15"/>
    <mergeCell ref="BB15:BM15"/>
    <mergeCell ref="BN15:CB15"/>
    <mergeCell ref="A16:D16"/>
    <mergeCell ref="E16:AM16"/>
    <mergeCell ref="AN16:BA16"/>
    <mergeCell ref="BB16:BM16"/>
    <mergeCell ref="BN16:CB16"/>
    <mergeCell ref="A17:D17"/>
    <mergeCell ref="E17:AM17"/>
    <mergeCell ref="AN17:BA17"/>
    <mergeCell ref="BB17:BM17"/>
    <mergeCell ref="BN17:CB17"/>
    <mergeCell ref="A18:D18"/>
    <mergeCell ref="A22:D22"/>
    <mergeCell ref="E22:AM22"/>
    <mergeCell ref="AN22:BA22"/>
    <mergeCell ref="BB22:BM22"/>
    <mergeCell ref="BN22:CB22"/>
    <mergeCell ref="A13:CB13"/>
    <mergeCell ref="A24:CB24"/>
    <mergeCell ref="A26:D26"/>
    <mergeCell ref="E26:AM26"/>
    <mergeCell ref="BN26:CB26"/>
    <mergeCell ref="A27:D27"/>
    <mergeCell ref="BN107:CB107"/>
    <mergeCell ref="A108:D108"/>
    <mergeCell ref="E108:AL108"/>
    <mergeCell ref="AM108:AY108"/>
    <mergeCell ref="AZ108:BM108"/>
    <mergeCell ref="BN108:CB108"/>
    <mergeCell ref="A105:D105"/>
    <mergeCell ref="E105:AL105"/>
    <mergeCell ref="AM105:AY105"/>
    <mergeCell ref="AZ105:BM105"/>
    <mergeCell ref="BN105:CB105"/>
    <mergeCell ref="A106:D106"/>
    <mergeCell ref="E106:AL106"/>
    <mergeCell ref="AM106:AY106"/>
    <mergeCell ref="AZ106:BM106"/>
    <mergeCell ref="BN106:CB106"/>
    <mergeCell ref="A113:D113"/>
    <mergeCell ref="E113:AL113"/>
    <mergeCell ref="AM113:AY113"/>
    <mergeCell ref="AZ113:BM113"/>
    <mergeCell ref="BN113:CB113"/>
    <mergeCell ref="A111:D111"/>
    <mergeCell ref="E111:AL111"/>
    <mergeCell ref="AM111:AY111"/>
    <mergeCell ref="AZ111:BM111"/>
    <mergeCell ref="BN111:CB111"/>
    <mergeCell ref="A112:D112"/>
    <mergeCell ref="E112:AL112"/>
    <mergeCell ref="AM112:AY112"/>
    <mergeCell ref="AZ112:BM112"/>
    <mergeCell ref="BN112:CB112"/>
    <mergeCell ref="A109:D109"/>
    <mergeCell ref="E109:AL109"/>
    <mergeCell ref="AM109:AY109"/>
    <mergeCell ref="AZ109:BM109"/>
    <mergeCell ref="BN109:CB109"/>
    <mergeCell ref="A110:D110"/>
    <mergeCell ref="E110:AL110"/>
    <mergeCell ref="AM110:AY110"/>
    <mergeCell ref="AZ110:BM110"/>
    <mergeCell ref="BN110:CB110"/>
    <mergeCell ref="A116:D116"/>
    <mergeCell ref="E116:AL116"/>
    <mergeCell ref="AM116:AY116"/>
    <mergeCell ref="AZ116:BM116"/>
    <mergeCell ref="BN116:CB116"/>
    <mergeCell ref="A117:D117"/>
    <mergeCell ref="E117:AL117"/>
    <mergeCell ref="AM117:AY117"/>
    <mergeCell ref="AZ117:BM117"/>
    <mergeCell ref="BN117:CB117"/>
    <mergeCell ref="A114:D114"/>
    <mergeCell ref="E114:AL114"/>
    <mergeCell ref="AM114:AY114"/>
    <mergeCell ref="AZ114:BM114"/>
    <mergeCell ref="BN114:CB114"/>
    <mergeCell ref="A115:D115"/>
    <mergeCell ref="E115:AL115"/>
    <mergeCell ref="AM115:AY115"/>
    <mergeCell ref="AZ115:BM115"/>
    <mergeCell ref="BN115:CB115"/>
    <mergeCell ref="A120:D120"/>
    <mergeCell ref="E120:AL120"/>
    <mergeCell ref="AM120:AY120"/>
    <mergeCell ref="AZ120:BM120"/>
    <mergeCell ref="BN120:CB120"/>
    <mergeCell ref="A121:D121"/>
    <mergeCell ref="E121:AL121"/>
    <mergeCell ref="AM121:AY121"/>
    <mergeCell ref="AZ121:BM121"/>
    <mergeCell ref="BN121:CB121"/>
    <mergeCell ref="A118:D118"/>
    <mergeCell ref="E118:AL118"/>
    <mergeCell ref="AM118:AY118"/>
    <mergeCell ref="AZ118:BM118"/>
    <mergeCell ref="BN118:CB118"/>
    <mergeCell ref="A119:D119"/>
    <mergeCell ref="E119:AL119"/>
    <mergeCell ref="AM119:AY119"/>
    <mergeCell ref="AZ119:BM119"/>
    <mergeCell ref="BN119:CB119"/>
    <mergeCell ref="A124:D124"/>
    <mergeCell ref="E124:AL124"/>
    <mergeCell ref="AM124:AY124"/>
    <mergeCell ref="AZ124:BM124"/>
    <mergeCell ref="BN124:CB124"/>
    <mergeCell ref="A125:D125"/>
    <mergeCell ref="E125:AL125"/>
    <mergeCell ref="AM125:AY125"/>
    <mergeCell ref="AZ125:BM125"/>
    <mergeCell ref="BN125:CB125"/>
    <mergeCell ref="A122:D122"/>
    <mergeCell ref="E122:AL122"/>
    <mergeCell ref="AM122:AY122"/>
    <mergeCell ref="AZ122:BM122"/>
    <mergeCell ref="BN122:CB122"/>
    <mergeCell ref="A123:D123"/>
    <mergeCell ref="E123:AL123"/>
    <mergeCell ref="AM123:AY123"/>
    <mergeCell ref="AZ123:BM123"/>
    <mergeCell ref="BN123:CB123"/>
    <mergeCell ref="A128:D128"/>
    <mergeCell ref="E128:AL128"/>
    <mergeCell ref="AM128:AY128"/>
    <mergeCell ref="AZ128:BM128"/>
    <mergeCell ref="BN128:CB128"/>
    <mergeCell ref="A129:D129"/>
    <mergeCell ref="E129:AL129"/>
    <mergeCell ref="AM129:AY129"/>
    <mergeCell ref="AZ129:BM129"/>
    <mergeCell ref="BN129:CB129"/>
    <mergeCell ref="A126:D126"/>
    <mergeCell ref="E126:AL126"/>
    <mergeCell ref="AM126:AY126"/>
    <mergeCell ref="AZ126:BM126"/>
    <mergeCell ref="BN126:CB126"/>
    <mergeCell ref="A127:D127"/>
    <mergeCell ref="E127:AL127"/>
    <mergeCell ref="AM127:AY127"/>
    <mergeCell ref="AZ127:BM127"/>
    <mergeCell ref="BN127:CB127"/>
    <mergeCell ref="A132:D132"/>
    <mergeCell ref="E132:AL132"/>
    <mergeCell ref="AM132:AY132"/>
    <mergeCell ref="AZ132:BM132"/>
    <mergeCell ref="BN132:CB132"/>
    <mergeCell ref="A133:D133"/>
    <mergeCell ref="E133:AL133"/>
    <mergeCell ref="AM133:AY133"/>
    <mergeCell ref="AZ133:BM133"/>
    <mergeCell ref="BN133:CB133"/>
    <mergeCell ref="A130:D130"/>
    <mergeCell ref="E130:AL130"/>
    <mergeCell ref="AM130:AY130"/>
    <mergeCell ref="AZ130:BM130"/>
    <mergeCell ref="BN130:CB130"/>
    <mergeCell ref="A131:D131"/>
    <mergeCell ref="E131:AL131"/>
    <mergeCell ref="AM131:AY131"/>
    <mergeCell ref="AZ131:BM131"/>
    <mergeCell ref="BN131:CB131"/>
    <mergeCell ref="A136:D136"/>
    <mergeCell ref="E136:AL136"/>
    <mergeCell ref="AM136:AY136"/>
    <mergeCell ref="AZ136:BM136"/>
    <mergeCell ref="BN136:CB136"/>
    <mergeCell ref="A137:D137"/>
    <mergeCell ref="E137:AL137"/>
    <mergeCell ref="AM137:AY137"/>
    <mergeCell ref="AZ137:BM137"/>
    <mergeCell ref="BN137:CB137"/>
    <mergeCell ref="A134:D134"/>
    <mergeCell ref="E134:AL134"/>
    <mergeCell ref="AM134:AY134"/>
    <mergeCell ref="AZ134:BM134"/>
    <mergeCell ref="BN134:CB134"/>
    <mergeCell ref="A135:D135"/>
    <mergeCell ref="E135:AL135"/>
    <mergeCell ref="AM135:AY135"/>
    <mergeCell ref="AZ135:BM135"/>
    <mergeCell ref="BN135:CB135"/>
    <mergeCell ref="A140:D140"/>
    <mergeCell ref="E140:AL140"/>
    <mergeCell ref="AM140:AY140"/>
    <mergeCell ref="AZ140:BM140"/>
    <mergeCell ref="BN140:CB140"/>
    <mergeCell ref="A141:D141"/>
    <mergeCell ref="E141:AL141"/>
    <mergeCell ref="AM141:AY141"/>
    <mergeCell ref="AZ141:BM141"/>
    <mergeCell ref="BN141:CB141"/>
    <mergeCell ref="A138:D138"/>
    <mergeCell ref="E138:AL138"/>
    <mergeCell ref="AM138:AY138"/>
    <mergeCell ref="AZ138:BM138"/>
    <mergeCell ref="BN138:CB138"/>
    <mergeCell ref="A139:D139"/>
    <mergeCell ref="E139:AL139"/>
    <mergeCell ref="AM139:AY139"/>
    <mergeCell ref="AZ139:BM139"/>
    <mergeCell ref="BN139:CB139"/>
    <mergeCell ref="A144:D144"/>
    <mergeCell ref="E144:AL144"/>
    <mergeCell ref="AM144:AY144"/>
    <mergeCell ref="AZ144:BM144"/>
    <mergeCell ref="BN144:CB144"/>
    <mergeCell ref="A159:CB159"/>
    <mergeCell ref="A142:D142"/>
    <mergeCell ref="E142:AL142"/>
    <mergeCell ref="AM142:AY142"/>
    <mergeCell ref="AZ142:BM142"/>
    <mergeCell ref="BN142:CB142"/>
    <mergeCell ref="A143:D143"/>
    <mergeCell ref="E143:AL143"/>
    <mergeCell ref="AM143:AY143"/>
    <mergeCell ref="AZ143:BM143"/>
    <mergeCell ref="BN143:CB143"/>
    <mergeCell ref="A150:D150"/>
    <mergeCell ref="E150:AM150"/>
    <mergeCell ref="AN150:BA150"/>
    <mergeCell ref="BB150:BM150"/>
    <mergeCell ref="BN150:CB150"/>
    <mergeCell ref="A151:D151"/>
    <mergeCell ref="E151:AM151"/>
    <mergeCell ref="AN151:BA151"/>
    <mergeCell ref="BB151:BM151"/>
    <mergeCell ref="BN151:CB151"/>
    <mergeCell ref="A152:D152"/>
    <mergeCell ref="E152:AM152"/>
    <mergeCell ref="AN152:BA152"/>
    <mergeCell ref="BB152:BM152"/>
    <mergeCell ref="BN152:CB152"/>
    <mergeCell ref="A153:D153"/>
    <mergeCell ref="AJ164:AW164"/>
    <mergeCell ref="AX164:BF164"/>
    <mergeCell ref="BG164:BO164"/>
    <mergeCell ref="BP164:CB164"/>
    <mergeCell ref="A169:D169"/>
    <mergeCell ref="E169:AI169"/>
    <mergeCell ref="AJ169:AW169"/>
    <mergeCell ref="AX169:BF169"/>
    <mergeCell ref="BG169:BO169"/>
    <mergeCell ref="BP169:CB169"/>
    <mergeCell ref="A168:D168"/>
    <mergeCell ref="E168:AI168"/>
    <mergeCell ref="AJ168:AW168"/>
    <mergeCell ref="AX168:BF168"/>
    <mergeCell ref="BG168:BO168"/>
    <mergeCell ref="BP168:CB168"/>
    <mergeCell ref="A167:D167"/>
    <mergeCell ref="E167:AI167"/>
    <mergeCell ref="AJ167:AW167"/>
    <mergeCell ref="AX167:BF167"/>
    <mergeCell ref="BG167:BO167"/>
    <mergeCell ref="BP167:CB167"/>
    <mergeCell ref="BP171:CB171"/>
    <mergeCell ref="T173:AJ173"/>
    <mergeCell ref="AS173:BB173"/>
    <mergeCell ref="BC173:BP173"/>
    <mergeCell ref="A175:D175"/>
    <mergeCell ref="E175:AI175"/>
    <mergeCell ref="A170:D170"/>
    <mergeCell ref="E170:AI170"/>
    <mergeCell ref="AX170:BF170"/>
    <mergeCell ref="BG170:BO170"/>
    <mergeCell ref="BP170:CB170"/>
    <mergeCell ref="A171:D171"/>
    <mergeCell ref="E171:AI171"/>
    <mergeCell ref="AJ171:AW171"/>
    <mergeCell ref="AX171:BF171"/>
    <mergeCell ref="BG171:BO171"/>
    <mergeCell ref="A178:D178"/>
    <mergeCell ref="E178:AI178"/>
    <mergeCell ref="BP178:CB178"/>
    <mergeCell ref="A177:D177"/>
    <mergeCell ref="E177:AI177"/>
    <mergeCell ref="BP177:CB177"/>
    <mergeCell ref="BP175:CB175"/>
    <mergeCell ref="A176:D176"/>
    <mergeCell ref="E176:AI176"/>
    <mergeCell ref="BP176:CB176"/>
    <mergeCell ref="AJ176:AW176"/>
    <mergeCell ref="AX176:BF176"/>
    <mergeCell ref="BG176:BO176"/>
    <mergeCell ref="AJ177:AW177"/>
    <mergeCell ref="AX177:BF177"/>
    <mergeCell ref="BG177:BO177"/>
    <mergeCell ref="AJ178:AW178"/>
    <mergeCell ref="AX178:BF178"/>
    <mergeCell ref="BG178:BO178"/>
    <mergeCell ref="A181:D181"/>
    <mergeCell ref="E181:AI181"/>
    <mergeCell ref="BP181:CB181"/>
    <mergeCell ref="A180:D180"/>
    <mergeCell ref="E180:AI180"/>
    <mergeCell ref="BP180:CB180"/>
    <mergeCell ref="A179:D179"/>
    <mergeCell ref="E179:AI179"/>
    <mergeCell ref="BP179:CB179"/>
    <mergeCell ref="AJ179:AW179"/>
    <mergeCell ref="AX179:BF179"/>
    <mergeCell ref="BG179:BO179"/>
    <mergeCell ref="AJ180:AW180"/>
    <mergeCell ref="AX180:BF180"/>
    <mergeCell ref="BG180:BO180"/>
    <mergeCell ref="AJ181:AW181"/>
    <mergeCell ref="AX181:BF181"/>
    <mergeCell ref="BG181:BO181"/>
    <mergeCell ref="A185:CB185"/>
    <mergeCell ref="T187:AJ187"/>
    <mergeCell ref="AS187:BB187"/>
    <mergeCell ref="BC187:BP187"/>
    <mergeCell ref="A189:D189"/>
    <mergeCell ref="E189:AM189"/>
    <mergeCell ref="AN189:BA189"/>
    <mergeCell ref="BB189:BM189"/>
    <mergeCell ref="BN189:CB189"/>
    <mergeCell ref="A183:D183"/>
    <mergeCell ref="E183:AI183"/>
    <mergeCell ref="BP183:CB183"/>
    <mergeCell ref="A182:D182"/>
    <mergeCell ref="E182:AI182"/>
    <mergeCell ref="BP182:CB182"/>
    <mergeCell ref="AJ182:AW182"/>
    <mergeCell ref="AX182:BF182"/>
    <mergeCell ref="BG182:BO182"/>
    <mergeCell ref="AJ183:AW183"/>
    <mergeCell ref="AX183:BF183"/>
    <mergeCell ref="BG183:BO183"/>
    <mergeCell ref="A192:D192"/>
    <mergeCell ref="E192:AM192"/>
    <mergeCell ref="AN192:BA192"/>
    <mergeCell ref="BB192:BM192"/>
    <mergeCell ref="BN192:CB192"/>
    <mergeCell ref="A193:D193"/>
    <mergeCell ref="E193:AM193"/>
    <mergeCell ref="AN193:BA193"/>
    <mergeCell ref="BB193:BM193"/>
    <mergeCell ref="BN193:CB193"/>
    <mergeCell ref="A190:D190"/>
    <mergeCell ref="E190:AM190"/>
    <mergeCell ref="AN190:BA190"/>
    <mergeCell ref="BB190:BM190"/>
    <mergeCell ref="BN190:CB190"/>
    <mergeCell ref="A191:D191"/>
    <mergeCell ref="E191:AM191"/>
    <mergeCell ref="AN191:BA191"/>
    <mergeCell ref="BB191:BM191"/>
    <mergeCell ref="BN191:CB191"/>
    <mergeCell ref="T200:AJ200"/>
    <mergeCell ref="AS200:BB200"/>
    <mergeCell ref="BC200:BP200"/>
    <mergeCell ref="A202:D202"/>
    <mergeCell ref="E202:BD202"/>
    <mergeCell ref="BE202:BP202"/>
    <mergeCell ref="A196:D196"/>
    <mergeCell ref="E196:AM196"/>
    <mergeCell ref="AN196:BA196"/>
    <mergeCell ref="BB196:BM196"/>
    <mergeCell ref="BN196:CB196"/>
    <mergeCell ref="A198:CB198"/>
    <mergeCell ref="A194:D194"/>
    <mergeCell ref="E194:AM194"/>
    <mergeCell ref="AN194:BA194"/>
    <mergeCell ref="BB194:BM194"/>
    <mergeCell ref="BN194:CB194"/>
    <mergeCell ref="A195:D195"/>
    <mergeCell ref="E195:AM195"/>
    <mergeCell ref="AN195:BA195"/>
    <mergeCell ref="BB195:BM195"/>
    <mergeCell ref="BN195:CB195"/>
    <mergeCell ref="A205:D205"/>
    <mergeCell ref="E205:BD205"/>
    <mergeCell ref="BE205:BP205"/>
    <mergeCell ref="BQ205:CB205"/>
    <mergeCell ref="A206:D206"/>
    <mergeCell ref="E206:BD206"/>
    <mergeCell ref="BE206:BP206"/>
    <mergeCell ref="BQ206:CB206"/>
    <mergeCell ref="BQ202:CB202"/>
    <mergeCell ref="A203:D203"/>
    <mergeCell ref="E203:BD203"/>
    <mergeCell ref="BE203:BP203"/>
    <mergeCell ref="BQ203:CB203"/>
    <mergeCell ref="A204:D204"/>
    <mergeCell ref="E204:BD204"/>
    <mergeCell ref="BE204:BP204"/>
    <mergeCell ref="BQ204:CB204"/>
    <mergeCell ref="A210:D210"/>
    <mergeCell ref="E210:BD210"/>
    <mergeCell ref="BE210:BP210"/>
    <mergeCell ref="BQ210:CB210"/>
    <mergeCell ref="A211:D212"/>
    <mergeCell ref="E211:BD211"/>
    <mergeCell ref="BE211:BP212"/>
    <mergeCell ref="BQ211:CB212"/>
    <mergeCell ref="E212:BD212"/>
    <mergeCell ref="A207:D207"/>
    <mergeCell ref="E207:BD207"/>
    <mergeCell ref="BE207:BP207"/>
    <mergeCell ref="BQ207:CB207"/>
    <mergeCell ref="A208:D209"/>
    <mergeCell ref="E208:BD208"/>
    <mergeCell ref="BE208:BP209"/>
    <mergeCell ref="BQ208:CB209"/>
    <mergeCell ref="E209:BD209"/>
    <mergeCell ref="A220:D221"/>
    <mergeCell ref="E220:BD220"/>
    <mergeCell ref="BE220:BP221"/>
    <mergeCell ref="BQ220:CB221"/>
    <mergeCell ref="E221:BD221"/>
    <mergeCell ref="A222:D223"/>
    <mergeCell ref="E222:BD222"/>
    <mergeCell ref="BE222:BP223"/>
    <mergeCell ref="BQ222:CB223"/>
    <mergeCell ref="E223:BD223"/>
    <mergeCell ref="E217:BD217"/>
    <mergeCell ref="A218:D219"/>
    <mergeCell ref="E218:BD218"/>
    <mergeCell ref="BE218:BP219"/>
    <mergeCell ref="BQ218:CB219"/>
    <mergeCell ref="E219:BD219"/>
    <mergeCell ref="A213:D214"/>
    <mergeCell ref="E213:BD213"/>
    <mergeCell ref="BE213:BP214"/>
    <mergeCell ref="BQ213:CB214"/>
    <mergeCell ref="E214:BD214"/>
    <mergeCell ref="A215:D217"/>
    <mergeCell ref="E215:BD215"/>
    <mergeCell ref="BE215:BP217"/>
    <mergeCell ref="BQ215:CB217"/>
    <mergeCell ref="E216:BD216"/>
    <mergeCell ref="A234:CB234"/>
    <mergeCell ref="T236:AJ236"/>
    <mergeCell ref="AS236:BB236"/>
    <mergeCell ref="BC236:BP236"/>
    <mergeCell ref="A238:D238"/>
    <mergeCell ref="E238:AM238"/>
    <mergeCell ref="AN238:BA238"/>
    <mergeCell ref="BB238:BM238"/>
    <mergeCell ref="BN238:CB238"/>
    <mergeCell ref="A228:D228"/>
    <mergeCell ref="E228:BD228"/>
    <mergeCell ref="BE228:BP228"/>
    <mergeCell ref="BQ228:CB228"/>
    <mergeCell ref="CE228:CK228"/>
    <mergeCell ref="A230:CB232"/>
    <mergeCell ref="A224:D225"/>
    <mergeCell ref="E224:BD224"/>
    <mergeCell ref="BE224:BP225"/>
    <mergeCell ref="BQ224:CB225"/>
    <mergeCell ref="E225:BD225"/>
    <mergeCell ref="A226:D227"/>
    <mergeCell ref="E226:BD226"/>
    <mergeCell ref="BE226:BP227"/>
    <mergeCell ref="BQ226:CB227"/>
    <mergeCell ref="E227:BD227"/>
    <mergeCell ref="A241:D241"/>
    <mergeCell ref="E241:AM241"/>
    <mergeCell ref="AN241:BA241"/>
    <mergeCell ref="BB241:BM241"/>
    <mergeCell ref="BN241:CB241"/>
    <mergeCell ref="A242:D242"/>
    <mergeCell ref="E242:AM242"/>
    <mergeCell ref="AN242:BA242"/>
    <mergeCell ref="BB242:BM242"/>
    <mergeCell ref="BN242:CB242"/>
    <mergeCell ref="A239:D239"/>
    <mergeCell ref="E239:AM239"/>
    <mergeCell ref="AN239:BA239"/>
    <mergeCell ref="BB239:BM239"/>
    <mergeCell ref="BN239:CB239"/>
    <mergeCell ref="A240:D240"/>
    <mergeCell ref="E240:AM240"/>
    <mergeCell ref="AN240:BA240"/>
    <mergeCell ref="BB240:BM240"/>
    <mergeCell ref="BN240:CB240"/>
    <mergeCell ref="AS247:BB247"/>
    <mergeCell ref="BC247:BP247"/>
    <mergeCell ref="A249:D249"/>
    <mergeCell ref="E249:AM249"/>
    <mergeCell ref="AN249:BA249"/>
    <mergeCell ref="BB249:BM249"/>
    <mergeCell ref="BN249:CB249"/>
    <mergeCell ref="A245:D245"/>
    <mergeCell ref="E245:AM245"/>
    <mergeCell ref="AN245:BA245"/>
    <mergeCell ref="BB245:BM245"/>
    <mergeCell ref="BN245:CB245"/>
    <mergeCell ref="A252:D252"/>
    <mergeCell ref="E252:AM252"/>
    <mergeCell ref="AN252:BA252"/>
    <mergeCell ref="BB252:BM252"/>
    <mergeCell ref="BN252:CB252"/>
    <mergeCell ref="A253:D253"/>
    <mergeCell ref="E253:AM253"/>
    <mergeCell ref="AN253:BA253"/>
    <mergeCell ref="BB253:BM253"/>
    <mergeCell ref="BN253:CB253"/>
    <mergeCell ref="A250:D250"/>
    <mergeCell ref="E250:AM250"/>
    <mergeCell ref="AN250:BA250"/>
    <mergeCell ref="BB250:BM250"/>
    <mergeCell ref="BN250:CB250"/>
    <mergeCell ref="A251:D251"/>
    <mergeCell ref="E251:AM251"/>
    <mergeCell ref="AN251:BA251"/>
    <mergeCell ref="BB251:BM251"/>
    <mergeCell ref="BN251:CB251"/>
    <mergeCell ref="A254:D254"/>
    <mergeCell ref="E254:AM254"/>
    <mergeCell ref="AN254:BA254"/>
    <mergeCell ref="BB254:BM254"/>
    <mergeCell ref="BN254:CB254"/>
    <mergeCell ref="A255:D255"/>
    <mergeCell ref="E255:AM255"/>
    <mergeCell ref="AN255:BA255"/>
    <mergeCell ref="BB255:BM255"/>
    <mergeCell ref="BN255:CB255"/>
    <mergeCell ref="T260:AJ260"/>
    <mergeCell ref="AS260:BB260"/>
    <mergeCell ref="BC260:BP260"/>
    <mergeCell ref="A262:D262"/>
    <mergeCell ref="E262:AM262"/>
    <mergeCell ref="AN262:BA262"/>
    <mergeCell ref="BB262:BI262"/>
    <mergeCell ref="BJ262:CB262"/>
    <mergeCell ref="A256:D256"/>
    <mergeCell ref="E256:AM256"/>
    <mergeCell ref="AN256:BA256"/>
    <mergeCell ref="BB256:BM256"/>
    <mergeCell ref="BN256:CB256"/>
    <mergeCell ref="A258:CB258"/>
    <mergeCell ref="A265:D265"/>
    <mergeCell ref="E265:AM265"/>
    <mergeCell ref="AN265:BA265"/>
    <mergeCell ref="BB265:BI265"/>
    <mergeCell ref="BJ265:CB265"/>
    <mergeCell ref="A266:D266"/>
    <mergeCell ref="E266:AM266"/>
    <mergeCell ref="AN266:BA266"/>
    <mergeCell ref="BB266:BI266"/>
    <mergeCell ref="BJ266:CB266"/>
    <mergeCell ref="A263:D263"/>
    <mergeCell ref="E263:AM263"/>
    <mergeCell ref="AN263:BA263"/>
    <mergeCell ref="BB263:BI263"/>
    <mergeCell ref="BJ263:CB263"/>
    <mergeCell ref="A264:D264"/>
    <mergeCell ref="E264:AM264"/>
    <mergeCell ref="AN264:BA264"/>
    <mergeCell ref="BB264:BI264"/>
    <mergeCell ref="BJ264:CB264"/>
    <mergeCell ref="A269:D269"/>
    <mergeCell ref="E269:AM269"/>
    <mergeCell ref="AN269:BA269"/>
    <mergeCell ref="BB269:BI269"/>
    <mergeCell ref="BJ269:CB269"/>
    <mergeCell ref="A267:D267"/>
    <mergeCell ref="E267:AM267"/>
    <mergeCell ref="AN267:BA267"/>
    <mergeCell ref="BB267:BI267"/>
    <mergeCell ref="BJ267:CB267"/>
    <mergeCell ref="A268:D268"/>
    <mergeCell ref="E268:AM268"/>
    <mergeCell ref="AN268:BA268"/>
    <mergeCell ref="BB268:BI268"/>
    <mergeCell ref="BJ268:CB268"/>
    <mergeCell ref="A274:D274"/>
    <mergeCell ref="E274:AM274"/>
    <mergeCell ref="AN274:BA274"/>
    <mergeCell ref="BB274:BI274"/>
    <mergeCell ref="BJ274:CB274"/>
    <mergeCell ref="A275:D275"/>
    <mergeCell ref="E275:AM275"/>
    <mergeCell ref="AN275:BA275"/>
    <mergeCell ref="BB275:BI275"/>
    <mergeCell ref="BJ275:CB275"/>
    <mergeCell ref="A270:D270"/>
    <mergeCell ref="E270:AM270"/>
    <mergeCell ref="AN270:BA270"/>
    <mergeCell ref="BB270:BI270"/>
    <mergeCell ref="BJ270:CB270"/>
    <mergeCell ref="T272:AJ272"/>
    <mergeCell ref="AS272:BB272"/>
    <mergeCell ref="BC272:BP272"/>
    <mergeCell ref="A278:D278"/>
    <mergeCell ref="E278:AM278"/>
    <mergeCell ref="AN278:BA278"/>
    <mergeCell ref="BB278:BI278"/>
    <mergeCell ref="BJ278:CB278"/>
    <mergeCell ref="A279:D279"/>
    <mergeCell ref="E279:AM279"/>
    <mergeCell ref="AN279:BA279"/>
    <mergeCell ref="BB279:BI279"/>
    <mergeCell ref="BJ279:CB279"/>
    <mergeCell ref="A276:D276"/>
    <mergeCell ref="E276:AM276"/>
    <mergeCell ref="AN276:BA276"/>
    <mergeCell ref="BB276:BI276"/>
    <mergeCell ref="BJ276:CB276"/>
    <mergeCell ref="A277:D277"/>
    <mergeCell ref="E277:AM277"/>
    <mergeCell ref="AN277:BA277"/>
    <mergeCell ref="BB277:BI277"/>
    <mergeCell ref="BJ277:CB277"/>
    <mergeCell ref="T286:AJ286"/>
    <mergeCell ref="AS286:BB286"/>
    <mergeCell ref="BC286:BP286"/>
    <mergeCell ref="A288:D288"/>
    <mergeCell ref="E288:AM288"/>
    <mergeCell ref="AN288:BA288"/>
    <mergeCell ref="BB288:BM288"/>
    <mergeCell ref="BN288:CB288"/>
    <mergeCell ref="A282:D282"/>
    <mergeCell ref="E282:AM282"/>
    <mergeCell ref="AN282:BA282"/>
    <mergeCell ref="BB282:BI282"/>
    <mergeCell ref="BJ282:CB282"/>
    <mergeCell ref="A284:CB284"/>
    <mergeCell ref="A280:D280"/>
    <mergeCell ref="E280:AM280"/>
    <mergeCell ref="AN280:BA280"/>
    <mergeCell ref="BB280:BI280"/>
    <mergeCell ref="BJ280:CB280"/>
    <mergeCell ref="A281:D281"/>
    <mergeCell ref="E281:AM281"/>
    <mergeCell ref="AN281:BA281"/>
    <mergeCell ref="BB281:BI281"/>
    <mergeCell ref="BJ281:CB281"/>
    <mergeCell ref="A291:D291"/>
    <mergeCell ref="E291:AM291"/>
    <mergeCell ref="AN291:BA291"/>
    <mergeCell ref="BB291:BM291"/>
    <mergeCell ref="BN291:CB291"/>
    <mergeCell ref="A292:D292"/>
    <mergeCell ref="E292:AM292"/>
    <mergeCell ref="AN292:BA292"/>
    <mergeCell ref="BB292:BM292"/>
    <mergeCell ref="BN292:CB292"/>
    <mergeCell ref="A289:D289"/>
    <mergeCell ref="E289:AM289"/>
    <mergeCell ref="AN289:BA289"/>
    <mergeCell ref="BB289:BM289"/>
    <mergeCell ref="BN289:CB289"/>
    <mergeCell ref="A290:D290"/>
    <mergeCell ref="E290:AM290"/>
    <mergeCell ref="AN290:BA290"/>
    <mergeCell ref="BB290:BM290"/>
    <mergeCell ref="BN290:CB290"/>
    <mergeCell ref="T299:AJ299"/>
    <mergeCell ref="AS299:BB299"/>
    <mergeCell ref="BC299:BP299"/>
    <mergeCell ref="A301:D301"/>
    <mergeCell ref="E301:AM301"/>
    <mergeCell ref="AN301:BA301"/>
    <mergeCell ref="BB301:BM301"/>
    <mergeCell ref="BN301:CB301"/>
    <mergeCell ref="A295:D295"/>
    <mergeCell ref="E295:AM295"/>
    <mergeCell ref="AN295:BA295"/>
    <mergeCell ref="BB295:BM295"/>
    <mergeCell ref="BN295:CB295"/>
    <mergeCell ref="A297:CB297"/>
    <mergeCell ref="A293:D293"/>
    <mergeCell ref="E293:AM293"/>
    <mergeCell ref="AN293:BA293"/>
    <mergeCell ref="BB293:BM293"/>
    <mergeCell ref="BN293:CB293"/>
    <mergeCell ref="A294:D294"/>
    <mergeCell ref="E294:AM294"/>
    <mergeCell ref="AN294:BA294"/>
    <mergeCell ref="BB294:BM294"/>
    <mergeCell ref="BN294:CB294"/>
    <mergeCell ref="A308:D308"/>
    <mergeCell ref="E308:AM308"/>
    <mergeCell ref="AN308:BA308"/>
    <mergeCell ref="BB308:BM308"/>
    <mergeCell ref="BN308:CB308"/>
    <mergeCell ref="A310:CB310"/>
    <mergeCell ref="A304:D304"/>
    <mergeCell ref="E304:AM304"/>
    <mergeCell ref="AN304:BA304"/>
    <mergeCell ref="BB304:BM304"/>
    <mergeCell ref="BN304:CB304"/>
    <mergeCell ref="A305:D305"/>
    <mergeCell ref="E305:AM305"/>
    <mergeCell ref="AN305:BA305"/>
    <mergeCell ref="BB305:BM305"/>
    <mergeCell ref="BN305:CB305"/>
    <mergeCell ref="A302:D302"/>
    <mergeCell ref="E302:AM302"/>
    <mergeCell ref="AN302:BA302"/>
    <mergeCell ref="BB302:BM302"/>
    <mergeCell ref="BN302:CB302"/>
    <mergeCell ref="A303:D303"/>
    <mergeCell ref="E303:AM303"/>
    <mergeCell ref="AN303:BA303"/>
    <mergeCell ref="BB303:BM303"/>
    <mergeCell ref="BN303:CB303"/>
    <mergeCell ref="A319:D319"/>
    <mergeCell ref="E319:AI319"/>
    <mergeCell ref="AJ319:AT319"/>
    <mergeCell ref="AU319:BD319"/>
    <mergeCell ref="BE319:BO319"/>
    <mergeCell ref="BP319:CB319"/>
    <mergeCell ref="A318:D318"/>
    <mergeCell ref="E318:AI318"/>
    <mergeCell ref="AJ318:AT318"/>
    <mergeCell ref="AU318:BD318"/>
    <mergeCell ref="BE318:BO318"/>
    <mergeCell ref="BP318:CB318"/>
    <mergeCell ref="S312:CB312"/>
    <mergeCell ref="A314:CB314"/>
    <mergeCell ref="AS315:BB315"/>
    <mergeCell ref="BC315:BP315"/>
    <mergeCell ref="A317:D317"/>
    <mergeCell ref="E317:AI317"/>
    <mergeCell ref="AJ317:AT317"/>
    <mergeCell ref="AU317:BD317"/>
    <mergeCell ref="BE317:BO317"/>
    <mergeCell ref="BP317:CB317"/>
    <mergeCell ref="A322:D322"/>
    <mergeCell ref="E322:AI322"/>
    <mergeCell ref="AJ322:AT322"/>
    <mergeCell ref="AU322:BD322"/>
    <mergeCell ref="BE322:BO322"/>
    <mergeCell ref="BP322:CB322"/>
    <mergeCell ref="A321:D321"/>
    <mergeCell ref="E321:AI321"/>
    <mergeCell ref="AJ321:AT321"/>
    <mergeCell ref="AU321:BD321"/>
    <mergeCell ref="BE321:BO321"/>
    <mergeCell ref="BP321:CB321"/>
    <mergeCell ref="A320:D320"/>
    <mergeCell ref="E320:AI320"/>
    <mergeCell ref="AJ320:AT320"/>
    <mergeCell ref="AU320:BD320"/>
    <mergeCell ref="BE320:BO320"/>
    <mergeCell ref="BP320:CB320"/>
    <mergeCell ref="A326:CB326"/>
    <mergeCell ref="AS327:BB327"/>
    <mergeCell ref="BC327:BP327"/>
    <mergeCell ref="A329:D329"/>
    <mergeCell ref="E329:AM329"/>
    <mergeCell ref="AN329:AV329"/>
    <mergeCell ref="AW329:BI329"/>
    <mergeCell ref="BJ329:CB329"/>
    <mergeCell ref="A324:D324"/>
    <mergeCell ref="E324:AI324"/>
    <mergeCell ref="AJ324:AT324"/>
    <mergeCell ref="AU324:BD324"/>
    <mergeCell ref="BE324:BO324"/>
    <mergeCell ref="BP324:CB324"/>
    <mergeCell ref="A323:D323"/>
    <mergeCell ref="E323:AI323"/>
    <mergeCell ref="AJ323:AT323"/>
    <mergeCell ref="AU323:BD323"/>
    <mergeCell ref="BE323:BO323"/>
    <mergeCell ref="BP323:CB323"/>
    <mergeCell ref="A332:D332"/>
    <mergeCell ref="E332:AM332"/>
    <mergeCell ref="AN332:AV332"/>
    <mergeCell ref="AW332:BI332"/>
    <mergeCell ref="BJ332:CB332"/>
    <mergeCell ref="A333:D333"/>
    <mergeCell ref="E333:AM333"/>
    <mergeCell ref="AN333:AV333"/>
    <mergeCell ref="AW333:BI333"/>
    <mergeCell ref="BJ333:CB333"/>
    <mergeCell ref="A330:D330"/>
    <mergeCell ref="E330:AM330"/>
    <mergeCell ref="AN330:AV330"/>
    <mergeCell ref="AW330:BI330"/>
    <mergeCell ref="BJ330:CB330"/>
    <mergeCell ref="A331:D331"/>
    <mergeCell ref="E331:AM331"/>
    <mergeCell ref="AN331:AV331"/>
    <mergeCell ref="AW331:BI331"/>
    <mergeCell ref="BJ331:CB331"/>
    <mergeCell ref="A342:D342"/>
    <mergeCell ref="E342:AI342"/>
    <mergeCell ref="AJ342:AT342"/>
    <mergeCell ref="AU342:BD342"/>
    <mergeCell ref="BE342:BO342"/>
    <mergeCell ref="BP342:CB342"/>
    <mergeCell ref="AS339:BB339"/>
    <mergeCell ref="BC339:BP339"/>
    <mergeCell ref="A341:D341"/>
    <mergeCell ref="E341:AI341"/>
    <mergeCell ref="AJ341:AT341"/>
    <mergeCell ref="AU341:BD341"/>
    <mergeCell ref="BE341:BO341"/>
    <mergeCell ref="BP341:CB341"/>
    <mergeCell ref="A336:D336"/>
    <mergeCell ref="E336:AM336"/>
    <mergeCell ref="AN336:AV336"/>
    <mergeCell ref="AW336:BI336"/>
    <mergeCell ref="BJ336:CB336"/>
    <mergeCell ref="A338:CB338"/>
    <mergeCell ref="A345:D345"/>
    <mergeCell ref="E345:AI345"/>
    <mergeCell ref="AJ345:AT345"/>
    <mergeCell ref="AU345:BD345"/>
    <mergeCell ref="BE345:BO345"/>
    <mergeCell ref="BP345:CB345"/>
    <mergeCell ref="A344:D344"/>
    <mergeCell ref="E344:AI344"/>
    <mergeCell ref="AJ344:AT344"/>
    <mergeCell ref="AU344:BD344"/>
    <mergeCell ref="BE344:BO344"/>
    <mergeCell ref="BP344:CB344"/>
    <mergeCell ref="A343:D343"/>
    <mergeCell ref="E343:AI343"/>
    <mergeCell ref="AJ343:AT343"/>
    <mergeCell ref="AU343:BD343"/>
    <mergeCell ref="BE343:BO343"/>
    <mergeCell ref="BP343:CB343"/>
    <mergeCell ref="BD358:BN358"/>
    <mergeCell ref="BO358:CB358"/>
    <mergeCell ref="BP349:CB349"/>
    <mergeCell ref="A348:D348"/>
    <mergeCell ref="BP346:CB346"/>
    <mergeCell ref="BP347:CB347"/>
    <mergeCell ref="BP348:CB348"/>
    <mergeCell ref="A346:D346"/>
    <mergeCell ref="E346:AI346"/>
    <mergeCell ref="AJ346:AT346"/>
    <mergeCell ref="AU346:BD346"/>
    <mergeCell ref="BE346:BO346"/>
    <mergeCell ref="A347:D347"/>
    <mergeCell ref="E347:AI347"/>
    <mergeCell ref="AJ347:AT347"/>
    <mergeCell ref="AU347:BD347"/>
    <mergeCell ref="BE347:BO347"/>
    <mergeCell ref="E348:AI348"/>
    <mergeCell ref="AJ348:AT348"/>
    <mergeCell ref="AU348:BD348"/>
    <mergeCell ref="BE348:BO348"/>
    <mergeCell ref="E349:AI349"/>
    <mergeCell ref="AJ349:AT349"/>
    <mergeCell ref="AU349:BD349"/>
    <mergeCell ref="BE349:BO349"/>
    <mergeCell ref="A359:D359"/>
    <mergeCell ref="E359:AQ359"/>
    <mergeCell ref="AR359:BC359"/>
    <mergeCell ref="BD359:BN359"/>
    <mergeCell ref="BO359:CB359"/>
    <mergeCell ref="A356:D356"/>
    <mergeCell ref="E356:AQ356"/>
    <mergeCell ref="AR356:BC356"/>
    <mergeCell ref="BD356:BN356"/>
    <mergeCell ref="BO356:CB356"/>
    <mergeCell ref="A357:D357"/>
    <mergeCell ref="E357:AQ357"/>
    <mergeCell ref="AR357:BC357"/>
    <mergeCell ref="BD357:BN357"/>
    <mergeCell ref="BO357:CB357"/>
    <mergeCell ref="BP350:CB350"/>
    <mergeCell ref="A352:CB352"/>
    <mergeCell ref="AS353:BB353"/>
    <mergeCell ref="BC353:BP353"/>
    <mergeCell ref="A355:D355"/>
    <mergeCell ref="E355:AQ355"/>
    <mergeCell ref="AR355:BC355"/>
    <mergeCell ref="BD355:BN355"/>
    <mergeCell ref="BO355:CB355"/>
    <mergeCell ref="A350:D350"/>
    <mergeCell ref="E350:AI350"/>
    <mergeCell ref="AJ350:AT350"/>
    <mergeCell ref="AU350:BD350"/>
    <mergeCell ref="BE350:BO350"/>
    <mergeCell ref="A358:D358"/>
    <mergeCell ref="E358:AQ358"/>
    <mergeCell ref="AR358:BC358"/>
    <mergeCell ref="A367:D367"/>
    <mergeCell ref="E367:AM367"/>
    <mergeCell ref="AN367:BC367"/>
    <mergeCell ref="BD367:BM367"/>
    <mergeCell ref="BN367:CB367"/>
    <mergeCell ref="A362:D362"/>
    <mergeCell ref="E362:AQ362"/>
    <mergeCell ref="AR362:BC362"/>
    <mergeCell ref="BD362:BN362"/>
    <mergeCell ref="BO362:CB362"/>
    <mergeCell ref="A364:CB364"/>
    <mergeCell ref="AS365:BB365"/>
    <mergeCell ref="BC365:BP365"/>
    <mergeCell ref="A360:D360"/>
    <mergeCell ref="E360:AQ360"/>
    <mergeCell ref="AR360:BC360"/>
    <mergeCell ref="BD360:BN360"/>
    <mergeCell ref="BO360:CB360"/>
    <mergeCell ref="A361:D361"/>
    <mergeCell ref="E361:AQ361"/>
    <mergeCell ref="AR361:BC361"/>
    <mergeCell ref="BD361:BN361"/>
    <mergeCell ref="BO361:CB361"/>
    <mergeCell ref="A370:D370"/>
    <mergeCell ref="E370:AM370"/>
    <mergeCell ref="AN370:BC370"/>
    <mergeCell ref="BD370:BM370"/>
    <mergeCell ref="BN370:CB370"/>
    <mergeCell ref="A371:D371"/>
    <mergeCell ref="E371:AM371"/>
    <mergeCell ref="AN371:BC371"/>
    <mergeCell ref="BD371:BM371"/>
    <mergeCell ref="BN371:CB371"/>
    <mergeCell ref="A368:D368"/>
    <mergeCell ref="E368:AM368"/>
    <mergeCell ref="AN368:BC368"/>
    <mergeCell ref="BD368:BM368"/>
    <mergeCell ref="BN368:CB368"/>
    <mergeCell ref="A369:D369"/>
    <mergeCell ref="E369:AM369"/>
    <mergeCell ref="AN369:BC369"/>
    <mergeCell ref="BD369:BM369"/>
    <mergeCell ref="BN369:CB369"/>
    <mergeCell ref="A374:D374"/>
    <mergeCell ref="E374:AM374"/>
    <mergeCell ref="AN374:BC374"/>
    <mergeCell ref="BD374:BM374"/>
    <mergeCell ref="BN374:CB374"/>
    <mergeCell ref="A375:D375"/>
    <mergeCell ref="E375:AM375"/>
    <mergeCell ref="AN375:BC375"/>
    <mergeCell ref="BD375:BM375"/>
    <mergeCell ref="BN375:CB375"/>
    <mergeCell ref="A372:D372"/>
    <mergeCell ref="E372:AM372"/>
    <mergeCell ref="AN372:BC372"/>
    <mergeCell ref="BD372:BM372"/>
    <mergeCell ref="BN372:CB372"/>
    <mergeCell ref="A373:D373"/>
    <mergeCell ref="E373:AM373"/>
    <mergeCell ref="AN373:BC373"/>
    <mergeCell ref="BD373:BM373"/>
    <mergeCell ref="BN373:CB373"/>
    <mergeCell ref="A379:CB379"/>
    <mergeCell ref="AS380:BB380"/>
    <mergeCell ref="BC380:BP380"/>
    <mergeCell ref="A382:D382"/>
    <mergeCell ref="E382:BC382"/>
    <mergeCell ref="BD382:BM382"/>
    <mergeCell ref="BN382:CB382"/>
    <mergeCell ref="A376:D376"/>
    <mergeCell ref="E376:AM376"/>
    <mergeCell ref="AN376:BC376"/>
    <mergeCell ref="BD376:BM376"/>
    <mergeCell ref="BN376:CB376"/>
    <mergeCell ref="A377:D377"/>
    <mergeCell ref="E377:AM377"/>
    <mergeCell ref="AN377:BC377"/>
    <mergeCell ref="BD377:BM377"/>
    <mergeCell ref="BN377:CB377"/>
    <mergeCell ref="A387:D387"/>
    <mergeCell ref="E387:BC387"/>
    <mergeCell ref="BD387:BM387"/>
    <mergeCell ref="BN387:CB387"/>
    <mergeCell ref="A388:D388"/>
    <mergeCell ref="E388:BC388"/>
    <mergeCell ref="BD388:BM388"/>
    <mergeCell ref="BN388:CB388"/>
    <mergeCell ref="A385:D385"/>
    <mergeCell ref="E385:BC385"/>
    <mergeCell ref="BD385:BM385"/>
    <mergeCell ref="BN385:CB385"/>
    <mergeCell ref="A386:D386"/>
    <mergeCell ref="E386:BC386"/>
    <mergeCell ref="BD386:BM386"/>
    <mergeCell ref="BN386:CB386"/>
    <mergeCell ref="A383:D383"/>
    <mergeCell ref="E383:BC383"/>
    <mergeCell ref="BD383:BM383"/>
    <mergeCell ref="BN383:CB383"/>
    <mergeCell ref="A384:D384"/>
    <mergeCell ref="E384:BC384"/>
    <mergeCell ref="BD384:BM384"/>
    <mergeCell ref="BN384:CB384"/>
    <mergeCell ref="A398:CB398"/>
    <mergeCell ref="AS399:BB399"/>
    <mergeCell ref="A391:D391"/>
    <mergeCell ref="E391:BC391"/>
    <mergeCell ref="BD391:BM391"/>
    <mergeCell ref="BN391:CB391"/>
    <mergeCell ref="A392:D392"/>
    <mergeCell ref="E392:BC392"/>
    <mergeCell ref="BD392:BM392"/>
    <mergeCell ref="BN392:CB392"/>
    <mergeCell ref="A389:D389"/>
    <mergeCell ref="E389:BC389"/>
    <mergeCell ref="BD389:BM389"/>
    <mergeCell ref="BN389:CB389"/>
    <mergeCell ref="A390:D390"/>
    <mergeCell ref="E390:BC390"/>
    <mergeCell ref="BD390:BM390"/>
    <mergeCell ref="BN390:CB390"/>
    <mergeCell ref="BC412:BM412"/>
    <mergeCell ref="BN412:CB412"/>
    <mergeCell ref="A393:D393"/>
    <mergeCell ref="E393:BC393"/>
    <mergeCell ref="BD393:BM393"/>
    <mergeCell ref="BN393:CB393"/>
    <mergeCell ref="A394:D394"/>
    <mergeCell ref="E394:BC394"/>
    <mergeCell ref="BD394:BM394"/>
    <mergeCell ref="BN394:CB394"/>
    <mergeCell ref="A407:D407"/>
    <mergeCell ref="E407:BC407"/>
    <mergeCell ref="BD407:BM407"/>
    <mergeCell ref="BN407:CB407"/>
    <mergeCell ref="A405:D405"/>
    <mergeCell ref="E405:BC405"/>
    <mergeCell ref="BD405:BM405"/>
    <mergeCell ref="BN405:CB405"/>
    <mergeCell ref="BN401:CB401"/>
    <mergeCell ref="A402:D402"/>
    <mergeCell ref="E402:BC402"/>
    <mergeCell ref="BD402:BM402"/>
    <mergeCell ref="BN402:CB402"/>
    <mergeCell ref="A403:D403"/>
    <mergeCell ref="A395:D395"/>
    <mergeCell ref="E395:BC395"/>
    <mergeCell ref="BD395:BM395"/>
    <mergeCell ref="BN395:CB395"/>
    <mergeCell ref="A396:D396"/>
    <mergeCell ref="E396:BC396"/>
    <mergeCell ref="BD396:BM396"/>
    <mergeCell ref="BN396:CB396"/>
    <mergeCell ref="AS415:BB415"/>
    <mergeCell ref="BC415:BM415"/>
    <mergeCell ref="BN415:CB415"/>
    <mergeCell ref="A416:D416"/>
    <mergeCell ref="E416:AR416"/>
    <mergeCell ref="AS416:BB416"/>
    <mergeCell ref="BC416:BM416"/>
    <mergeCell ref="BN416:CB416"/>
    <mergeCell ref="E403:BC403"/>
    <mergeCell ref="BD403:BM403"/>
    <mergeCell ref="BN403:CB403"/>
    <mergeCell ref="A404:D404"/>
    <mergeCell ref="E404:BC404"/>
    <mergeCell ref="BD404:BM404"/>
    <mergeCell ref="BN404:CB404"/>
    <mergeCell ref="A406:D406"/>
    <mergeCell ref="A409:CB409"/>
    <mergeCell ref="A413:D413"/>
    <mergeCell ref="E413:AR413"/>
    <mergeCell ref="AS413:BB413"/>
    <mergeCell ref="BC413:BM413"/>
    <mergeCell ref="BN413:CB413"/>
    <mergeCell ref="A414:D414"/>
    <mergeCell ref="E414:AR414"/>
    <mergeCell ref="AS414:BB414"/>
    <mergeCell ref="BC414:BM414"/>
    <mergeCell ref="BN414:CB414"/>
    <mergeCell ref="AS410:BB410"/>
    <mergeCell ref="BC410:BP410"/>
    <mergeCell ref="A412:D412"/>
    <mergeCell ref="E412:AR412"/>
    <mergeCell ref="AS412:BB412"/>
    <mergeCell ref="A421:D421"/>
    <mergeCell ref="E421:AR421"/>
    <mergeCell ref="AS421:BB421"/>
    <mergeCell ref="BC421:BM421"/>
    <mergeCell ref="BN421:CB421"/>
    <mergeCell ref="A423:CB423"/>
    <mergeCell ref="A419:D419"/>
    <mergeCell ref="E419:AR419"/>
    <mergeCell ref="AS419:BB419"/>
    <mergeCell ref="BC419:BM419"/>
    <mergeCell ref="BN419:CB419"/>
    <mergeCell ref="A420:D420"/>
    <mergeCell ref="E420:AR420"/>
    <mergeCell ref="AS420:BB420"/>
    <mergeCell ref="BC420:BM420"/>
    <mergeCell ref="BN420:CB420"/>
    <mergeCell ref="BC399:BP399"/>
    <mergeCell ref="A401:D401"/>
    <mergeCell ref="E401:BC401"/>
    <mergeCell ref="BD401:BM401"/>
    <mergeCell ref="A417:D417"/>
    <mergeCell ref="E417:AR417"/>
    <mergeCell ref="AS417:BB417"/>
    <mergeCell ref="BC417:BM417"/>
    <mergeCell ref="BN417:CB417"/>
    <mergeCell ref="A418:D418"/>
    <mergeCell ref="E418:AR418"/>
    <mergeCell ref="AS418:BB418"/>
    <mergeCell ref="BC418:BM418"/>
    <mergeCell ref="BN418:CB418"/>
    <mergeCell ref="A415:D415"/>
    <mergeCell ref="E415:AR415"/>
    <mergeCell ref="A427:D427"/>
    <mergeCell ref="E427:AR427"/>
    <mergeCell ref="AS427:BB427"/>
    <mergeCell ref="BC427:BM427"/>
    <mergeCell ref="BN427:CB427"/>
    <mergeCell ref="A428:D428"/>
    <mergeCell ref="E428:AR428"/>
    <mergeCell ref="AS428:BB428"/>
    <mergeCell ref="BC428:BM428"/>
    <mergeCell ref="BN428:CB428"/>
    <mergeCell ref="AS424:BB424"/>
    <mergeCell ref="BC424:BP424"/>
    <mergeCell ref="A426:D426"/>
    <mergeCell ref="E426:AR426"/>
    <mergeCell ref="AS426:BB426"/>
    <mergeCell ref="BC426:BM426"/>
    <mergeCell ref="BN426:CB426"/>
    <mergeCell ref="A433:D433"/>
    <mergeCell ref="E433:AR433"/>
    <mergeCell ref="AS433:BB433"/>
    <mergeCell ref="BC433:BM433"/>
    <mergeCell ref="BN433:CB433"/>
    <mergeCell ref="A435:CB435"/>
    <mergeCell ref="A431:D431"/>
    <mergeCell ref="E431:AR431"/>
    <mergeCell ref="AS431:BB431"/>
    <mergeCell ref="BC431:BM431"/>
    <mergeCell ref="BN431:CB431"/>
    <mergeCell ref="A432:D432"/>
    <mergeCell ref="E432:AR432"/>
    <mergeCell ref="AS432:BB432"/>
    <mergeCell ref="BC432:BM432"/>
    <mergeCell ref="BN432:CB432"/>
    <mergeCell ref="A429:D429"/>
    <mergeCell ref="E429:AR429"/>
    <mergeCell ref="AS429:BB429"/>
    <mergeCell ref="BC429:BM429"/>
    <mergeCell ref="BN429:CB429"/>
    <mergeCell ref="A430:D430"/>
    <mergeCell ref="E430:AR430"/>
    <mergeCell ref="AS430:BB430"/>
    <mergeCell ref="BC430:BM430"/>
    <mergeCell ref="BN430:CB430"/>
    <mergeCell ref="A440:D440"/>
    <mergeCell ref="E440:AR440"/>
    <mergeCell ref="AS440:BB440"/>
    <mergeCell ref="BC440:BM440"/>
    <mergeCell ref="BN440:CB440"/>
    <mergeCell ref="A441:D441"/>
    <mergeCell ref="E441:AR441"/>
    <mergeCell ref="AS441:BB441"/>
    <mergeCell ref="BC441:BM441"/>
    <mergeCell ref="BN441:CB441"/>
    <mergeCell ref="AS437:BB437"/>
    <mergeCell ref="BC437:BP437"/>
    <mergeCell ref="A439:D439"/>
    <mergeCell ref="E439:AR439"/>
    <mergeCell ref="AS439:BB439"/>
    <mergeCell ref="BC439:BM439"/>
    <mergeCell ref="BN439:CB439"/>
    <mergeCell ref="A444:D444"/>
    <mergeCell ref="E444:AR444"/>
    <mergeCell ref="AS444:BB444"/>
    <mergeCell ref="BC444:BM444"/>
    <mergeCell ref="BN444:CB444"/>
    <mergeCell ref="A445:D445"/>
    <mergeCell ref="E445:AR445"/>
    <mergeCell ref="AS445:BB445"/>
    <mergeCell ref="BC445:BM445"/>
    <mergeCell ref="BN445:CB445"/>
    <mergeCell ref="A442:D442"/>
    <mergeCell ref="E442:AR442"/>
    <mergeCell ref="AS442:BB442"/>
    <mergeCell ref="BC442:BM442"/>
    <mergeCell ref="BN442:CB442"/>
    <mergeCell ref="A443:D443"/>
    <mergeCell ref="E443:AR443"/>
    <mergeCell ref="AS443:BB443"/>
    <mergeCell ref="BC443:BM443"/>
    <mergeCell ref="BN443:CB443"/>
    <mergeCell ref="A450:D450"/>
    <mergeCell ref="E450:AR450"/>
    <mergeCell ref="AS450:BB450"/>
    <mergeCell ref="BC450:BM450"/>
    <mergeCell ref="BN450:CB450"/>
    <mergeCell ref="A451:D451"/>
    <mergeCell ref="E451:AR451"/>
    <mergeCell ref="AS451:BB451"/>
    <mergeCell ref="BC451:BM451"/>
    <mergeCell ref="BN451:CB451"/>
    <mergeCell ref="A446:D446"/>
    <mergeCell ref="E446:AR446"/>
    <mergeCell ref="AS446:BB446"/>
    <mergeCell ref="BC446:BM446"/>
    <mergeCell ref="BN446:CB446"/>
    <mergeCell ref="AS448:BB448"/>
    <mergeCell ref="BC448:BP448"/>
    <mergeCell ref="A454:D454"/>
    <mergeCell ref="E454:AR454"/>
    <mergeCell ref="AS454:BB454"/>
    <mergeCell ref="BC454:BM454"/>
    <mergeCell ref="BN454:CB454"/>
    <mergeCell ref="A455:D455"/>
    <mergeCell ref="E455:AR455"/>
    <mergeCell ref="AS455:BB455"/>
    <mergeCell ref="BC455:BM455"/>
    <mergeCell ref="BN455:CB455"/>
    <mergeCell ref="A452:D452"/>
    <mergeCell ref="E452:AR452"/>
    <mergeCell ref="AS452:BB452"/>
    <mergeCell ref="BC452:BM452"/>
    <mergeCell ref="BN452:CB452"/>
    <mergeCell ref="A453:D453"/>
    <mergeCell ref="E453:AR453"/>
    <mergeCell ref="AS453:BB453"/>
    <mergeCell ref="BC453:BM453"/>
    <mergeCell ref="BN453:CB453"/>
    <mergeCell ref="A458:D458"/>
    <mergeCell ref="E458:AR458"/>
    <mergeCell ref="AS458:BB458"/>
    <mergeCell ref="BC458:BM458"/>
    <mergeCell ref="BN458:CB458"/>
    <mergeCell ref="A459:D459"/>
    <mergeCell ref="E459:AR459"/>
    <mergeCell ref="AS459:BB459"/>
    <mergeCell ref="BC459:BM459"/>
    <mergeCell ref="BN459:CB459"/>
    <mergeCell ref="A456:D456"/>
    <mergeCell ref="E456:AR456"/>
    <mergeCell ref="AS456:BB456"/>
    <mergeCell ref="BC456:BM456"/>
    <mergeCell ref="BN456:CB456"/>
    <mergeCell ref="A457:D457"/>
    <mergeCell ref="E457:AR457"/>
    <mergeCell ref="AS457:BB457"/>
    <mergeCell ref="BC457:BM457"/>
    <mergeCell ref="BN457:CB457"/>
    <mergeCell ref="A462:D462"/>
    <mergeCell ref="E462:AR462"/>
    <mergeCell ref="AS462:BB462"/>
    <mergeCell ref="BC462:BM462"/>
    <mergeCell ref="BN462:CB462"/>
    <mergeCell ref="A463:D463"/>
    <mergeCell ref="E463:AR463"/>
    <mergeCell ref="AS463:BB463"/>
    <mergeCell ref="BC463:BM463"/>
    <mergeCell ref="BN463:CB463"/>
    <mergeCell ref="A460:D460"/>
    <mergeCell ref="E460:AR460"/>
    <mergeCell ref="AS460:BB460"/>
    <mergeCell ref="BC460:BM460"/>
    <mergeCell ref="BN460:CB460"/>
    <mergeCell ref="A461:D461"/>
    <mergeCell ref="E461:AR461"/>
    <mergeCell ref="AS461:BB461"/>
    <mergeCell ref="BC461:BM461"/>
    <mergeCell ref="BN461:CB461"/>
    <mergeCell ref="A466:D466"/>
    <mergeCell ref="E466:AR466"/>
    <mergeCell ref="AS466:BB466"/>
    <mergeCell ref="BC466:BM466"/>
    <mergeCell ref="BN466:CB466"/>
    <mergeCell ref="A467:D467"/>
    <mergeCell ref="E467:AR467"/>
    <mergeCell ref="AS467:BB467"/>
    <mergeCell ref="BC467:BM467"/>
    <mergeCell ref="BN467:CB467"/>
    <mergeCell ref="A464:D464"/>
    <mergeCell ref="E464:AR464"/>
    <mergeCell ref="AS464:BB464"/>
    <mergeCell ref="BC464:BM464"/>
    <mergeCell ref="BN464:CB464"/>
    <mergeCell ref="A465:D465"/>
    <mergeCell ref="E465:AR465"/>
    <mergeCell ref="AS465:BB465"/>
    <mergeCell ref="BC465:BM465"/>
    <mergeCell ref="BN465:CB465"/>
    <mergeCell ref="A470:D470"/>
    <mergeCell ref="E470:AR470"/>
    <mergeCell ref="AS470:BB470"/>
    <mergeCell ref="BC470:BM470"/>
    <mergeCell ref="BN470:CB470"/>
    <mergeCell ref="A471:D471"/>
    <mergeCell ref="E471:AR471"/>
    <mergeCell ref="AS471:BB471"/>
    <mergeCell ref="BC471:BM471"/>
    <mergeCell ref="BN471:CB471"/>
    <mergeCell ref="A468:D468"/>
    <mergeCell ref="E468:AR468"/>
    <mergeCell ref="AS468:BB468"/>
    <mergeCell ref="BC468:BM468"/>
    <mergeCell ref="BN468:CB468"/>
    <mergeCell ref="A469:D469"/>
    <mergeCell ref="E469:AR469"/>
    <mergeCell ref="AS469:BB469"/>
    <mergeCell ref="BC469:BM469"/>
    <mergeCell ref="BN469:CB469"/>
    <mergeCell ref="A474:D474"/>
    <mergeCell ref="E474:AR474"/>
    <mergeCell ref="AS474:BB474"/>
    <mergeCell ref="BC474:BM474"/>
    <mergeCell ref="BN474:CB474"/>
    <mergeCell ref="A475:D475"/>
    <mergeCell ref="E475:AR475"/>
    <mergeCell ref="AS475:BB475"/>
    <mergeCell ref="BC475:BM475"/>
    <mergeCell ref="BN475:CB475"/>
    <mergeCell ref="A472:D472"/>
    <mergeCell ref="E472:AR472"/>
    <mergeCell ref="AS472:BB472"/>
    <mergeCell ref="BC472:BM472"/>
    <mergeCell ref="BN472:CB472"/>
    <mergeCell ref="A473:D473"/>
    <mergeCell ref="E473:AR473"/>
    <mergeCell ref="AS473:BB473"/>
    <mergeCell ref="BC473:BM473"/>
    <mergeCell ref="BN473:CB473"/>
    <mergeCell ref="A478:D478"/>
    <mergeCell ref="E478:AR478"/>
    <mergeCell ref="AS478:BB478"/>
    <mergeCell ref="BC478:BM478"/>
    <mergeCell ref="BN478:CB478"/>
    <mergeCell ref="A479:D479"/>
    <mergeCell ref="E479:AR479"/>
    <mergeCell ref="AS479:BB479"/>
    <mergeCell ref="BC479:BM479"/>
    <mergeCell ref="BN479:CB479"/>
    <mergeCell ref="A476:D476"/>
    <mergeCell ref="E476:AR476"/>
    <mergeCell ref="AS476:BB476"/>
    <mergeCell ref="BC476:BM476"/>
    <mergeCell ref="BN476:CB476"/>
    <mergeCell ref="A477:D477"/>
    <mergeCell ref="E477:AR477"/>
    <mergeCell ref="AS477:BB477"/>
    <mergeCell ref="BC477:BM477"/>
    <mergeCell ref="BN477:CB477"/>
    <mergeCell ref="A482:D482"/>
    <mergeCell ref="E482:AR482"/>
    <mergeCell ref="AS482:BB482"/>
    <mergeCell ref="BC482:BM482"/>
    <mergeCell ref="BN482:CB482"/>
    <mergeCell ref="A483:D483"/>
    <mergeCell ref="E483:AR483"/>
    <mergeCell ref="AS483:BB483"/>
    <mergeCell ref="BC483:BM483"/>
    <mergeCell ref="BN483:CB483"/>
    <mergeCell ref="A480:D480"/>
    <mergeCell ref="E480:AR480"/>
    <mergeCell ref="AS480:BB480"/>
    <mergeCell ref="BC480:BM480"/>
    <mergeCell ref="BN480:CB480"/>
    <mergeCell ref="A481:D481"/>
    <mergeCell ref="E481:AR481"/>
    <mergeCell ref="AS481:BB481"/>
    <mergeCell ref="BC481:BM481"/>
    <mergeCell ref="BN481:CB481"/>
    <mergeCell ref="A486:D486"/>
    <mergeCell ref="E486:AR486"/>
    <mergeCell ref="AS486:BB486"/>
    <mergeCell ref="BC486:BM486"/>
    <mergeCell ref="BN486:CB486"/>
    <mergeCell ref="A487:D487"/>
    <mergeCell ref="E487:AR487"/>
    <mergeCell ref="AS487:BB487"/>
    <mergeCell ref="BC487:BM487"/>
    <mergeCell ref="BN487:CB487"/>
    <mergeCell ref="A484:D484"/>
    <mergeCell ref="E484:AR484"/>
    <mergeCell ref="AS484:BB484"/>
    <mergeCell ref="BC484:BM484"/>
    <mergeCell ref="BN484:CB484"/>
    <mergeCell ref="A485:D485"/>
    <mergeCell ref="E485:AR485"/>
    <mergeCell ref="AS485:BB485"/>
    <mergeCell ref="BC485:BM485"/>
    <mergeCell ref="BN485:CB485"/>
    <mergeCell ref="A490:D490"/>
    <mergeCell ref="E490:AR490"/>
    <mergeCell ref="AS490:BB490"/>
    <mergeCell ref="BC490:BM490"/>
    <mergeCell ref="BN490:CB490"/>
    <mergeCell ref="A491:D491"/>
    <mergeCell ref="E491:AR491"/>
    <mergeCell ref="AS491:BB491"/>
    <mergeCell ref="BC491:BM491"/>
    <mergeCell ref="BN491:CB491"/>
    <mergeCell ref="A488:D488"/>
    <mergeCell ref="E488:AR488"/>
    <mergeCell ref="AS488:BB488"/>
    <mergeCell ref="BC488:BM488"/>
    <mergeCell ref="BN488:CB488"/>
    <mergeCell ref="A489:D489"/>
    <mergeCell ref="E489:AR489"/>
    <mergeCell ref="AS489:BB489"/>
    <mergeCell ref="BC489:BM489"/>
    <mergeCell ref="BN489:CB489"/>
    <mergeCell ref="A494:D494"/>
    <mergeCell ref="E494:AR494"/>
    <mergeCell ref="AS494:BB494"/>
    <mergeCell ref="BC494:BM494"/>
    <mergeCell ref="BN494:CB494"/>
    <mergeCell ref="A495:D495"/>
    <mergeCell ref="E495:AR495"/>
    <mergeCell ref="AS495:BB495"/>
    <mergeCell ref="BC495:BM495"/>
    <mergeCell ref="BN495:CB495"/>
    <mergeCell ref="A492:D492"/>
    <mergeCell ref="E492:AR492"/>
    <mergeCell ref="AS492:BB492"/>
    <mergeCell ref="BC492:BM492"/>
    <mergeCell ref="BN492:CB492"/>
    <mergeCell ref="A493:D493"/>
    <mergeCell ref="E493:AR493"/>
    <mergeCell ref="AS493:BB493"/>
    <mergeCell ref="BC493:BM493"/>
    <mergeCell ref="BN493:CB493"/>
    <mergeCell ref="A498:D498"/>
    <mergeCell ref="E498:AR498"/>
    <mergeCell ref="AS498:BB498"/>
    <mergeCell ref="BC498:BM498"/>
    <mergeCell ref="BN498:CB498"/>
    <mergeCell ref="A499:D499"/>
    <mergeCell ref="E499:AR499"/>
    <mergeCell ref="AS499:BB499"/>
    <mergeCell ref="BC499:BM499"/>
    <mergeCell ref="BN499:CB499"/>
    <mergeCell ref="A496:D496"/>
    <mergeCell ref="E496:AR496"/>
    <mergeCell ref="AS496:BB496"/>
    <mergeCell ref="BC496:BM496"/>
    <mergeCell ref="BN496:CB496"/>
    <mergeCell ref="A497:D497"/>
    <mergeCell ref="E497:AR497"/>
    <mergeCell ref="AS497:BB497"/>
    <mergeCell ref="BC497:BM497"/>
    <mergeCell ref="BN497:CB497"/>
    <mergeCell ref="A502:D502"/>
    <mergeCell ref="E502:AR502"/>
    <mergeCell ref="AS502:BB502"/>
    <mergeCell ref="BC502:BM502"/>
    <mergeCell ref="BN502:CB502"/>
    <mergeCell ref="A503:D503"/>
    <mergeCell ref="E503:AR503"/>
    <mergeCell ref="AS503:BB503"/>
    <mergeCell ref="BC503:BM503"/>
    <mergeCell ref="BN503:CB503"/>
    <mergeCell ref="A500:D500"/>
    <mergeCell ref="E500:AR500"/>
    <mergeCell ref="AS500:BB500"/>
    <mergeCell ref="BC500:BM500"/>
    <mergeCell ref="BN500:CB500"/>
    <mergeCell ref="A501:D501"/>
    <mergeCell ref="E501:AR501"/>
    <mergeCell ref="AS501:BB501"/>
    <mergeCell ref="BC501:BM501"/>
    <mergeCell ref="BN501:CB501"/>
    <mergeCell ref="A506:D506"/>
    <mergeCell ref="E506:AR506"/>
    <mergeCell ref="AS506:BB506"/>
    <mergeCell ref="BC506:BM506"/>
    <mergeCell ref="BN506:CB506"/>
    <mergeCell ref="A507:D507"/>
    <mergeCell ref="E507:AR507"/>
    <mergeCell ref="AS507:BB507"/>
    <mergeCell ref="BC507:BM507"/>
    <mergeCell ref="BN507:CB507"/>
    <mergeCell ref="A504:D504"/>
    <mergeCell ref="E504:AR504"/>
    <mergeCell ref="AS504:BB504"/>
    <mergeCell ref="BC504:BM504"/>
    <mergeCell ref="BN504:CB504"/>
    <mergeCell ref="A505:D505"/>
    <mergeCell ref="E505:AR505"/>
    <mergeCell ref="AS505:BB505"/>
    <mergeCell ref="BC505:BM505"/>
    <mergeCell ref="BN505:CB505"/>
    <mergeCell ref="A510:D510"/>
    <mergeCell ref="E510:AR510"/>
    <mergeCell ref="AS510:BB510"/>
    <mergeCell ref="BC510:BM510"/>
    <mergeCell ref="BN510:CB510"/>
    <mergeCell ref="A511:D511"/>
    <mergeCell ref="E511:AR511"/>
    <mergeCell ref="AS511:BB511"/>
    <mergeCell ref="BC511:BM511"/>
    <mergeCell ref="BN511:CB511"/>
    <mergeCell ref="A508:D508"/>
    <mergeCell ref="E508:AR508"/>
    <mergeCell ref="AS508:BB508"/>
    <mergeCell ref="BC508:BM508"/>
    <mergeCell ref="BN508:CB508"/>
    <mergeCell ref="A509:D509"/>
    <mergeCell ref="E509:AR509"/>
    <mergeCell ref="AS509:BB509"/>
    <mergeCell ref="BC509:BM509"/>
    <mergeCell ref="BN509:CB509"/>
    <mergeCell ref="A514:D514"/>
    <mergeCell ref="E514:AR514"/>
    <mergeCell ref="AS514:BB514"/>
    <mergeCell ref="BC514:BM514"/>
    <mergeCell ref="BN514:CB514"/>
    <mergeCell ref="A515:D515"/>
    <mergeCell ref="E515:AR515"/>
    <mergeCell ref="AS515:BB515"/>
    <mergeCell ref="BC515:BM515"/>
    <mergeCell ref="BN515:CB515"/>
    <mergeCell ref="A512:D512"/>
    <mergeCell ref="E512:AR512"/>
    <mergeCell ref="AS512:BB512"/>
    <mergeCell ref="BC512:BM512"/>
    <mergeCell ref="BN512:CB512"/>
    <mergeCell ref="A513:D513"/>
    <mergeCell ref="E513:AR513"/>
    <mergeCell ref="AS513:BB513"/>
    <mergeCell ref="BC513:BM513"/>
    <mergeCell ref="BN513:CB513"/>
    <mergeCell ref="A518:D518"/>
    <mergeCell ref="E518:AR518"/>
    <mergeCell ref="AS518:BB518"/>
    <mergeCell ref="BC518:BM518"/>
    <mergeCell ref="BN518:CB518"/>
    <mergeCell ref="A519:D519"/>
    <mergeCell ref="E519:AR519"/>
    <mergeCell ref="AS519:BB519"/>
    <mergeCell ref="BC519:BM519"/>
    <mergeCell ref="BN519:CB519"/>
    <mergeCell ref="A516:D516"/>
    <mergeCell ref="E516:AR516"/>
    <mergeCell ref="AS516:BB516"/>
    <mergeCell ref="BC516:BM516"/>
    <mergeCell ref="BN516:CB516"/>
    <mergeCell ref="A517:D517"/>
    <mergeCell ref="E517:AR517"/>
    <mergeCell ref="AS517:BB517"/>
    <mergeCell ref="BC517:BM517"/>
    <mergeCell ref="BN517:CB517"/>
    <mergeCell ref="A522:D522"/>
    <mergeCell ref="E522:AR522"/>
    <mergeCell ref="AS522:BB522"/>
    <mergeCell ref="BC522:BM522"/>
    <mergeCell ref="BN522:CB522"/>
    <mergeCell ref="A523:D523"/>
    <mergeCell ref="E523:AR523"/>
    <mergeCell ref="AS523:BB523"/>
    <mergeCell ref="BC523:BM523"/>
    <mergeCell ref="BN523:CB523"/>
    <mergeCell ref="A520:D520"/>
    <mergeCell ref="E520:AR520"/>
    <mergeCell ref="AS520:BB520"/>
    <mergeCell ref="BC520:BM520"/>
    <mergeCell ref="BN520:CB520"/>
    <mergeCell ref="A521:D521"/>
    <mergeCell ref="E521:AR521"/>
    <mergeCell ref="AS521:BB521"/>
    <mergeCell ref="BC521:BM521"/>
    <mergeCell ref="BN521:CB521"/>
    <mergeCell ref="A526:D526"/>
    <mergeCell ref="E526:AR526"/>
    <mergeCell ref="AS526:BB526"/>
    <mergeCell ref="BC526:BM526"/>
    <mergeCell ref="BN526:CB526"/>
    <mergeCell ref="A527:D527"/>
    <mergeCell ref="E527:AR527"/>
    <mergeCell ref="AS527:BB527"/>
    <mergeCell ref="BC527:BM527"/>
    <mergeCell ref="BN527:CB527"/>
    <mergeCell ref="A524:D524"/>
    <mergeCell ref="E524:AR524"/>
    <mergeCell ref="AS524:BB524"/>
    <mergeCell ref="BC524:BM524"/>
    <mergeCell ref="BN524:CB524"/>
    <mergeCell ref="A525:D525"/>
    <mergeCell ref="E525:AR525"/>
    <mergeCell ref="AS525:BB525"/>
    <mergeCell ref="BC525:BM525"/>
    <mergeCell ref="BN525:CB525"/>
    <mergeCell ref="A530:D530"/>
    <mergeCell ref="E530:AR530"/>
    <mergeCell ref="AS530:BB530"/>
    <mergeCell ref="BC530:BM530"/>
    <mergeCell ref="BN530:CB530"/>
    <mergeCell ref="A531:D531"/>
    <mergeCell ref="E531:AR531"/>
    <mergeCell ref="AS531:BB531"/>
    <mergeCell ref="BC531:BM531"/>
    <mergeCell ref="BN531:CB531"/>
    <mergeCell ref="A528:D528"/>
    <mergeCell ref="E528:AR528"/>
    <mergeCell ref="AS528:BB528"/>
    <mergeCell ref="BC528:BM528"/>
    <mergeCell ref="BN528:CB528"/>
    <mergeCell ref="A529:D529"/>
    <mergeCell ref="E529:AR529"/>
    <mergeCell ref="AS529:BB529"/>
    <mergeCell ref="BC529:BM529"/>
    <mergeCell ref="BN529:CB529"/>
    <mergeCell ref="A534:D534"/>
    <mergeCell ref="E534:AR534"/>
    <mergeCell ref="AS534:BB534"/>
    <mergeCell ref="BC534:BM534"/>
    <mergeCell ref="BN534:CB534"/>
    <mergeCell ref="A535:D535"/>
    <mergeCell ref="E535:AR535"/>
    <mergeCell ref="AS535:BB535"/>
    <mergeCell ref="BC535:BM535"/>
    <mergeCell ref="BN535:CB535"/>
    <mergeCell ref="A532:D532"/>
    <mergeCell ref="E532:AR532"/>
    <mergeCell ref="AS532:BB532"/>
    <mergeCell ref="BC532:BM532"/>
    <mergeCell ref="BN532:CB532"/>
    <mergeCell ref="A533:D533"/>
    <mergeCell ref="E533:AR533"/>
    <mergeCell ref="AS533:BB533"/>
    <mergeCell ref="BC533:BM533"/>
    <mergeCell ref="BN533:CB533"/>
    <mergeCell ref="A538:D538"/>
    <mergeCell ref="E538:AR538"/>
    <mergeCell ref="AS538:BB538"/>
    <mergeCell ref="BC538:BM538"/>
    <mergeCell ref="BN538:CB538"/>
    <mergeCell ref="A539:D539"/>
    <mergeCell ref="E539:AR539"/>
    <mergeCell ref="AS539:BB539"/>
    <mergeCell ref="BC539:BM539"/>
    <mergeCell ref="BN539:CB539"/>
    <mergeCell ref="A536:D536"/>
    <mergeCell ref="E536:AR536"/>
    <mergeCell ref="AS536:BB536"/>
    <mergeCell ref="BC536:BM536"/>
    <mergeCell ref="BN536:CB536"/>
    <mergeCell ref="A537:D537"/>
    <mergeCell ref="E537:AR537"/>
    <mergeCell ref="AS537:BB537"/>
    <mergeCell ref="BC537:BM537"/>
    <mergeCell ref="BN537:CB537"/>
    <mergeCell ref="A542:D542"/>
    <mergeCell ref="E542:AR542"/>
    <mergeCell ref="AS542:BB542"/>
    <mergeCell ref="BC542:BM542"/>
    <mergeCell ref="BN542:CB542"/>
    <mergeCell ref="A543:D543"/>
    <mergeCell ref="E543:AR543"/>
    <mergeCell ref="AS543:BB543"/>
    <mergeCell ref="BC543:BM543"/>
    <mergeCell ref="BN543:CB543"/>
    <mergeCell ref="A540:D540"/>
    <mergeCell ref="E540:AR540"/>
    <mergeCell ref="AS540:BB540"/>
    <mergeCell ref="BC540:BM540"/>
    <mergeCell ref="BN540:CB540"/>
    <mergeCell ref="A541:D541"/>
    <mergeCell ref="E541:AR541"/>
    <mergeCell ref="AS541:BB541"/>
    <mergeCell ref="BC541:BM541"/>
    <mergeCell ref="BN541:CB541"/>
    <mergeCell ref="A546:D546"/>
    <mergeCell ref="E546:AR546"/>
    <mergeCell ref="AS546:BB546"/>
    <mergeCell ref="BC546:BM546"/>
    <mergeCell ref="BN546:CB546"/>
    <mergeCell ref="A547:D547"/>
    <mergeCell ref="E547:AR547"/>
    <mergeCell ref="AS547:BB547"/>
    <mergeCell ref="BC547:BM547"/>
    <mergeCell ref="BN547:CB547"/>
    <mergeCell ref="A544:D544"/>
    <mergeCell ref="E544:AR544"/>
    <mergeCell ref="AS544:BB544"/>
    <mergeCell ref="BC544:BM544"/>
    <mergeCell ref="BN544:CB544"/>
    <mergeCell ref="A545:D545"/>
    <mergeCell ref="E545:AR545"/>
    <mergeCell ref="AS545:BB545"/>
    <mergeCell ref="BC545:BM545"/>
    <mergeCell ref="BN545:CB545"/>
    <mergeCell ref="A550:D550"/>
    <mergeCell ref="E550:AR550"/>
    <mergeCell ref="AS550:BB550"/>
    <mergeCell ref="BC550:BM550"/>
    <mergeCell ref="BN550:CB550"/>
    <mergeCell ref="A551:D551"/>
    <mergeCell ref="E551:AR551"/>
    <mergeCell ref="AS551:BB551"/>
    <mergeCell ref="BC551:BM551"/>
    <mergeCell ref="BN551:CB551"/>
    <mergeCell ref="A548:D548"/>
    <mergeCell ref="E548:AR548"/>
    <mergeCell ref="AS548:BB548"/>
    <mergeCell ref="BC548:BM548"/>
    <mergeCell ref="BN548:CB548"/>
    <mergeCell ref="A549:D549"/>
    <mergeCell ref="E549:AR549"/>
    <mergeCell ref="AS549:BB549"/>
    <mergeCell ref="BC549:BM549"/>
    <mergeCell ref="BN549:CB549"/>
    <mergeCell ref="A554:D554"/>
    <mergeCell ref="E554:AR554"/>
    <mergeCell ref="AS554:BB554"/>
    <mergeCell ref="BC554:BM554"/>
    <mergeCell ref="BN554:CB554"/>
    <mergeCell ref="A555:D555"/>
    <mergeCell ref="E555:AR555"/>
    <mergeCell ref="AS555:BB555"/>
    <mergeCell ref="BC555:BM555"/>
    <mergeCell ref="BN555:CB555"/>
    <mergeCell ref="A552:D552"/>
    <mergeCell ref="E552:AR552"/>
    <mergeCell ref="AS552:BB552"/>
    <mergeCell ref="BC552:BM552"/>
    <mergeCell ref="BN552:CB552"/>
    <mergeCell ref="A553:D553"/>
    <mergeCell ref="E553:AR553"/>
    <mergeCell ref="AS553:BB553"/>
    <mergeCell ref="BC553:BM553"/>
    <mergeCell ref="BN553:CB553"/>
    <mergeCell ref="A558:D558"/>
    <mergeCell ref="E558:AR558"/>
    <mergeCell ref="AS558:BB558"/>
    <mergeCell ref="BC558:BM558"/>
    <mergeCell ref="BN558:CB558"/>
    <mergeCell ref="AS560:BB560"/>
    <mergeCell ref="BC560:BP560"/>
    <mergeCell ref="A556:D556"/>
    <mergeCell ref="E556:AR556"/>
    <mergeCell ref="AS556:BB556"/>
    <mergeCell ref="BC556:BM556"/>
    <mergeCell ref="BN556:CB556"/>
    <mergeCell ref="A557:D557"/>
    <mergeCell ref="E557:AR557"/>
    <mergeCell ref="AS557:BB557"/>
    <mergeCell ref="BC557:BM557"/>
    <mergeCell ref="BN557:CB557"/>
    <mergeCell ref="A564:D564"/>
    <mergeCell ref="E564:AR564"/>
    <mergeCell ref="AS564:BB564"/>
    <mergeCell ref="BC564:BM564"/>
    <mergeCell ref="BN564:CB564"/>
    <mergeCell ref="A565:D565"/>
    <mergeCell ref="E565:AR565"/>
    <mergeCell ref="AS565:BB565"/>
    <mergeCell ref="BC565:BM565"/>
    <mergeCell ref="BN565:CB565"/>
    <mergeCell ref="A562:D562"/>
    <mergeCell ref="E562:AR562"/>
    <mergeCell ref="AS562:BB562"/>
    <mergeCell ref="BC562:BM562"/>
    <mergeCell ref="BN562:CB562"/>
    <mergeCell ref="A563:D563"/>
    <mergeCell ref="E563:AR563"/>
    <mergeCell ref="AS563:BB563"/>
    <mergeCell ref="BC563:BM563"/>
    <mergeCell ref="BN563:CB563"/>
    <mergeCell ref="A568:D568"/>
    <mergeCell ref="E568:AR568"/>
    <mergeCell ref="AS568:BB568"/>
    <mergeCell ref="BC568:BM568"/>
    <mergeCell ref="BN568:CB568"/>
    <mergeCell ref="A569:D569"/>
    <mergeCell ref="E569:AR569"/>
    <mergeCell ref="AS569:BB569"/>
    <mergeCell ref="BC569:BM569"/>
    <mergeCell ref="BN569:CB569"/>
    <mergeCell ref="A566:D566"/>
    <mergeCell ref="E566:AR566"/>
    <mergeCell ref="AS566:BB566"/>
    <mergeCell ref="BC566:BM566"/>
    <mergeCell ref="BN566:CB566"/>
    <mergeCell ref="A567:D567"/>
    <mergeCell ref="E567:AR567"/>
    <mergeCell ref="AS567:BB567"/>
    <mergeCell ref="BC567:BM567"/>
    <mergeCell ref="BN567:CB567"/>
    <mergeCell ref="A574:D574"/>
    <mergeCell ref="E574:AR574"/>
    <mergeCell ref="AS574:BB574"/>
    <mergeCell ref="BC574:BM574"/>
    <mergeCell ref="BN574:CB574"/>
    <mergeCell ref="A575:D575"/>
    <mergeCell ref="E575:AR575"/>
    <mergeCell ref="AS575:BB575"/>
    <mergeCell ref="BC575:BM575"/>
    <mergeCell ref="BN575:CB575"/>
    <mergeCell ref="AS571:BB571"/>
    <mergeCell ref="BC571:BP571"/>
    <mergeCell ref="A573:D573"/>
    <mergeCell ref="E573:AR573"/>
    <mergeCell ref="AS573:BB573"/>
    <mergeCell ref="BC573:BM573"/>
    <mergeCell ref="BN573:CB573"/>
    <mergeCell ref="A578:D578"/>
    <mergeCell ref="E578:AR578"/>
    <mergeCell ref="AS578:BB578"/>
    <mergeCell ref="BC578:BM578"/>
    <mergeCell ref="BN578:CB578"/>
    <mergeCell ref="A579:D579"/>
    <mergeCell ref="E579:AR579"/>
    <mergeCell ref="AS579:BB579"/>
    <mergeCell ref="BC579:BM579"/>
    <mergeCell ref="BN579:CB579"/>
    <mergeCell ref="A576:D576"/>
    <mergeCell ref="E576:AR576"/>
    <mergeCell ref="AS576:BB576"/>
    <mergeCell ref="BC576:BM576"/>
    <mergeCell ref="BN576:CB576"/>
    <mergeCell ref="A577:D577"/>
    <mergeCell ref="E577:AR577"/>
    <mergeCell ref="AS577:BB577"/>
    <mergeCell ref="BC577:BM577"/>
    <mergeCell ref="BN577:CB577"/>
    <mergeCell ref="A582:D582"/>
    <mergeCell ref="E582:AR582"/>
    <mergeCell ref="AS582:BB582"/>
    <mergeCell ref="BC582:BM582"/>
    <mergeCell ref="BN582:CB582"/>
    <mergeCell ref="A583:D583"/>
    <mergeCell ref="E583:AR583"/>
    <mergeCell ref="AS583:BB583"/>
    <mergeCell ref="BC583:BM583"/>
    <mergeCell ref="BN583:CB583"/>
    <mergeCell ref="A580:D580"/>
    <mergeCell ref="E580:AR580"/>
    <mergeCell ref="AS580:BB580"/>
    <mergeCell ref="BC580:BM580"/>
    <mergeCell ref="BN580:CB580"/>
    <mergeCell ref="A581:D581"/>
    <mergeCell ref="E581:AR581"/>
    <mergeCell ref="AS581:BB581"/>
    <mergeCell ref="BC581:BM581"/>
    <mergeCell ref="BN581:CB581"/>
    <mergeCell ref="A586:D586"/>
    <mergeCell ref="E586:AR586"/>
    <mergeCell ref="AS586:BB586"/>
    <mergeCell ref="BC586:BM586"/>
    <mergeCell ref="BN586:CB586"/>
    <mergeCell ref="A587:D587"/>
    <mergeCell ref="E587:AR587"/>
    <mergeCell ref="AS587:BB587"/>
    <mergeCell ref="BC587:BM587"/>
    <mergeCell ref="BN587:CB587"/>
    <mergeCell ref="A584:D584"/>
    <mergeCell ref="E584:AR584"/>
    <mergeCell ref="AS584:BB584"/>
    <mergeCell ref="BC584:BM584"/>
    <mergeCell ref="BN584:CB584"/>
    <mergeCell ref="A585:D585"/>
    <mergeCell ref="E585:AR585"/>
    <mergeCell ref="AS585:BB585"/>
    <mergeCell ref="BC585:BM585"/>
    <mergeCell ref="BN585:CB585"/>
    <mergeCell ref="A590:D590"/>
    <mergeCell ref="E590:AR590"/>
    <mergeCell ref="AS590:BB590"/>
    <mergeCell ref="BC590:BM590"/>
    <mergeCell ref="BN590:CB590"/>
    <mergeCell ref="A591:D591"/>
    <mergeCell ref="E591:AR591"/>
    <mergeCell ref="AS591:BB591"/>
    <mergeCell ref="BC591:BM591"/>
    <mergeCell ref="BN591:CB591"/>
    <mergeCell ref="A588:D588"/>
    <mergeCell ref="E588:AR588"/>
    <mergeCell ref="AS588:BB588"/>
    <mergeCell ref="BC588:BM588"/>
    <mergeCell ref="BN588:CB588"/>
    <mergeCell ref="A589:D589"/>
    <mergeCell ref="E589:AR589"/>
    <mergeCell ref="AS589:BB589"/>
    <mergeCell ref="BC589:BM589"/>
    <mergeCell ref="BN589:CB589"/>
    <mergeCell ref="A594:D594"/>
    <mergeCell ref="E594:AR594"/>
    <mergeCell ref="AS594:BB594"/>
    <mergeCell ref="BC594:BM594"/>
    <mergeCell ref="BN594:CB594"/>
    <mergeCell ref="A595:D595"/>
    <mergeCell ref="E595:AR595"/>
    <mergeCell ref="AS595:BB595"/>
    <mergeCell ref="BC595:BM595"/>
    <mergeCell ref="BN595:CB595"/>
    <mergeCell ref="A592:D592"/>
    <mergeCell ref="E592:AR592"/>
    <mergeCell ref="AS592:BB592"/>
    <mergeCell ref="BC592:BM592"/>
    <mergeCell ref="BN592:CB592"/>
    <mergeCell ref="A593:D593"/>
    <mergeCell ref="E593:AR593"/>
    <mergeCell ref="AS593:BB593"/>
    <mergeCell ref="BC593:BM593"/>
    <mergeCell ref="BN593:CB593"/>
    <mergeCell ref="AS599:BB599"/>
    <mergeCell ref="BC599:BP599"/>
    <mergeCell ref="A601:D601"/>
    <mergeCell ref="E601:AR601"/>
    <mergeCell ref="AS601:BB601"/>
    <mergeCell ref="BC601:BM601"/>
    <mergeCell ref="BN601:CB601"/>
    <mergeCell ref="A596:D596"/>
    <mergeCell ref="E596:AR596"/>
    <mergeCell ref="AS596:BB596"/>
    <mergeCell ref="BC596:BM596"/>
    <mergeCell ref="BN596:CB596"/>
    <mergeCell ref="A597:D597"/>
    <mergeCell ref="E597:AR597"/>
    <mergeCell ref="AS597:BB597"/>
    <mergeCell ref="BC597:BM597"/>
    <mergeCell ref="BN597:CB597"/>
    <mergeCell ref="A604:D604"/>
    <mergeCell ref="E604:AR604"/>
    <mergeCell ref="AS604:BB604"/>
    <mergeCell ref="BC604:BM604"/>
    <mergeCell ref="BN604:CB604"/>
    <mergeCell ref="A605:D605"/>
    <mergeCell ref="E605:AR605"/>
    <mergeCell ref="AS605:BB605"/>
    <mergeCell ref="BC605:BM605"/>
    <mergeCell ref="BN605:CB605"/>
    <mergeCell ref="A602:D602"/>
    <mergeCell ref="E602:AR602"/>
    <mergeCell ref="AS602:BB602"/>
    <mergeCell ref="BC602:BM602"/>
    <mergeCell ref="BN602:CB602"/>
    <mergeCell ref="A603:D603"/>
    <mergeCell ref="E603:AR603"/>
    <mergeCell ref="AS603:BB603"/>
    <mergeCell ref="BC603:BM603"/>
    <mergeCell ref="BN603:CB603"/>
    <mergeCell ref="A608:D608"/>
    <mergeCell ref="E608:AR608"/>
    <mergeCell ref="AS608:BB608"/>
    <mergeCell ref="BC608:BM608"/>
    <mergeCell ref="BN608:CB608"/>
    <mergeCell ref="A609:D609"/>
    <mergeCell ref="E609:AR609"/>
    <mergeCell ref="AS609:BB609"/>
    <mergeCell ref="BC609:BM609"/>
    <mergeCell ref="BN609:CB609"/>
    <mergeCell ref="A606:D606"/>
    <mergeCell ref="E606:AR606"/>
    <mergeCell ref="AS606:BB606"/>
    <mergeCell ref="BC606:BM606"/>
    <mergeCell ref="BN606:CB606"/>
    <mergeCell ref="A607:D607"/>
    <mergeCell ref="E607:AR607"/>
    <mergeCell ref="AS607:BB607"/>
    <mergeCell ref="BC607:BM607"/>
    <mergeCell ref="BN607:CB607"/>
    <mergeCell ref="A614:D614"/>
    <mergeCell ref="E614:AR614"/>
    <mergeCell ref="AS614:BB614"/>
    <mergeCell ref="BC614:BM614"/>
    <mergeCell ref="BN614:CB614"/>
    <mergeCell ref="A615:D615"/>
    <mergeCell ref="E615:AR615"/>
    <mergeCell ref="AS615:BB615"/>
    <mergeCell ref="BC615:BM615"/>
    <mergeCell ref="BN615:CB615"/>
    <mergeCell ref="AS611:BB611"/>
    <mergeCell ref="BC611:BP611"/>
    <mergeCell ref="A613:D613"/>
    <mergeCell ref="E613:AR613"/>
    <mergeCell ref="AS613:BB613"/>
    <mergeCell ref="BC613:BM613"/>
    <mergeCell ref="BN613:CB613"/>
    <mergeCell ref="A618:D618"/>
    <mergeCell ref="E618:AR618"/>
    <mergeCell ref="AS618:BB618"/>
    <mergeCell ref="BC618:BM618"/>
    <mergeCell ref="BN618:CB618"/>
    <mergeCell ref="A619:D619"/>
    <mergeCell ref="E619:AR619"/>
    <mergeCell ref="AS619:BB619"/>
    <mergeCell ref="BC619:BM619"/>
    <mergeCell ref="BN619:CB619"/>
    <mergeCell ref="A616:D616"/>
    <mergeCell ref="E616:AR616"/>
    <mergeCell ref="AS616:BB616"/>
    <mergeCell ref="BC616:BM616"/>
    <mergeCell ref="BN616:CB616"/>
    <mergeCell ref="A617:D617"/>
    <mergeCell ref="E617:AR617"/>
    <mergeCell ref="AS617:BB617"/>
    <mergeCell ref="BC617:BM617"/>
    <mergeCell ref="BN617:CB617"/>
    <mergeCell ref="A622:D622"/>
    <mergeCell ref="E622:AR622"/>
    <mergeCell ref="AS622:BB622"/>
    <mergeCell ref="BC622:BM622"/>
    <mergeCell ref="BN622:CB622"/>
    <mergeCell ref="A623:D623"/>
    <mergeCell ref="E623:AR623"/>
    <mergeCell ref="AS623:BB623"/>
    <mergeCell ref="BC623:BM623"/>
    <mergeCell ref="BN623:CB623"/>
    <mergeCell ref="A620:D620"/>
    <mergeCell ref="E620:AR620"/>
    <mergeCell ref="AS620:BB620"/>
    <mergeCell ref="BC620:BM620"/>
    <mergeCell ref="BN620:CB620"/>
    <mergeCell ref="A621:D621"/>
    <mergeCell ref="E621:AR621"/>
    <mergeCell ref="AS621:BB621"/>
    <mergeCell ref="BC621:BM621"/>
    <mergeCell ref="BN621:CB621"/>
    <mergeCell ref="A626:D626"/>
    <mergeCell ref="E626:AR626"/>
    <mergeCell ref="AS626:BB626"/>
    <mergeCell ref="BC626:BM626"/>
    <mergeCell ref="BN626:CB626"/>
    <mergeCell ref="A627:D627"/>
    <mergeCell ref="E627:AR627"/>
    <mergeCell ref="AS627:BB627"/>
    <mergeCell ref="BC627:BM627"/>
    <mergeCell ref="BN627:CB627"/>
    <mergeCell ref="A624:D624"/>
    <mergeCell ref="E624:AR624"/>
    <mergeCell ref="AS624:BB624"/>
    <mergeCell ref="BC624:BM624"/>
    <mergeCell ref="BN624:CB624"/>
    <mergeCell ref="A625:D625"/>
    <mergeCell ref="E625:AR625"/>
    <mergeCell ref="AS625:BB625"/>
    <mergeCell ref="BC625:BM625"/>
    <mergeCell ref="BN625:CB625"/>
    <mergeCell ref="A630:D630"/>
    <mergeCell ref="E630:AR630"/>
    <mergeCell ref="AS630:BB630"/>
    <mergeCell ref="BC630:BM630"/>
    <mergeCell ref="BN630:CB630"/>
    <mergeCell ref="A631:D631"/>
    <mergeCell ref="E631:AR631"/>
    <mergeCell ref="AS631:BB631"/>
    <mergeCell ref="BC631:BM631"/>
    <mergeCell ref="BN631:CB631"/>
    <mergeCell ref="A628:D628"/>
    <mergeCell ref="E628:AR628"/>
    <mergeCell ref="AS628:BB628"/>
    <mergeCell ref="BC628:BM628"/>
    <mergeCell ref="BN628:CB628"/>
    <mergeCell ref="A629:D629"/>
    <mergeCell ref="E629:AR629"/>
    <mergeCell ref="AS629:BB629"/>
    <mergeCell ref="BC629:BM629"/>
    <mergeCell ref="BN629:CB629"/>
    <mergeCell ref="A634:D634"/>
    <mergeCell ref="E634:AR634"/>
    <mergeCell ref="AS634:BB634"/>
    <mergeCell ref="BC634:BM634"/>
    <mergeCell ref="BN634:CB634"/>
    <mergeCell ref="A635:D635"/>
    <mergeCell ref="E635:AR635"/>
    <mergeCell ref="AS635:BB635"/>
    <mergeCell ref="BC635:BM635"/>
    <mergeCell ref="BN635:CB635"/>
    <mergeCell ref="A632:D632"/>
    <mergeCell ref="E632:AR632"/>
    <mergeCell ref="AS632:BB632"/>
    <mergeCell ref="BC632:BM632"/>
    <mergeCell ref="BN632:CB632"/>
    <mergeCell ref="A633:D633"/>
    <mergeCell ref="E633:AR633"/>
    <mergeCell ref="AS633:BB633"/>
    <mergeCell ref="BC633:BM633"/>
    <mergeCell ref="BN633:CB633"/>
    <mergeCell ref="A638:D638"/>
    <mergeCell ref="E638:AR638"/>
    <mergeCell ref="AS638:BB638"/>
    <mergeCell ref="BC638:BM638"/>
    <mergeCell ref="BN638:CB638"/>
    <mergeCell ref="A639:D639"/>
    <mergeCell ref="E639:AR639"/>
    <mergeCell ref="AS639:BB639"/>
    <mergeCell ref="BC639:BM639"/>
    <mergeCell ref="BN639:CB639"/>
    <mergeCell ref="A636:D636"/>
    <mergeCell ref="E636:AR636"/>
    <mergeCell ref="AS636:BB636"/>
    <mergeCell ref="BC636:BM636"/>
    <mergeCell ref="BN636:CB636"/>
    <mergeCell ref="A637:D637"/>
    <mergeCell ref="E637:AR637"/>
    <mergeCell ref="AS637:BB637"/>
    <mergeCell ref="BC637:BM637"/>
    <mergeCell ref="BN637:CB637"/>
    <mergeCell ref="A642:D642"/>
    <mergeCell ref="E642:AR642"/>
    <mergeCell ref="AS642:BB642"/>
    <mergeCell ref="BC642:BM642"/>
    <mergeCell ref="BN642:CB642"/>
    <mergeCell ref="A643:D643"/>
    <mergeCell ref="E643:AR643"/>
    <mergeCell ref="AS643:BB643"/>
    <mergeCell ref="BC643:BM643"/>
    <mergeCell ref="BN643:CB643"/>
    <mergeCell ref="A640:D640"/>
    <mergeCell ref="E640:AR640"/>
    <mergeCell ref="AS640:BB640"/>
    <mergeCell ref="BC640:BM640"/>
    <mergeCell ref="BN640:CB640"/>
    <mergeCell ref="A641:D641"/>
    <mergeCell ref="E641:AR641"/>
    <mergeCell ref="AS641:BB641"/>
    <mergeCell ref="BC641:BM641"/>
    <mergeCell ref="BN641:CB641"/>
    <mergeCell ref="A646:D646"/>
    <mergeCell ref="E646:AR646"/>
    <mergeCell ref="AS646:BB646"/>
    <mergeCell ref="BC646:BM646"/>
    <mergeCell ref="BN646:CB646"/>
    <mergeCell ref="A647:D647"/>
    <mergeCell ref="E647:AR647"/>
    <mergeCell ref="AS647:BB647"/>
    <mergeCell ref="BC647:BM647"/>
    <mergeCell ref="BN647:CB647"/>
    <mergeCell ref="A644:D644"/>
    <mergeCell ref="E644:AR644"/>
    <mergeCell ref="AS644:BB644"/>
    <mergeCell ref="BC644:BM644"/>
    <mergeCell ref="BN644:CB644"/>
    <mergeCell ref="A645:D645"/>
    <mergeCell ref="E645:AR645"/>
    <mergeCell ref="AS645:BB645"/>
    <mergeCell ref="BC645:BM645"/>
    <mergeCell ref="BN645:CB645"/>
    <mergeCell ref="A650:D650"/>
    <mergeCell ref="E650:AR650"/>
    <mergeCell ref="AS650:BB650"/>
    <mergeCell ref="BC650:BM650"/>
    <mergeCell ref="BN650:CB650"/>
    <mergeCell ref="A651:D651"/>
    <mergeCell ref="E651:AR651"/>
    <mergeCell ref="AS651:BB651"/>
    <mergeCell ref="BC651:BM651"/>
    <mergeCell ref="BN651:CB651"/>
    <mergeCell ref="A648:D648"/>
    <mergeCell ref="E648:AR648"/>
    <mergeCell ref="AS648:BB648"/>
    <mergeCell ref="BC648:BM648"/>
    <mergeCell ref="BN648:CB648"/>
    <mergeCell ref="A649:D649"/>
    <mergeCell ref="E649:AR649"/>
    <mergeCell ref="AS649:BB649"/>
    <mergeCell ref="BC649:BM649"/>
    <mergeCell ref="BN649:CB649"/>
    <mergeCell ref="AS656:BB656"/>
    <mergeCell ref="BC656:BP656"/>
    <mergeCell ref="A658:D658"/>
    <mergeCell ref="E658:AR658"/>
    <mergeCell ref="AS658:BB658"/>
    <mergeCell ref="BC658:BM658"/>
    <mergeCell ref="BN658:CB658"/>
    <mergeCell ref="A654:D654"/>
    <mergeCell ref="E654:AR654"/>
    <mergeCell ref="AS654:BB654"/>
    <mergeCell ref="BC654:BM654"/>
    <mergeCell ref="BN654:CB654"/>
    <mergeCell ref="CC654:CK654"/>
    <mergeCell ref="A652:D652"/>
    <mergeCell ref="E652:AR652"/>
    <mergeCell ref="AS652:BB652"/>
    <mergeCell ref="BC652:BM652"/>
    <mergeCell ref="BN652:CB652"/>
    <mergeCell ref="A653:D653"/>
    <mergeCell ref="E653:AR653"/>
    <mergeCell ref="AS653:BB653"/>
    <mergeCell ref="BC653:BM653"/>
    <mergeCell ref="BN653:CB653"/>
    <mergeCell ref="BN663:CB663"/>
    <mergeCell ref="A664:D664"/>
    <mergeCell ref="E664:AR664"/>
    <mergeCell ref="AS664:BB664"/>
    <mergeCell ref="BC664:BM664"/>
    <mergeCell ref="BN664:CB664"/>
    <mergeCell ref="A661:D661"/>
    <mergeCell ref="E661:AR661"/>
    <mergeCell ref="AS661:BB661"/>
    <mergeCell ref="BC661:BM661"/>
    <mergeCell ref="BN661:CB661"/>
    <mergeCell ref="A662:D662"/>
    <mergeCell ref="E662:AR662"/>
    <mergeCell ref="AS662:BB662"/>
    <mergeCell ref="BC662:BM662"/>
    <mergeCell ref="BN662:CB662"/>
    <mergeCell ref="A659:D659"/>
    <mergeCell ref="E659:AR659"/>
    <mergeCell ref="AS659:BB659"/>
    <mergeCell ref="BC659:BM659"/>
    <mergeCell ref="BN659:CB659"/>
    <mergeCell ref="A660:D660"/>
    <mergeCell ref="E660:AR660"/>
    <mergeCell ref="AS660:BB660"/>
    <mergeCell ref="BC660:BM660"/>
    <mergeCell ref="BN660:CB660"/>
    <mergeCell ref="E406:BC406"/>
    <mergeCell ref="BD406:BM406"/>
    <mergeCell ref="BN406:CB406"/>
    <mergeCell ref="AB675:AD675"/>
    <mergeCell ref="AV2:CB2"/>
    <mergeCell ref="O673:AN673"/>
    <mergeCell ref="BA673:BV673"/>
    <mergeCell ref="O674:AN674"/>
    <mergeCell ref="AQ674:AY674"/>
    <mergeCell ref="BA674:BV674"/>
    <mergeCell ref="A675:B675"/>
    <mergeCell ref="C675:E675"/>
    <mergeCell ref="F675:G675"/>
    <mergeCell ref="H675:X675"/>
    <mergeCell ref="Y675:AA675"/>
    <mergeCell ref="Y669:AJ669"/>
    <mergeCell ref="AL669:BM669"/>
    <mergeCell ref="Y671:AJ671"/>
    <mergeCell ref="AL671:BM671"/>
    <mergeCell ref="Y672:AJ672"/>
    <mergeCell ref="AL672:BM672"/>
    <mergeCell ref="Y668:AJ668"/>
    <mergeCell ref="AL668:BM668"/>
    <mergeCell ref="A665:D665"/>
    <mergeCell ref="E665:AR665"/>
    <mergeCell ref="AS665:BB665"/>
    <mergeCell ref="BC665:BM665"/>
    <mergeCell ref="BN665:CB665"/>
    <mergeCell ref="A663:D663"/>
    <mergeCell ref="E663:AR663"/>
    <mergeCell ref="AS663:BB663"/>
    <mergeCell ref="BC663:BM663"/>
  </mergeCells>
  <pageMargins left="0.78740157480314965" right="0.39370078740157483" top="0.27559055118110237" bottom="0.27559055118110237" header="0.27559055118110237" footer="0.27559055118110237"/>
  <pageSetup paperSize="9" scale="99" fitToHeight="41" orientation="portrait" r:id="rId1"/>
  <headerFooter alignWithMargins="0"/>
  <rowBreaks count="1" manualBreakCount="1">
    <brk id="144" max="7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O296"/>
  <sheetViews>
    <sheetView view="pageBreakPreview" topLeftCell="A223" zoomScaleSheetLayoutView="100" workbookViewId="0">
      <selection activeCell="A86" sqref="A86:CB86"/>
    </sheetView>
  </sheetViews>
  <sheetFormatPr defaultColWidth="1.140625" defaultRowHeight="12.75" x14ac:dyDescent="0.2"/>
  <cols>
    <col min="1" max="44" width="1.140625" style="4"/>
    <col min="45" max="45" width="1.28515625" style="4" customWidth="1"/>
    <col min="46" max="65" width="1.140625" style="4"/>
    <col min="66" max="66" width="1.85546875" style="4" bestFit="1" customWidth="1"/>
    <col min="67"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1" width="1.140625" style="4"/>
    <col min="92" max="92" width="3.5703125" style="4" bestFit="1" customWidth="1"/>
    <col min="93" max="93" width="13.5703125" style="4" bestFit="1" customWidth="1"/>
    <col min="94" max="16384" width="1.140625" style="4"/>
  </cols>
  <sheetData>
    <row r="1" spans="1:93"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3"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3"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3"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3" ht="7.5" customHeight="1" x14ac:dyDescent="0.2"/>
    <row r="6" spans="1:93"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3"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3" ht="12" customHeight="1" x14ac:dyDescent="0.2">
      <c r="CN8" s="4">
        <v>111</v>
      </c>
      <c r="CO8" s="80">
        <f>BN73+BN85</f>
        <v>27682300</v>
      </c>
    </row>
    <row r="9" spans="1:93"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N9" s="4">
        <v>119</v>
      </c>
      <c r="CO9" s="80">
        <f>BQ116</f>
        <v>8344200</v>
      </c>
    </row>
    <row r="10" spans="1:93" ht="12" customHeight="1" x14ac:dyDescent="0.2">
      <c r="CN10" s="4">
        <v>851</v>
      </c>
      <c r="CO10" s="80">
        <f>BJ132</f>
        <v>61600</v>
      </c>
    </row>
    <row r="11" spans="1:93" ht="37.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580</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N11" s="4">
        <v>244</v>
      </c>
      <c r="CO11" s="80">
        <f>BP144+BJ154+BP169+BO179+BN193+BN214+BN228+BN239+BN286</f>
        <v>3786900</v>
      </c>
    </row>
    <row r="12" spans="1:93" ht="12" customHeight="1" x14ac:dyDescent="0.2">
      <c r="CO12" s="80">
        <f>SUM(CO8:CO11)</f>
        <v>39875000</v>
      </c>
    </row>
    <row r="13" spans="1:93" ht="33.75" customHeight="1" x14ac:dyDescent="0.25">
      <c r="A13" s="485" t="s">
        <v>515</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3" ht="12" customHeight="1" x14ac:dyDescent="0.2">
      <c r="A14" s="157" t="s">
        <v>142</v>
      </c>
      <c r="B14" s="158"/>
      <c r="C14" s="158"/>
      <c r="D14" s="159"/>
      <c r="E14" s="157" t="s">
        <v>41</v>
      </c>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9"/>
      <c r="AN14" s="157" t="s">
        <v>516</v>
      </c>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9"/>
      <c r="BN14" s="157" t="s">
        <v>436</v>
      </c>
      <c r="BO14" s="158"/>
      <c r="BP14" s="158"/>
      <c r="BQ14" s="158"/>
      <c r="BR14" s="158"/>
      <c r="BS14" s="158"/>
      <c r="BT14" s="158"/>
      <c r="BU14" s="158"/>
      <c r="BV14" s="158"/>
      <c r="BW14" s="158"/>
      <c r="BX14" s="158"/>
      <c r="BY14" s="158"/>
      <c r="BZ14" s="158"/>
      <c r="CA14" s="158"/>
      <c r="CB14" s="159"/>
    </row>
    <row r="15" spans="1:93" ht="12" customHeight="1" x14ac:dyDescent="0.2">
      <c r="A15" s="407" t="s">
        <v>143</v>
      </c>
      <c r="B15" s="408"/>
      <c r="C15" s="408"/>
      <c r="D15" s="409"/>
      <c r="E15" s="407"/>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9"/>
      <c r="AN15" s="407"/>
      <c r="AO15" s="408"/>
      <c r="AP15" s="408"/>
      <c r="AQ15" s="408"/>
      <c r="AR15" s="408"/>
      <c r="AS15" s="408"/>
      <c r="AT15" s="408"/>
      <c r="AU15" s="408"/>
      <c r="AV15" s="408"/>
      <c r="AW15" s="408"/>
      <c r="AX15" s="408"/>
      <c r="AY15" s="408"/>
      <c r="AZ15" s="408"/>
      <c r="BA15" s="408"/>
      <c r="BB15" s="408"/>
      <c r="BC15" s="408"/>
      <c r="BD15" s="408"/>
      <c r="BE15" s="408"/>
      <c r="BF15" s="408"/>
      <c r="BG15" s="408"/>
      <c r="BH15" s="408"/>
      <c r="BI15" s="408"/>
      <c r="BJ15" s="408"/>
      <c r="BK15" s="408"/>
      <c r="BL15" s="408"/>
      <c r="BM15" s="409"/>
      <c r="BN15" s="407" t="s">
        <v>513</v>
      </c>
      <c r="BO15" s="408"/>
      <c r="BP15" s="408"/>
      <c r="BQ15" s="408"/>
      <c r="BR15" s="408"/>
      <c r="BS15" s="408"/>
      <c r="BT15" s="408"/>
      <c r="BU15" s="408"/>
      <c r="BV15" s="408"/>
      <c r="BW15" s="408"/>
      <c r="BX15" s="408"/>
      <c r="BY15" s="408"/>
      <c r="BZ15" s="408"/>
      <c r="CA15" s="408"/>
      <c r="CB15" s="409"/>
    </row>
    <row r="16" spans="1:93" ht="12" customHeight="1" x14ac:dyDescent="0.2">
      <c r="A16" s="407"/>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9"/>
      <c r="AN16" s="498"/>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500"/>
      <c r="BN16" s="407" t="s">
        <v>432</v>
      </c>
      <c r="BO16" s="408"/>
      <c r="BP16" s="408"/>
      <c r="BQ16" s="408"/>
      <c r="BR16" s="408"/>
      <c r="BS16" s="408"/>
      <c r="BT16" s="408"/>
      <c r="BU16" s="408"/>
      <c r="BV16" s="408"/>
      <c r="BW16" s="408"/>
      <c r="BX16" s="408"/>
      <c r="BY16" s="408"/>
      <c r="BZ16" s="408"/>
      <c r="CA16" s="408"/>
      <c r="CB16" s="409"/>
    </row>
    <row r="17" spans="1:80" ht="12" customHeight="1" x14ac:dyDescent="0.2">
      <c r="A17" s="400">
        <v>1</v>
      </c>
      <c r="B17" s="401"/>
      <c r="C17" s="401"/>
      <c r="D17" s="402"/>
      <c r="E17" s="400">
        <v>2</v>
      </c>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c r="AL17" s="401"/>
      <c r="AM17" s="402"/>
      <c r="AN17" s="400">
        <v>3</v>
      </c>
      <c r="AO17" s="401"/>
      <c r="AP17" s="401"/>
      <c r="AQ17" s="401"/>
      <c r="AR17" s="401"/>
      <c r="AS17" s="401"/>
      <c r="AT17" s="401"/>
      <c r="AU17" s="401"/>
      <c r="AV17" s="401"/>
      <c r="AW17" s="401"/>
      <c r="AX17" s="401"/>
      <c r="AY17" s="401"/>
      <c r="AZ17" s="401"/>
      <c r="BA17" s="401"/>
      <c r="BB17" s="401"/>
      <c r="BC17" s="401"/>
      <c r="BD17" s="401"/>
      <c r="BE17" s="401"/>
      <c r="BF17" s="401"/>
      <c r="BG17" s="401"/>
      <c r="BH17" s="401"/>
      <c r="BI17" s="401"/>
      <c r="BJ17" s="401"/>
      <c r="BK17" s="401"/>
      <c r="BL17" s="401"/>
      <c r="BM17" s="402"/>
      <c r="BN17" s="400">
        <v>4</v>
      </c>
      <c r="BO17" s="401"/>
      <c r="BP17" s="401"/>
      <c r="BQ17" s="401"/>
      <c r="BR17" s="401"/>
      <c r="BS17" s="401"/>
      <c r="BT17" s="401"/>
      <c r="BU17" s="401"/>
      <c r="BV17" s="401"/>
      <c r="BW17" s="401"/>
      <c r="BX17" s="401"/>
      <c r="BY17" s="401"/>
      <c r="BZ17" s="401"/>
      <c r="CA17" s="401"/>
      <c r="CB17" s="402"/>
    </row>
    <row r="18" spans="1:80" ht="78" customHeight="1" x14ac:dyDescent="0.2">
      <c r="A18" s="413">
        <v>1</v>
      </c>
      <c r="B18" s="414"/>
      <c r="C18" s="414"/>
      <c r="D18" s="415"/>
      <c r="E18" s="556" t="s">
        <v>660</v>
      </c>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8"/>
      <c r="AN18" s="559" t="s">
        <v>581</v>
      </c>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1"/>
      <c r="BN18" s="559">
        <v>39875000</v>
      </c>
      <c r="BO18" s="560"/>
      <c r="BP18" s="560"/>
      <c r="BQ18" s="560"/>
      <c r="BR18" s="560"/>
      <c r="BS18" s="560"/>
      <c r="BT18" s="560"/>
      <c r="BU18" s="560"/>
      <c r="BV18" s="560"/>
      <c r="BW18" s="560"/>
      <c r="BX18" s="560"/>
      <c r="BY18" s="560"/>
      <c r="BZ18" s="560"/>
      <c r="CA18" s="560"/>
      <c r="CB18" s="561"/>
    </row>
    <row r="19" spans="1:80" ht="12" customHeight="1" x14ac:dyDescent="0.2">
      <c r="A19" s="377"/>
      <c r="B19" s="378"/>
      <c r="C19" s="378"/>
      <c r="D19" s="379"/>
      <c r="E19" s="380" t="s">
        <v>421</v>
      </c>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2"/>
      <c r="AN19" s="386" t="s">
        <v>52</v>
      </c>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8"/>
      <c r="BN19" s="545">
        <f>SUM(BN18:CB18)</f>
        <v>39875000</v>
      </c>
      <c r="BO19" s="546"/>
      <c r="BP19" s="546"/>
      <c r="BQ19" s="546"/>
      <c r="BR19" s="546"/>
      <c r="BS19" s="546"/>
      <c r="BT19" s="546"/>
      <c r="BU19" s="546"/>
      <c r="BV19" s="546"/>
      <c r="BW19" s="546"/>
      <c r="BX19" s="546"/>
      <c r="BY19" s="546"/>
      <c r="BZ19" s="546"/>
      <c r="CA19" s="546"/>
      <c r="CB19" s="547"/>
    </row>
    <row r="20" spans="1:80" ht="15.75" x14ac:dyDescent="0.25">
      <c r="A20" s="428" t="s">
        <v>534</v>
      </c>
      <c r="B20" s="428"/>
      <c r="C20" s="428"/>
      <c r="D20" s="428"/>
      <c r="E20" s="428"/>
      <c r="F20" s="428"/>
      <c r="G20" s="428"/>
      <c r="H20" s="428"/>
      <c r="I20" s="428"/>
      <c r="J20" s="428"/>
      <c r="K20" s="428"/>
      <c r="L20" s="428"/>
      <c r="M20" s="428"/>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8"/>
      <c r="AY20" s="428"/>
      <c r="AZ20" s="428"/>
      <c r="BA20" s="428"/>
      <c r="BB20" s="428"/>
      <c r="BC20" s="428"/>
      <c r="BD20" s="428"/>
      <c r="BE20" s="428"/>
      <c r="BF20" s="428"/>
      <c r="BG20" s="428"/>
      <c r="BH20" s="428"/>
      <c r="BI20" s="428"/>
      <c r="BJ20" s="428"/>
      <c r="BK20" s="428"/>
      <c r="BL20" s="428"/>
      <c r="BM20" s="428"/>
      <c r="BN20" s="428"/>
      <c r="BO20" s="428"/>
      <c r="BP20" s="428"/>
      <c r="BQ20" s="428"/>
      <c r="BR20" s="428"/>
      <c r="BS20" s="428"/>
      <c r="BT20" s="428"/>
      <c r="BU20" s="428"/>
      <c r="BV20" s="428"/>
      <c r="BW20" s="428"/>
      <c r="BX20" s="428"/>
      <c r="BY20" s="428"/>
      <c r="BZ20" s="428"/>
      <c r="CA20" s="428"/>
      <c r="CB20" s="428"/>
    </row>
    <row r="21" spans="1:80" ht="7.5"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row>
    <row r="22" spans="1:80" ht="15.75" x14ac:dyDescent="0.25">
      <c r="A22" s="428" t="s">
        <v>529</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s="74" customFormat="1" ht="15.75" x14ac:dyDescent="0.25">
      <c r="A23" s="7" t="s">
        <v>406</v>
      </c>
      <c r="B23" s="7"/>
      <c r="C23" s="7"/>
      <c r="D23" s="7"/>
      <c r="E23" s="7"/>
      <c r="F23" s="7"/>
      <c r="G23" s="7"/>
      <c r="H23" s="7"/>
      <c r="I23" s="7"/>
      <c r="J23" s="7"/>
      <c r="K23" s="7"/>
      <c r="L23" s="7"/>
      <c r="M23" s="7"/>
      <c r="N23" s="7"/>
      <c r="O23" s="7"/>
      <c r="P23" s="7"/>
      <c r="Q23" s="7"/>
      <c r="R23" s="7"/>
      <c r="S23" s="7"/>
      <c r="T23" s="434" t="s">
        <v>80</v>
      </c>
      <c r="U23" s="434"/>
      <c r="V23" s="434"/>
      <c r="W23" s="434"/>
      <c r="X23" s="434"/>
      <c r="Y23" s="434"/>
      <c r="Z23" s="434"/>
      <c r="AA23" s="434"/>
      <c r="AB23" s="434"/>
      <c r="AC23" s="434"/>
      <c r="AD23" s="434"/>
      <c r="AE23" s="434"/>
      <c r="AF23" s="434"/>
      <c r="AG23" s="434"/>
      <c r="AH23" s="434"/>
      <c r="AI23" s="434"/>
      <c r="AJ23" s="434"/>
      <c r="AK23" s="27"/>
      <c r="AL23" s="27"/>
      <c r="AM23" s="27"/>
      <c r="AN23" s="27"/>
      <c r="AO23" s="27"/>
      <c r="AP23" s="27"/>
      <c r="AQ23" s="27"/>
      <c r="AR23" s="27"/>
      <c r="AS23" s="410" t="s">
        <v>511</v>
      </c>
      <c r="AT23" s="410"/>
      <c r="AU23" s="410"/>
      <c r="AV23" s="410"/>
      <c r="AW23" s="410"/>
      <c r="AX23" s="410"/>
      <c r="AY23" s="410"/>
      <c r="AZ23" s="410"/>
      <c r="BA23" s="410"/>
      <c r="BB23" s="410"/>
      <c r="BC23" s="434" t="s">
        <v>265</v>
      </c>
      <c r="BD23" s="434"/>
      <c r="BE23" s="434"/>
      <c r="BF23" s="434"/>
      <c r="BG23" s="434"/>
      <c r="BH23" s="434"/>
      <c r="BI23" s="434"/>
      <c r="BJ23" s="434"/>
      <c r="BK23" s="434"/>
      <c r="BL23" s="434"/>
      <c r="BM23" s="434"/>
      <c r="BN23" s="434"/>
      <c r="BO23" s="434"/>
      <c r="BP23" s="434"/>
    </row>
    <row r="24" spans="1:80" x14ac:dyDescent="0.2">
      <c r="A24" s="157" t="s">
        <v>142</v>
      </c>
      <c r="B24" s="158"/>
      <c r="C24" s="158"/>
      <c r="D24" s="159"/>
      <c r="E24" s="532" t="s">
        <v>407</v>
      </c>
      <c r="F24" s="533"/>
      <c r="G24" s="533"/>
      <c r="H24" s="533"/>
      <c r="I24" s="533"/>
      <c r="J24" s="533"/>
      <c r="K24" s="533"/>
      <c r="L24" s="533"/>
      <c r="M24" s="533"/>
      <c r="N24" s="533"/>
      <c r="O24" s="533"/>
      <c r="P24" s="533"/>
      <c r="Q24" s="533"/>
      <c r="R24" s="533"/>
      <c r="S24" s="533"/>
      <c r="T24" s="533"/>
      <c r="U24" s="533"/>
      <c r="V24" s="533"/>
      <c r="W24" s="533"/>
      <c r="X24" s="533"/>
      <c r="Y24" s="533"/>
      <c r="Z24" s="533"/>
      <c r="AA24" s="533"/>
      <c r="AB24" s="533"/>
      <c r="AC24" s="533"/>
      <c r="AD24" s="533"/>
      <c r="AE24" s="533"/>
      <c r="AF24" s="533"/>
      <c r="AG24" s="533"/>
      <c r="AH24" s="533"/>
      <c r="AI24" s="533"/>
      <c r="AJ24" s="533"/>
      <c r="AK24" s="533"/>
      <c r="AL24" s="534"/>
      <c r="AM24" s="157" t="s">
        <v>408</v>
      </c>
      <c r="AN24" s="158"/>
      <c r="AO24" s="158"/>
      <c r="AP24" s="158"/>
      <c r="AQ24" s="158"/>
      <c r="AR24" s="158"/>
      <c r="AS24" s="158"/>
      <c r="AT24" s="158"/>
      <c r="AU24" s="158"/>
      <c r="AV24" s="158"/>
      <c r="AW24" s="158"/>
      <c r="AX24" s="158"/>
      <c r="AY24" s="159"/>
      <c r="AZ24" s="532" t="s">
        <v>409</v>
      </c>
      <c r="BA24" s="533"/>
      <c r="BB24" s="533"/>
      <c r="BC24" s="533"/>
      <c r="BD24" s="533"/>
      <c r="BE24" s="533"/>
      <c r="BF24" s="533"/>
      <c r="BG24" s="533"/>
      <c r="BH24" s="533"/>
      <c r="BI24" s="533"/>
      <c r="BJ24" s="533"/>
      <c r="BK24" s="533"/>
      <c r="BL24" s="533"/>
      <c r="BM24" s="534"/>
      <c r="BN24" s="532" t="s">
        <v>410</v>
      </c>
      <c r="BO24" s="533"/>
      <c r="BP24" s="533"/>
      <c r="BQ24" s="533"/>
      <c r="BR24" s="533"/>
      <c r="BS24" s="533"/>
      <c r="BT24" s="533"/>
      <c r="BU24" s="533"/>
      <c r="BV24" s="533"/>
      <c r="BW24" s="533"/>
      <c r="BX24" s="533"/>
      <c r="BY24" s="533"/>
      <c r="BZ24" s="533"/>
      <c r="CA24" s="533"/>
      <c r="CB24" s="534"/>
    </row>
    <row r="25" spans="1:80" x14ac:dyDescent="0.2">
      <c r="A25" s="407" t="s">
        <v>143</v>
      </c>
      <c r="B25" s="408"/>
      <c r="C25" s="408"/>
      <c r="D25" s="409"/>
      <c r="E25" s="412" t="s">
        <v>411</v>
      </c>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531"/>
      <c r="AM25" s="407" t="s">
        <v>412</v>
      </c>
      <c r="AN25" s="408"/>
      <c r="AO25" s="408"/>
      <c r="AP25" s="408"/>
      <c r="AQ25" s="408"/>
      <c r="AR25" s="408"/>
      <c r="AS25" s="408"/>
      <c r="AT25" s="408"/>
      <c r="AU25" s="408"/>
      <c r="AV25" s="408"/>
      <c r="AW25" s="408"/>
      <c r="AX25" s="408"/>
      <c r="AY25" s="409"/>
      <c r="AZ25" s="412" t="s">
        <v>413</v>
      </c>
      <c r="BA25" s="346"/>
      <c r="BB25" s="346"/>
      <c r="BC25" s="346"/>
      <c r="BD25" s="346"/>
      <c r="BE25" s="346"/>
      <c r="BF25" s="346"/>
      <c r="BG25" s="346"/>
      <c r="BH25" s="346"/>
      <c r="BI25" s="346"/>
      <c r="BJ25" s="346"/>
      <c r="BK25" s="346"/>
      <c r="BL25" s="346"/>
      <c r="BM25" s="531"/>
      <c r="BN25" s="412" t="s">
        <v>414</v>
      </c>
      <c r="BO25" s="346"/>
      <c r="BP25" s="346"/>
      <c r="BQ25" s="346"/>
      <c r="BR25" s="346"/>
      <c r="BS25" s="346"/>
      <c r="BT25" s="346"/>
      <c r="BU25" s="346"/>
      <c r="BV25" s="346"/>
      <c r="BW25" s="346"/>
      <c r="BX25" s="346"/>
      <c r="BY25" s="346"/>
      <c r="BZ25" s="346"/>
      <c r="CA25" s="346"/>
      <c r="CB25" s="531"/>
    </row>
    <row r="26" spans="1:80" x14ac:dyDescent="0.2">
      <c r="A26" s="407"/>
      <c r="B26" s="408"/>
      <c r="C26" s="408"/>
      <c r="D26" s="409"/>
      <c r="E26" s="412"/>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531"/>
      <c r="AM26" s="407" t="s">
        <v>415</v>
      </c>
      <c r="AN26" s="408"/>
      <c r="AO26" s="408"/>
      <c r="AP26" s="408"/>
      <c r="AQ26" s="408"/>
      <c r="AR26" s="408"/>
      <c r="AS26" s="408"/>
      <c r="AT26" s="408"/>
      <c r="AU26" s="408"/>
      <c r="AV26" s="408"/>
      <c r="AW26" s="408"/>
      <c r="AX26" s="408"/>
      <c r="AY26" s="409"/>
      <c r="AZ26" s="412" t="s">
        <v>416</v>
      </c>
      <c r="BA26" s="346"/>
      <c r="BB26" s="346"/>
      <c r="BC26" s="346"/>
      <c r="BD26" s="346"/>
      <c r="BE26" s="346"/>
      <c r="BF26" s="346"/>
      <c r="BG26" s="346"/>
      <c r="BH26" s="346"/>
      <c r="BI26" s="346"/>
      <c r="BJ26" s="346"/>
      <c r="BK26" s="346"/>
      <c r="BL26" s="346"/>
      <c r="BM26" s="531"/>
      <c r="BN26" s="412" t="s">
        <v>417</v>
      </c>
      <c r="BO26" s="346"/>
      <c r="BP26" s="346"/>
      <c r="BQ26" s="346"/>
      <c r="BR26" s="346"/>
      <c r="BS26" s="346"/>
      <c r="BT26" s="346"/>
      <c r="BU26" s="346"/>
      <c r="BV26" s="346"/>
      <c r="BW26" s="346"/>
      <c r="BX26" s="346"/>
      <c r="BY26" s="346"/>
      <c r="BZ26" s="346"/>
      <c r="CA26" s="346"/>
      <c r="CB26" s="531"/>
    </row>
    <row r="27" spans="1:80" x14ac:dyDescent="0.2">
      <c r="A27" s="407"/>
      <c r="B27" s="408"/>
      <c r="C27" s="408"/>
      <c r="D27" s="409"/>
      <c r="E27" s="486"/>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487"/>
      <c r="AM27" s="498"/>
      <c r="AN27" s="499"/>
      <c r="AO27" s="499"/>
      <c r="AP27" s="499"/>
      <c r="AQ27" s="499"/>
      <c r="AR27" s="499"/>
      <c r="AS27" s="499"/>
      <c r="AT27" s="499"/>
      <c r="AU27" s="499"/>
      <c r="AV27" s="499"/>
      <c r="AW27" s="499"/>
      <c r="AX27" s="499"/>
      <c r="AY27" s="500"/>
      <c r="AZ27" s="486" t="s">
        <v>418</v>
      </c>
      <c r="BA27" s="147"/>
      <c r="BB27" s="147"/>
      <c r="BC27" s="147"/>
      <c r="BD27" s="147"/>
      <c r="BE27" s="147"/>
      <c r="BF27" s="147"/>
      <c r="BG27" s="147"/>
      <c r="BH27" s="147"/>
      <c r="BI27" s="147"/>
      <c r="BJ27" s="147"/>
      <c r="BK27" s="147"/>
      <c r="BL27" s="147"/>
      <c r="BM27" s="487"/>
      <c r="BN27" s="486"/>
      <c r="BO27" s="147"/>
      <c r="BP27" s="147"/>
      <c r="BQ27" s="147"/>
      <c r="BR27" s="147"/>
      <c r="BS27" s="147"/>
      <c r="BT27" s="147"/>
      <c r="BU27" s="147"/>
      <c r="BV27" s="147"/>
      <c r="BW27" s="147"/>
      <c r="BX27" s="147"/>
      <c r="BY27" s="147"/>
      <c r="BZ27" s="147"/>
      <c r="CA27" s="147"/>
      <c r="CB27" s="487"/>
    </row>
    <row r="28" spans="1:80" x14ac:dyDescent="0.2">
      <c r="A28" s="543">
        <v>1</v>
      </c>
      <c r="B28" s="543"/>
      <c r="C28" s="543"/>
      <c r="D28" s="543"/>
      <c r="E28" s="525">
        <v>2</v>
      </c>
      <c r="F28" s="526"/>
      <c r="G28" s="526"/>
      <c r="H28" s="526"/>
      <c r="I28" s="526"/>
      <c r="J28" s="526"/>
      <c r="K28" s="526"/>
      <c r="L28" s="526"/>
      <c r="M28" s="526"/>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7"/>
      <c r="AM28" s="400">
        <v>3</v>
      </c>
      <c r="AN28" s="401"/>
      <c r="AO28" s="401"/>
      <c r="AP28" s="401"/>
      <c r="AQ28" s="401"/>
      <c r="AR28" s="401"/>
      <c r="AS28" s="401"/>
      <c r="AT28" s="401"/>
      <c r="AU28" s="401"/>
      <c r="AV28" s="401"/>
      <c r="AW28" s="401"/>
      <c r="AX28" s="401"/>
      <c r="AY28" s="402"/>
      <c r="AZ28" s="400">
        <v>4</v>
      </c>
      <c r="BA28" s="401"/>
      <c r="BB28" s="401"/>
      <c r="BC28" s="401"/>
      <c r="BD28" s="401"/>
      <c r="BE28" s="401"/>
      <c r="BF28" s="401"/>
      <c r="BG28" s="401"/>
      <c r="BH28" s="401"/>
      <c r="BI28" s="401"/>
      <c r="BJ28" s="401"/>
      <c r="BK28" s="401"/>
      <c r="BL28" s="401"/>
      <c r="BM28" s="402"/>
      <c r="BN28" s="400">
        <v>5</v>
      </c>
      <c r="BO28" s="401"/>
      <c r="BP28" s="401"/>
      <c r="BQ28" s="401"/>
      <c r="BR28" s="401"/>
      <c r="BS28" s="401"/>
      <c r="BT28" s="401"/>
      <c r="BU28" s="401"/>
      <c r="BV28" s="401"/>
      <c r="BW28" s="401"/>
      <c r="BX28" s="401"/>
      <c r="BY28" s="401"/>
      <c r="BZ28" s="401"/>
      <c r="CA28" s="401"/>
      <c r="CB28" s="402"/>
    </row>
    <row r="29" spans="1:80" x14ac:dyDescent="0.2">
      <c r="A29" s="233" t="s">
        <v>155</v>
      </c>
      <c r="B29" s="231"/>
      <c r="C29" s="231"/>
      <c r="D29" s="232"/>
      <c r="E29" s="361" t="s">
        <v>419</v>
      </c>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3"/>
      <c r="AM29" s="364">
        <v>1</v>
      </c>
      <c r="AN29" s="365"/>
      <c r="AO29" s="365"/>
      <c r="AP29" s="365"/>
      <c r="AQ29" s="365"/>
      <c r="AR29" s="365"/>
      <c r="AS29" s="365"/>
      <c r="AT29" s="365"/>
      <c r="AU29" s="365"/>
      <c r="AV29" s="365"/>
      <c r="AW29" s="365"/>
      <c r="AX29" s="365"/>
      <c r="AY29" s="366"/>
      <c r="AZ29" s="364">
        <v>75000</v>
      </c>
      <c r="BA29" s="365"/>
      <c r="BB29" s="365"/>
      <c r="BC29" s="365"/>
      <c r="BD29" s="365"/>
      <c r="BE29" s="365"/>
      <c r="BF29" s="365"/>
      <c r="BG29" s="365"/>
      <c r="BH29" s="365"/>
      <c r="BI29" s="365"/>
      <c r="BJ29" s="365"/>
      <c r="BK29" s="365"/>
      <c r="BL29" s="365"/>
      <c r="BM29" s="366"/>
      <c r="BN29" s="364">
        <f>ROUND(AM29*AZ29*12,2)</f>
        <v>900000</v>
      </c>
      <c r="BO29" s="365"/>
      <c r="BP29" s="365"/>
      <c r="BQ29" s="365"/>
      <c r="BR29" s="365"/>
      <c r="BS29" s="365"/>
      <c r="BT29" s="365"/>
      <c r="BU29" s="365"/>
      <c r="BV29" s="365"/>
      <c r="BW29" s="365"/>
      <c r="BX29" s="365"/>
      <c r="BY29" s="365"/>
      <c r="BZ29" s="365"/>
      <c r="CA29" s="365"/>
      <c r="CB29" s="366"/>
    </row>
    <row r="30" spans="1:80" x14ac:dyDescent="0.2">
      <c r="A30" s="233" t="s">
        <v>583</v>
      </c>
      <c r="B30" s="231"/>
      <c r="C30" s="231"/>
      <c r="D30" s="232"/>
      <c r="E30" s="361" t="s">
        <v>582</v>
      </c>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3"/>
      <c r="AM30" s="364">
        <v>3.5</v>
      </c>
      <c r="AN30" s="365"/>
      <c r="AO30" s="365"/>
      <c r="AP30" s="365"/>
      <c r="AQ30" s="365"/>
      <c r="AR30" s="365"/>
      <c r="AS30" s="365"/>
      <c r="AT30" s="365"/>
      <c r="AU30" s="365"/>
      <c r="AV30" s="365"/>
      <c r="AW30" s="365"/>
      <c r="AX30" s="365"/>
      <c r="AY30" s="366"/>
      <c r="AZ30" s="364">
        <v>60000</v>
      </c>
      <c r="BA30" s="365"/>
      <c r="BB30" s="365"/>
      <c r="BC30" s="365"/>
      <c r="BD30" s="365"/>
      <c r="BE30" s="365"/>
      <c r="BF30" s="365"/>
      <c r="BG30" s="365"/>
      <c r="BH30" s="365"/>
      <c r="BI30" s="365"/>
      <c r="BJ30" s="365"/>
      <c r="BK30" s="365"/>
      <c r="BL30" s="365"/>
      <c r="BM30" s="366"/>
      <c r="BN30" s="364">
        <f t="shared" ref="BN30:BN56" si="0">ROUND(AM30*AZ30*12,2)</f>
        <v>2520000</v>
      </c>
      <c r="BO30" s="365"/>
      <c r="BP30" s="365"/>
      <c r="BQ30" s="365"/>
      <c r="BR30" s="365"/>
      <c r="BS30" s="365"/>
      <c r="BT30" s="365"/>
      <c r="BU30" s="365"/>
      <c r="BV30" s="365"/>
      <c r="BW30" s="365"/>
      <c r="BX30" s="365"/>
      <c r="BY30" s="365"/>
      <c r="BZ30" s="365"/>
      <c r="CA30" s="365"/>
      <c r="CB30" s="366"/>
    </row>
    <row r="31" spans="1:80" ht="12.75" customHeight="1" x14ac:dyDescent="0.2">
      <c r="A31" s="233" t="s">
        <v>605</v>
      </c>
      <c r="B31" s="231"/>
      <c r="C31" s="231"/>
      <c r="D31" s="232"/>
      <c r="E31" s="361" t="s">
        <v>598</v>
      </c>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3"/>
      <c r="AM31" s="364">
        <v>1</v>
      </c>
      <c r="AN31" s="365"/>
      <c r="AO31" s="365"/>
      <c r="AP31" s="365"/>
      <c r="AQ31" s="365"/>
      <c r="AR31" s="365"/>
      <c r="AS31" s="365"/>
      <c r="AT31" s="365"/>
      <c r="AU31" s="365"/>
      <c r="AV31" s="365"/>
      <c r="AW31" s="365"/>
      <c r="AX31" s="365"/>
      <c r="AY31" s="366"/>
      <c r="AZ31" s="364">
        <v>40923</v>
      </c>
      <c r="BA31" s="365"/>
      <c r="BB31" s="365"/>
      <c r="BC31" s="365"/>
      <c r="BD31" s="365"/>
      <c r="BE31" s="365"/>
      <c r="BF31" s="365"/>
      <c r="BG31" s="365"/>
      <c r="BH31" s="365"/>
      <c r="BI31" s="365"/>
      <c r="BJ31" s="365"/>
      <c r="BK31" s="365"/>
      <c r="BL31" s="365"/>
      <c r="BM31" s="366"/>
      <c r="BN31" s="364">
        <f t="shared" si="0"/>
        <v>491076</v>
      </c>
      <c r="BO31" s="365"/>
      <c r="BP31" s="365"/>
      <c r="BQ31" s="365"/>
      <c r="BR31" s="365"/>
      <c r="BS31" s="365"/>
      <c r="BT31" s="365"/>
      <c r="BU31" s="365"/>
      <c r="BV31" s="365"/>
      <c r="BW31" s="365"/>
      <c r="BX31" s="365"/>
      <c r="BY31" s="365"/>
      <c r="BZ31" s="365"/>
      <c r="CA31" s="365"/>
      <c r="CB31" s="366"/>
    </row>
    <row r="32" spans="1:80" ht="12.75" customHeight="1" x14ac:dyDescent="0.2">
      <c r="A32" s="233" t="s">
        <v>606</v>
      </c>
      <c r="B32" s="231"/>
      <c r="C32" s="231"/>
      <c r="D32" s="232"/>
      <c r="E32" s="227" t="s">
        <v>584</v>
      </c>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435"/>
      <c r="AM32" s="364">
        <v>0.5</v>
      </c>
      <c r="AN32" s="365"/>
      <c r="AO32" s="365"/>
      <c r="AP32" s="365"/>
      <c r="AQ32" s="365"/>
      <c r="AR32" s="365"/>
      <c r="AS32" s="365"/>
      <c r="AT32" s="365"/>
      <c r="AU32" s="365"/>
      <c r="AV32" s="365"/>
      <c r="AW32" s="365"/>
      <c r="AX32" s="365"/>
      <c r="AY32" s="366"/>
      <c r="AZ32" s="364">
        <v>36390</v>
      </c>
      <c r="BA32" s="365"/>
      <c r="BB32" s="365"/>
      <c r="BC32" s="365"/>
      <c r="BD32" s="365"/>
      <c r="BE32" s="365"/>
      <c r="BF32" s="365"/>
      <c r="BG32" s="365"/>
      <c r="BH32" s="365"/>
      <c r="BI32" s="365"/>
      <c r="BJ32" s="365"/>
      <c r="BK32" s="365"/>
      <c r="BL32" s="365"/>
      <c r="BM32" s="366"/>
      <c r="BN32" s="364">
        <f t="shared" si="0"/>
        <v>218340</v>
      </c>
      <c r="BO32" s="365"/>
      <c r="BP32" s="365"/>
      <c r="BQ32" s="365"/>
      <c r="BR32" s="365"/>
      <c r="BS32" s="365"/>
      <c r="BT32" s="365"/>
      <c r="BU32" s="365"/>
      <c r="BV32" s="365"/>
      <c r="BW32" s="365"/>
      <c r="BX32" s="365"/>
      <c r="BY32" s="365"/>
      <c r="BZ32" s="365"/>
      <c r="CA32" s="365"/>
      <c r="CB32" s="366"/>
    </row>
    <row r="33" spans="1:80" ht="12.75" customHeight="1" x14ac:dyDescent="0.2">
      <c r="A33" s="233" t="s">
        <v>607</v>
      </c>
      <c r="B33" s="231"/>
      <c r="C33" s="231"/>
      <c r="D33" s="232"/>
      <c r="E33" s="361" t="s">
        <v>585</v>
      </c>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3"/>
      <c r="AM33" s="364">
        <v>1</v>
      </c>
      <c r="AN33" s="365"/>
      <c r="AO33" s="365"/>
      <c r="AP33" s="365"/>
      <c r="AQ33" s="365"/>
      <c r="AR33" s="365"/>
      <c r="AS33" s="365"/>
      <c r="AT33" s="365"/>
      <c r="AU33" s="365"/>
      <c r="AV33" s="365"/>
      <c r="AW33" s="365"/>
      <c r="AX33" s="365"/>
      <c r="AY33" s="366"/>
      <c r="AZ33" s="364">
        <v>36390</v>
      </c>
      <c r="BA33" s="365"/>
      <c r="BB33" s="365"/>
      <c r="BC33" s="365"/>
      <c r="BD33" s="365"/>
      <c r="BE33" s="365"/>
      <c r="BF33" s="365"/>
      <c r="BG33" s="365"/>
      <c r="BH33" s="365"/>
      <c r="BI33" s="365"/>
      <c r="BJ33" s="365"/>
      <c r="BK33" s="365"/>
      <c r="BL33" s="365"/>
      <c r="BM33" s="366"/>
      <c r="BN33" s="364">
        <f t="shared" si="0"/>
        <v>436680</v>
      </c>
      <c r="BO33" s="365"/>
      <c r="BP33" s="365"/>
      <c r="BQ33" s="365"/>
      <c r="BR33" s="365"/>
      <c r="BS33" s="365"/>
      <c r="BT33" s="365"/>
      <c r="BU33" s="365"/>
      <c r="BV33" s="365"/>
      <c r="BW33" s="365"/>
      <c r="BX33" s="365"/>
      <c r="BY33" s="365"/>
      <c r="BZ33" s="365"/>
      <c r="CA33" s="365"/>
      <c r="CB33" s="366"/>
    </row>
    <row r="34" spans="1:80" ht="12.75" customHeight="1" x14ac:dyDescent="0.2">
      <c r="A34" s="233" t="s">
        <v>608</v>
      </c>
      <c r="B34" s="231"/>
      <c r="C34" s="231"/>
      <c r="D34" s="232"/>
      <c r="E34" s="361" t="s">
        <v>586</v>
      </c>
      <c r="F34" s="362"/>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3"/>
      <c r="AM34" s="364">
        <v>2</v>
      </c>
      <c r="AN34" s="365"/>
      <c r="AO34" s="365"/>
      <c r="AP34" s="365"/>
      <c r="AQ34" s="365"/>
      <c r="AR34" s="365"/>
      <c r="AS34" s="365"/>
      <c r="AT34" s="365"/>
      <c r="AU34" s="365"/>
      <c r="AV34" s="365"/>
      <c r="AW34" s="365"/>
      <c r="AX34" s="365"/>
      <c r="AY34" s="366"/>
      <c r="AZ34" s="364">
        <v>36390</v>
      </c>
      <c r="BA34" s="365"/>
      <c r="BB34" s="365"/>
      <c r="BC34" s="365"/>
      <c r="BD34" s="365"/>
      <c r="BE34" s="365"/>
      <c r="BF34" s="365"/>
      <c r="BG34" s="365"/>
      <c r="BH34" s="365"/>
      <c r="BI34" s="365"/>
      <c r="BJ34" s="365"/>
      <c r="BK34" s="365"/>
      <c r="BL34" s="365"/>
      <c r="BM34" s="366"/>
      <c r="BN34" s="364">
        <f t="shared" si="0"/>
        <v>873360</v>
      </c>
      <c r="BO34" s="365"/>
      <c r="BP34" s="365"/>
      <c r="BQ34" s="365"/>
      <c r="BR34" s="365"/>
      <c r="BS34" s="365"/>
      <c r="BT34" s="365"/>
      <c r="BU34" s="365"/>
      <c r="BV34" s="365"/>
      <c r="BW34" s="365"/>
      <c r="BX34" s="365"/>
      <c r="BY34" s="365"/>
      <c r="BZ34" s="365"/>
      <c r="CA34" s="365"/>
      <c r="CB34" s="366"/>
    </row>
    <row r="35" spans="1:80" ht="12.75" customHeight="1" x14ac:dyDescent="0.2">
      <c r="A35" s="233" t="s">
        <v>609</v>
      </c>
      <c r="B35" s="231"/>
      <c r="C35" s="231"/>
      <c r="D35" s="232"/>
      <c r="E35" s="361" t="s">
        <v>587</v>
      </c>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3"/>
      <c r="AM35" s="364">
        <v>1</v>
      </c>
      <c r="AN35" s="365"/>
      <c r="AO35" s="365"/>
      <c r="AP35" s="365"/>
      <c r="AQ35" s="365"/>
      <c r="AR35" s="365"/>
      <c r="AS35" s="365"/>
      <c r="AT35" s="365"/>
      <c r="AU35" s="365"/>
      <c r="AV35" s="365"/>
      <c r="AW35" s="365"/>
      <c r="AX35" s="365"/>
      <c r="AY35" s="366"/>
      <c r="AZ35" s="364">
        <v>36390</v>
      </c>
      <c r="BA35" s="365"/>
      <c r="BB35" s="365"/>
      <c r="BC35" s="365"/>
      <c r="BD35" s="365"/>
      <c r="BE35" s="365"/>
      <c r="BF35" s="365"/>
      <c r="BG35" s="365"/>
      <c r="BH35" s="365"/>
      <c r="BI35" s="365"/>
      <c r="BJ35" s="365"/>
      <c r="BK35" s="365"/>
      <c r="BL35" s="365"/>
      <c r="BM35" s="366"/>
      <c r="BN35" s="364">
        <f t="shared" si="0"/>
        <v>436680</v>
      </c>
      <c r="BO35" s="365"/>
      <c r="BP35" s="365"/>
      <c r="BQ35" s="365"/>
      <c r="BR35" s="365"/>
      <c r="BS35" s="365"/>
      <c r="BT35" s="365"/>
      <c r="BU35" s="365"/>
      <c r="BV35" s="365"/>
      <c r="BW35" s="365"/>
      <c r="BX35" s="365"/>
      <c r="BY35" s="365"/>
      <c r="BZ35" s="365"/>
      <c r="CA35" s="365"/>
      <c r="CB35" s="366"/>
    </row>
    <row r="36" spans="1:80" ht="12.75" customHeight="1" x14ac:dyDescent="0.2">
      <c r="A36" s="233" t="s">
        <v>610</v>
      </c>
      <c r="B36" s="231"/>
      <c r="C36" s="231"/>
      <c r="D36" s="232"/>
      <c r="E36" s="397" t="s">
        <v>588</v>
      </c>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8"/>
      <c r="AE36" s="398"/>
      <c r="AF36" s="398"/>
      <c r="AG36" s="398"/>
      <c r="AH36" s="398"/>
      <c r="AI36" s="398"/>
      <c r="AJ36" s="398"/>
      <c r="AK36" s="398"/>
      <c r="AL36" s="399"/>
      <c r="AM36" s="364">
        <v>0.5</v>
      </c>
      <c r="AN36" s="365"/>
      <c r="AO36" s="365"/>
      <c r="AP36" s="365"/>
      <c r="AQ36" s="365"/>
      <c r="AR36" s="365"/>
      <c r="AS36" s="365"/>
      <c r="AT36" s="365"/>
      <c r="AU36" s="365"/>
      <c r="AV36" s="365"/>
      <c r="AW36" s="365"/>
      <c r="AX36" s="365"/>
      <c r="AY36" s="366"/>
      <c r="AZ36" s="364">
        <v>39390</v>
      </c>
      <c r="BA36" s="365"/>
      <c r="BB36" s="365"/>
      <c r="BC36" s="365"/>
      <c r="BD36" s="365"/>
      <c r="BE36" s="365"/>
      <c r="BF36" s="365"/>
      <c r="BG36" s="365"/>
      <c r="BH36" s="365"/>
      <c r="BI36" s="365"/>
      <c r="BJ36" s="365"/>
      <c r="BK36" s="365"/>
      <c r="BL36" s="365"/>
      <c r="BM36" s="366"/>
      <c r="BN36" s="364">
        <f t="shared" si="0"/>
        <v>236340</v>
      </c>
      <c r="BO36" s="365"/>
      <c r="BP36" s="365"/>
      <c r="BQ36" s="365"/>
      <c r="BR36" s="365"/>
      <c r="BS36" s="365"/>
      <c r="BT36" s="365"/>
      <c r="BU36" s="365"/>
      <c r="BV36" s="365"/>
      <c r="BW36" s="365"/>
      <c r="BX36" s="365"/>
      <c r="BY36" s="365"/>
      <c r="BZ36" s="365"/>
      <c r="CA36" s="365"/>
      <c r="CB36" s="366"/>
    </row>
    <row r="37" spans="1:80" ht="12.75" customHeight="1" x14ac:dyDescent="0.2">
      <c r="A37" s="233" t="s">
        <v>611</v>
      </c>
      <c r="B37" s="231"/>
      <c r="C37" s="231"/>
      <c r="D37" s="232"/>
      <c r="E37" s="361" t="s">
        <v>589</v>
      </c>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3"/>
      <c r="AM37" s="364">
        <v>20</v>
      </c>
      <c r="AN37" s="365"/>
      <c r="AO37" s="365"/>
      <c r="AP37" s="365"/>
      <c r="AQ37" s="365"/>
      <c r="AR37" s="365"/>
      <c r="AS37" s="365"/>
      <c r="AT37" s="365"/>
      <c r="AU37" s="365"/>
      <c r="AV37" s="365"/>
      <c r="AW37" s="365"/>
      <c r="AX37" s="365"/>
      <c r="AY37" s="366"/>
      <c r="AZ37" s="364">
        <v>53600</v>
      </c>
      <c r="BA37" s="365"/>
      <c r="BB37" s="365"/>
      <c r="BC37" s="365"/>
      <c r="BD37" s="365"/>
      <c r="BE37" s="365"/>
      <c r="BF37" s="365"/>
      <c r="BG37" s="365"/>
      <c r="BH37" s="365"/>
      <c r="BI37" s="365"/>
      <c r="BJ37" s="365"/>
      <c r="BK37" s="365"/>
      <c r="BL37" s="365"/>
      <c r="BM37" s="366"/>
      <c r="BN37" s="364">
        <f t="shared" si="0"/>
        <v>12864000</v>
      </c>
      <c r="BO37" s="365"/>
      <c r="BP37" s="365"/>
      <c r="BQ37" s="365"/>
      <c r="BR37" s="365"/>
      <c r="BS37" s="365"/>
      <c r="BT37" s="365"/>
      <c r="BU37" s="365"/>
      <c r="BV37" s="365"/>
      <c r="BW37" s="365"/>
      <c r="BX37" s="365"/>
      <c r="BY37" s="365"/>
      <c r="BZ37" s="365"/>
      <c r="CA37" s="365"/>
      <c r="CB37" s="366"/>
    </row>
    <row r="38" spans="1:80" ht="12.75" customHeight="1" x14ac:dyDescent="0.2">
      <c r="A38" s="233" t="s">
        <v>612</v>
      </c>
      <c r="B38" s="231"/>
      <c r="C38" s="231"/>
      <c r="D38" s="232"/>
      <c r="E38" s="361" t="s">
        <v>590</v>
      </c>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3"/>
      <c r="AM38" s="364">
        <v>1</v>
      </c>
      <c r="AN38" s="365"/>
      <c r="AO38" s="365"/>
      <c r="AP38" s="365"/>
      <c r="AQ38" s="365"/>
      <c r="AR38" s="365"/>
      <c r="AS38" s="365"/>
      <c r="AT38" s="365"/>
      <c r="AU38" s="365"/>
      <c r="AV38" s="365"/>
      <c r="AW38" s="365"/>
      <c r="AX38" s="365"/>
      <c r="AY38" s="366"/>
      <c r="AZ38" s="364">
        <v>36390</v>
      </c>
      <c r="BA38" s="365"/>
      <c r="BB38" s="365"/>
      <c r="BC38" s="365"/>
      <c r="BD38" s="365"/>
      <c r="BE38" s="365"/>
      <c r="BF38" s="365"/>
      <c r="BG38" s="365"/>
      <c r="BH38" s="365"/>
      <c r="BI38" s="365"/>
      <c r="BJ38" s="365"/>
      <c r="BK38" s="365"/>
      <c r="BL38" s="365"/>
      <c r="BM38" s="366"/>
      <c r="BN38" s="364">
        <f t="shared" si="0"/>
        <v>436680</v>
      </c>
      <c r="BO38" s="365"/>
      <c r="BP38" s="365"/>
      <c r="BQ38" s="365"/>
      <c r="BR38" s="365"/>
      <c r="BS38" s="365"/>
      <c r="BT38" s="365"/>
      <c r="BU38" s="365"/>
      <c r="BV38" s="365"/>
      <c r="BW38" s="365"/>
      <c r="BX38" s="365"/>
      <c r="BY38" s="365"/>
      <c r="BZ38" s="365"/>
      <c r="CA38" s="365"/>
      <c r="CB38" s="366"/>
    </row>
    <row r="39" spans="1:80" ht="12.75" customHeight="1" x14ac:dyDescent="0.2">
      <c r="A39" s="233" t="s">
        <v>613</v>
      </c>
      <c r="B39" s="231"/>
      <c r="C39" s="231"/>
      <c r="D39" s="232"/>
      <c r="E39" s="361" t="s">
        <v>591</v>
      </c>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3"/>
      <c r="AM39" s="364">
        <v>0.5</v>
      </c>
      <c r="AN39" s="365"/>
      <c r="AO39" s="365"/>
      <c r="AP39" s="365"/>
      <c r="AQ39" s="365"/>
      <c r="AR39" s="365"/>
      <c r="AS39" s="365"/>
      <c r="AT39" s="365"/>
      <c r="AU39" s="365"/>
      <c r="AV39" s="365"/>
      <c r="AW39" s="365"/>
      <c r="AX39" s="365"/>
      <c r="AY39" s="366"/>
      <c r="AZ39" s="364">
        <v>36390</v>
      </c>
      <c r="BA39" s="365"/>
      <c r="BB39" s="365"/>
      <c r="BC39" s="365"/>
      <c r="BD39" s="365"/>
      <c r="BE39" s="365"/>
      <c r="BF39" s="365"/>
      <c r="BG39" s="365"/>
      <c r="BH39" s="365"/>
      <c r="BI39" s="365"/>
      <c r="BJ39" s="365"/>
      <c r="BK39" s="365"/>
      <c r="BL39" s="365"/>
      <c r="BM39" s="366"/>
      <c r="BN39" s="364">
        <f t="shared" si="0"/>
        <v>218340</v>
      </c>
      <c r="BO39" s="365"/>
      <c r="BP39" s="365"/>
      <c r="BQ39" s="365"/>
      <c r="BR39" s="365"/>
      <c r="BS39" s="365"/>
      <c r="BT39" s="365"/>
      <c r="BU39" s="365"/>
      <c r="BV39" s="365"/>
      <c r="BW39" s="365"/>
      <c r="BX39" s="365"/>
      <c r="BY39" s="365"/>
      <c r="BZ39" s="365"/>
      <c r="CA39" s="365"/>
      <c r="CB39" s="366"/>
    </row>
    <row r="40" spans="1:80" ht="12.75" customHeight="1" x14ac:dyDescent="0.2">
      <c r="A40" s="233" t="s">
        <v>614</v>
      </c>
      <c r="B40" s="231"/>
      <c r="C40" s="231"/>
      <c r="D40" s="232"/>
      <c r="E40" s="361" t="s">
        <v>592</v>
      </c>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3"/>
      <c r="AM40" s="364">
        <v>1</v>
      </c>
      <c r="AN40" s="365"/>
      <c r="AO40" s="365"/>
      <c r="AP40" s="365"/>
      <c r="AQ40" s="365"/>
      <c r="AR40" s="365"/>
      <c r="AS40" s="365"/>
      <c r="AT40" s="365"/>
      <c r="AU40" s="365"/>
      <c r="AV40" s="365"/>
      <c r="AW40" s="365"/>
      <c r="AX40" s="365"/>
      <c r="AY40" s="366"/>
      <c r="AZ40" s="364">
        <v>36390</v>
      </c>
      <c r="BA40" s="365"/>
      <c r="BB40" s="365"/>
      <c r="BC40" s="365"/>
      <c r="BD40" s="365"/>
      <c r="BE40" s="365"/>
      <c r="BF40" s="365"/>
      <c r="BG40" s="365"/>
      <c r="BH40" s="365"/>
      <c r="BI40" s="365"/>
      <c r="BJ40" s="365"/>
      <c r="BK40" s="365"/>
      <c r="BL40" s="365"/>
      <c r="BM40" s="366"/>
      <c r="BN40" s="364">
        <f t="shared" ref="BN40:BN45" si="1">ROUND(AM40*AZ40*12,2)</f>
        <v>436680</v>
      </c>
      <c r="BO40" s="365"/>
      <c r="BP40" s="365"/>
      <c r="BQ40" s="365"/>
      <c r="BR40" s="365"/>
      <c r="BS40" s="365"/>
      <c r="BT40" s="365"/>
      <c r="BU40" s="365"/>
      <c r="BV40" s="365"/>
      <c r="BW40" s="365"/>
      <c r="BX40" s="365"/>
      <c r="BY40" s="365"/>
      <c r="BZ40" s="365"/>
      <c r="CA40" s="365"/>
      <c r="CB40" s="366"/>
    </row>
    <row r="41" spans="1:80" ht="12.75" customHeight="1" x14ac:dyDescent="0.2">
      <c r="A41" s="233" t="s">
        <v>615</v>
      </c>
      <c r="B41" s="231"/>
      <c r="C41" s="231"/>
      <c r="D41" s="232"/>
      <c r="E41" s="361" t="s">
        <v>593</v>
      </c>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3"/>
      <c r="AM41" s="364">
        <v>0.5</v>
      </c>
      <c r="AN41" s="365"/>
      <c r="AO41" s="365"/>
      <c r="AP41" s="365"/>
      <c r="AQ41" s="365"/>
      <c r="AR41" s="365"/>
      <c r="AS41" s="365"/>
      <c r="AT41" s="365"/>
      <c r="AU41" s="365"/>
      <c r="AV41" s="365"/>
      <c r="AW41" s="365"/>
      <c r="AX41" s="365"/>
      <c r="AY41" s="366"/>
      <c r="AZ41" s="364">
        <v>36390</v>
      </c>
      <c r="BA41" s="365"/>
      <c r="BB41" s="365"/>
      <c r="BC41" s="365"/>
      <c r="BD41" s="365"/>
      <c r="BE41" s="365"/>
      <c r="BF41" s="365"/>
      <c r="BG41" s="365"/>
      <c r="BH41" s="365"/>
      <c r="BI41" s="365"/>
      <c r="BJ41" s="365"/>
      <c r="BK41" s="365"/>
      <c r="BL41" s="365"/>
      <c r="BM41" s="366"/>
      <c r="BN41" s="364">
        <f t="shared" si="1"/>
        <v>218340</v>
      </c>
      <c r="BO41" s="365"/>
      <c r="BP41" s="365"/>
      <c r="BQ41" s="365"/>
      <c r="BR41" s="365"/>
      <c r="BS41" s="365"/>
      <c r="BT41" s="365"/>
      <c r="BU41" s="365"/>
      <c r="BV41" s="365"/>
      <c r="BW41" s="365"/>
      <c r="BX41" s="365"/>
      <c r="BY41" s="365"/>
      <c r="BZ41" s="365"/>
      <c r="CA41" s="365"/>
      <c r="CB41" s="366"/>
    </row>
    <row r="42" spans="1:80" ht="12.75" customHeight="1" x14ac:dyDescent="0.2">
      <c r="A42" s="233" t="s">
        <v>616</v>
      </c>
      <c r="B42" s="231"/>
      <c r="C42" s="231"/>
      <c r="D42" s="232"/>
      <c r="E42" s="361" t="s">
        <v>594</v>
      </c>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3"/>
      <c r="AM42" s="364">
        <v>1.91</v>
      </c>
      <c r="AN42" s="365"/>
      <c r="AO42" s="365"/>
      <c r="AP42" s="365"/>
      <c r="AQ42" s="365"/>
      <c r="AR42" s="365"/>
      <c r="AS42" s="365"/>
      <c r="AT42" s="365"/>
      <c r="AU42" s="365"/>
      <c r="AV42" s="365"/>
      <c r="AW42" s="365"/>
      <c r="AX42" s="365"/>
      <c r="AY42" s="366"/>
      <c r="AZ42" s="364">
        <v>36390</v>
      </c>
      <c r="BA42" s="365"/>
      <c r="BB42" s="365"/>
      <c r="BC42" s="365"/>
      <c r="BD42" s="365"/>
      <c r="BE42" s="365"/>
      <c r="BF42" s="365"/>
      <c r="BG42" s="365"/>
      <c r="BH42" s="365"/>
      <c r="BI42" s="365"/>
      <c r="BJ42" s="365"/>
      <c r="BK42" s="365"/>
      <c r="BL42" s="365"/>
      <c r="BM42" s="366"/>
      <c r="BN42" s="364">
        <f t="shared" si="1"/>
        <v>834058.8</v>
      </c>
      <c r="BO42" s="365"/>
      <c r="BP42" s="365"/>
      <c r="BQ42" s="365"/>
      <c r="BR42" s="365"/>
      <c r="BS42" s="365"/>
      <c r="BT42" s="365"/>
      <c r="BU42" s="365"/>
      <c r="BV42" s="365"/>
      <c r="BW42" s="365"/>
      <c r="BX42" s="365"/>
      <c r="BY42" s="365"/>
      <c r="BZ42" s="365"/>
      <c r="CA42" s="365"/>
      <c r="CB42" s="366"/>
    </row>
    <row r="43" spans="1:80" ht="12.75" customHeight="1" x14ac:dyDescent="0.2">
      <c r="A43" s="233" t="s">
        <v>617</v>
      </c>
      <c r="B43" s="231"/>
      <c r="C43" s="231"/>
      <c r="D43" s="232"/>
      <c r="E43" s="361" t="s">
        <v>595</v>
      </c>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3"/>
      <c r="AM43" s="364">
        <v>4</v>
      </c>
      <c r="AN43" s="365"/>
      <c r="AO43" s="365"/>
      <c r="AP43" s="365"/>
      <c r="AQ43" s="365"/>
      <c r="AR43" s="365"/>
      <c r="AS43" s="365"/>
      <c r="AT43" s="365"/>
      <c r="AU43" s="365"/>
      <c r="AV43" s="365"/>
      <c r="AW43" s="365"/>
      <c r="AX43" s="365"/>
      <c r="AY43" s="366"/>
      <c r="AZ43" s="364">
        <v>36390</v>
      </c>
      <c r="BA43" s="365"/>
      <c r="BB43" s="365"/>
      <c r="BC43" s="365"/>
      <c r="BD43" s="365"/>
      <c r="BE43" s="365"/>
      <c r="BF43" s="365"/>
      <c r="BG43" s="365"/>
      <c r="BH43" s="365"/>
      <c r="BI43" s="365"/>
      <c r="BJ43" s="365"/>
      <c r="BK43" s="365"/>
      <c r="BL43" s="365"/>
      <c r="BM43" s="366"/>
      <c r="BN43" s="364">
        <f t="shared" si="1"/>
        <v>1746720</v>
      </c>
      <c r="BO43" s="365"/>
      <c r="BP43" s="365"/>
      <c r="BQ43" s="365"/>
      <c r="BR43" s="365"/>
      <c r="BS43" s="365"/>
      <c r="BT43" s="365"/>
      <c r="BU43" s="365"/>
      <c r="BV43" s="365"/>
      <c r="BW43" s="365"/>
      <c r="BX43" s="365"/>
      <c r="BY43" s="365"/>
      <c r="BZ43" s="365"/>
      <c r="CA43" s="365"/>
      <c r="CB43" s="366"/>
    </row>
    <row r="44" spans="1:80" ht="12.75" customHeight="1" x14ac:dyDescent="0.2">
      <c r="A44" s="233" t="s">
        <v>618</v>
      </c>
      <c r="B44" s="231"/>
      <c r="C44" s="231"/>
      <c r="D44" s="232"/>
      <c r="E44" s="361" t="s">
        <v>596</v>
      </c>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3"/>
      <c r="AM44" s="364">
        <v>0.25</v>
      </c>
      <c r="AN44" s="365"/>
      <c r="AO44" s="365"/>
      <c r="AP44" s="365"/>
      <c r="AQ44" s="365"/>
      <c r="AR44" s="365"/>
      <c r="AS44" s="365"/>
      <c r="AT44" s="365"/>
      <c r="AU44" s="365"/>
      <c r="AV44" s="365"/>
      <c r="AW44" s="365"/>
      <c r="AX44" s="365"/>
      <c r="AY44" s="366"/>
      <c r="AZ44" s="364">
        <v>36390</v>
      </c>
      <c r="BA44" s="365"/>
      <c r="BB44" s="365"/>
      <c r="BC44" s="365"/>
      <c r="BD44" s="365"/>
      <c r="BE44" s="365"/>
      <c r="BF44" s="365"/>
      <c r="BG44" s="365"/>
      <c r="BH44" s="365"/>
      <c r="BI44" s="365"/>
      <c r="BJ44" s="365"/>
      <c r="BK44" s="365"/>
      <c r="BL44" s="365"/>
      <c r="BM44" s="366"/>
      <c r="BN44" s="364">
        <f t="shared" si="1"/>
        <v>109170</v>
      </c>
      <c r="BO44" s="365"/>
      <c r="BP44" s="365"/>
      <c r="BQ44" s="365"/>
      <c r="BR44" s="365"/>
      <c r="BS44" s="365"/>
      <c r="BT44" s="365"/>
      <c r="BU44" s="365"/>
      <c r="BV44" s="365"/>
      <c r="BW44" s="365"/>
      <c r="BX44" s="365"/>
      <c r="BY44" s="365"/>
      <c r="BZ44" s="365"/>
      <c r="CA44" s="365"/>
      <c r="CB44" s="366"/>
    </row>
    <row r="45" spans="1:80" ht="12.75" customHeight="1" x14ac:dyDescent="0.2">
      <c r="A45" s="233" t="s">
        <v>619</v>
      </c>
      <c r="B45" s="231"/>
      <c r="C45" s="231"/>
      <c r="D45" s="232"/>
      <c r="E45" s="361" t="s">
        <v>597</v>
      </c>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3"/>
      <c r="AM45" s="364">
        <v>2</v>
      </c>
      <c r="AN45" s="365"/>
      <c r="AO45" s="365"/>
      <c r="AP45" s="365"/>
      <c r="AQ45" s="365"/>
      <c r="AR45" s="365"/>
      <c r="AS45" s="365"/>
      <c r="AT45" s="365"/>
      <c r="AU45" s="365"/>
      <c r="AV45" s="365"/>
      <c r="AW45" s="365"/>
      <c r="AX45" s="365"/>
      <c r="AY45" s="366"/>
      <c r="AZ45" s="364">
        <v>36390</v>
      </c>
      <c r="BA45" s="365"/>
      <c r="BB45" s="365"/>
      <c r="BC45" s="365"/>
      <c r="BD45" s="365"/>
      <c r="BE45" s="365"/>
      <c r="BF45" s="365"/>
      <c r="BG45" s="365"/>
      <c r="BH45" s="365"/>
      <c r="BI45" s="365"/>
      <c r="BJ45" s="365"/>
      <c r="BK45" s="365"/>
      <c r="BL45" s="365"/>
      <c r="BM45" s="366"/>
      <c r="BN45" s="364">
        <f t="shared" si="1"/>
        <v>873360</v>
      </c>
      <c r="BO45" s="365"/>
      <c r="BP45" s="365"/>
      <c r="BQ45" s="365"/>
      <c r="BR45" s="365"/>
      <c r="BS45" s="365"/>
      <c r="BT45" s="365"/>
      <c r="BU45" s="365"/>
      <c r="BV45" s="365"/>
      <c r="BW45" s="365"/>
      <c r="BX45" s="365"/>
      <c r="BY45" s="365"/>
      <c r="BZ45" s="365"/>
      <c r="CA45" s="365"/>
      <c r="CB45" s="366"/>
    </row>
    <row r="46" spans="1:80" ht="12.75" customHeight="1" x14ac:dyDescent="0.2">
      <c r="A46" s="233" t="s">
        <v>620</v>
      </c>
      <c r="B46" s="231"/>
      <c r="C46" s="231"/>
      <c r="D46" s="232"/>
      <c r="E46" s="361" t="s">
        <v>604</v>
      </c>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3"/>
      <c r="AM46" s="364">
        <v>1</v>
      </c>
      <c r="AN46" s="365"/>
      <c r="AO46" s="365"/>
      <c r="AP46" s="365"/>
      <c r="AQ46" s="365"/>
      <c r="AR46" s="365"/>
      <c r="AS46" s="365"/>
      <c r="AT46" s="365"/>
      <c r="AU46" s="365"/>
      <c r="AV46" s="365"/>
      <c r="AW46" s="365"/>
      <c r="AX46" s="365"/>
      <c r="AY46" s="366"/>
      <c r="AZ46" s="364">
        <v>41539</v>
      </c>
      <c r="BA46" s="365"/>
      <c r="BB46" s="365"/>
      <c r="BC46" s="365"/>
      <c r="BD46" s="365"/>
      <c r="BE46" s="365"/>
      <c r="BF46" s="365"/>
      <c r="BG46" s="365"/>
      <c r="BH46" s="365"/>
      <c r="BI46" s="365"/>
      <c r="BJ46" s="365"/>
      <c r="BK46" s="365"/>
      <c r="BL46" s="365"/>
      <c r="BM46" s="366"/>
      <c r="BN46" s="364">
        <f t="shared" si="0"/>
        <v>498468</v>
      </c>
      <c r="BO46" s="365"/>
      <c r="BP46" s="365"/>
      <c r="BQ46" s="365"/>
      <c r="BR46" s="365"/>
      <c r="BS46" s="365"/>
      <c r="BT46" s="365"/>
      <c r="BU46" s="365"/>
      <c r="BV46" s="365"/>
      <c r="BW46" s="365"/>
      <c r="BX46" s="365"/>
      <c r="BY46" s="365"/>
      <c r="BZ46" s="365"/>
      <c r="CA46" s="365"/>
      <c r="CB46" s="366"/>
    </row>
    <row r="47" spans="1:80" ht="12.75" customHeight="1" x14ac:dyDescent="0.2">
      <c r="A47" s="233" t="s">
        <v>557</v>
      </c>
      <c r="B47" s="231"/>
      <c r="C47" s="231"/>
      <c r="D47" s="232"/>
      <c r="E47" s="361" t="s">
        <v>599</v>
      </c>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3"/>
      <c r="AM47" s="364">
        <v>1</v>
      </c>
      <c r="AN47" s="365"/>
      <c r="AO47" s="365"/>
      <c r="AP47" s="365"/>
      <c r="AQ47" s="365"/>
      <c r="AR47" s="365"/>
      <c r="AS47" s="365"/>
      <c r="AT47" s="365"/>
      <c r="AU47" s="365"/>
      <c r="AV47" s="365"/>
      <c r="AW47" s="365"/>
      <c r="AX47" s="365"/>
      <c r="AY47" s="366"/>
      <c r="AZ47" s="364">
        <v>43000</v>
      </c>
      <c r="BA47" s="365"/>
      <c r="BB47" s="365"/>
      <c r="BC47" s="365"/>
      <c r="BD47" s="365"/>
      <c r="BE47" s="365"/>
      <c r="BF47" s="365"/>
      <c r="BG47" s="365"/>
      <c r="BH47" s="365"/>
      <c r="BI47" s="365"/>
      <c r="BJ47" s="365"/>
      <c r="BK47" s="365"/>
      <c r="BL47" s="365"/>
      <c r="BM47" s="366"/>
      <c r="BN47" s="364">
        <f t="shared" ref="BN47:BN51" si="2">ROUND(AM47*AZ47*12,2)</f>
        <v>516000</v>
      </c>
      <c r="BO47" s="365"/>
      <c r="BP47" s="365"/>
      <c r="BQ47" s="365"/>
      <c r="BR47" s="365"/>
      <c r="BS47" s="365"/>
      <c r="BT47" s="365"/>
      <c r="BU47" s="365"/>
      <c r="BV47" s="365"/>
      <c r="BW47" s="365"/>
      <c r="BX47" s="365"/>
      <c r="BY47" s="365"/>
      <c r="BZ47" s="365"/>
      <c r="CA47" s="365"/>
      <c r="CB47" s="366"/>
    </row>
    <row r="48" spans="1:80" ht="12.75" customHeight="1" x14ac:dyDescent="0.2">
      <c r="A48" s="233" t="s">
        <v>558</v>
      </c>
      <c r="B48" s="231"/>
      <c r="C48" s="231"/>
      <c r="D48" s="232"/>
      <c r="E48" s="361" t="s">
        <v>600</v>
      </c>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3"/>
      <c r="AM48" s="364">
        <v>1</v>
      </c>
      <c r="AN48" s="365"/>
      <c r="AO48" s="365"/>
      <c r="AP48" s="365"/>
      <c r="AQ48" s="365"/>
      <c r="AR48" s="365"/>
      <c r="AS48" s="365"/>
      <c r="AT48" s="365"/>
      <c r="AU48" s="365"/>
      <c r="AV48" s="365"/>
      <c r="AW48" s="365"/>
      <c r="AX48" s="365"/>
      <c r="AY48" s="366"/>
      <c r="AZ48" s="364">
        <v>55500</v>
      </c>
      <c r="BA48" s="365"/>
      <c r="BB48" s="365"/>
      <c r="BC48" s="365"/>
      <c r="BD48" s="365"/>
      <c r="BE48" s="365"/>
      <c r="BF48" s="365"/>
      <c r="BG48" s="365"/>
      <c r="BH48" s="365"/>
      <c r="BI48" s="365"/>
      <c r="BJ48" s="365"/>
      <c r="BK48" s="365"/>
      <c r="BL48" s="365"/>
      <c r="BM48" s="366"/>
      <c r="BN48" s="364">
        <f t="shared" si="2"/>
        <v>666000</v>
      </c>
      <c r="BO48" s="365"/>
      <c r="BP48" s="365"/>
      <c r="BQ48" s="365"/>
      <c r="BR48" s="365"/>
      <c r="BS48" s="365"/>
      <c r="BT48" s="365"/>
      <c r="BU48" s="365"/>
      <c r="BV48" s="365"/>
      <c r="BW48" s="365"/>
      <c r="BX48" s="365"/>
      <c r="BY48" s="365"/>
      <c r="BZ48" s="365"/>
      <c r="CA48" s="365"/>
      <c r="CB48" s="366"/>
    </row>
    <row r="49" spans="1:80" ht="12.75" customHeight="1" x14ac:dyDescent="0.2">
      <c r="A49" s="233" t="s">
        <v>559</v>
      </c>
      <c r="B49" s="231"/>
      <c r="C49" s="231"/>
      <c r="D49" s="232"/>
      <c r="E49" s="361" t="s">
        <v>601</v>
      </c>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3"/>
      <c r="AM49" s="364">
        <v>1</v>
      </c>
      <c r="AN49" s="365"/>
      <c r="AO49" s="365"/>
      <c r="AP49" s="365"/>
      <c r="AQ49" s="365"/>
      <c r="AR49" s="365"/>
      <c r="AS49" s="365"/>
      <c r="AT49" s="365"/>
      <c r="AU49" s="365"/>
      <c r="AV49" s="365"/>
      <c r="AW49" s="365"/>
      <c r="AX49" s="365"/>
      <c r="AY49" s="366"/>
      <c r="AZ49" s="364">
        <v>50000</v>
      </c>
      <c r="BA49" s="365"/>
      <c r="BB49" s="365"/>
      <c r="BC49" s="365"/>
      <c r="BD49" s="365"/>
      <c r="BE49" s="365"/>
      <c r="BF49" s="365"/>
      <c r="BG49" s="365"/>
      <c r="BH49" s="365"/>
      <c r="BI49" s="365"/>
      <c r="BJ49" s="365"/>
      <c r="BK49" s="365"/>
      <c r="BL49" s="365"/>
      <c r="BM49" s="366"/>
      <c r="BN49" s="364">
        <f t="shared" si="2"/>
        <v>600000</v>
      </c>
      <c r="BO49" s="365"/>
      <c r="BP49" s="365"/>
      <c r="BQ49" s="365"/>
      <c r="BR49" s="365"/>
      <c r="BS49" s="365"/>
      <c r="BT49" s="365"/>
      <c r="BU49" s="365"/>
      <c r="BV49" s="365"/>
      <c r="BW49" s="365"/>
      <c r="BX49" s="365"/>
      <c r="BY49" s="365"/>
      <c r="BZ49" s="365"/>
      <c r="CA49" s="365"/>
      <c r="CB49" s="366"/>
    </row>
    <row r="50" spans="1:80" ht="12.75" customHeight="1" x14ac:dyDescent="0.2">
      <c r="A50" s="233" t="s">
        <v>560</v>
      </c>
      <c r="B50" s="231"/>
      <c r="C50" s="231"/>
      <c r="D50" s="232"/>
      <c r="E50" s="361" t="s">
        <v>602</v>
      </c>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3"/>
      <c r="AM50" s="364">
        <v>1</v>
      </c>
      <c r="AN50" s="365"/>
      <c r="AO50" s="365"/>
      <c r="AP50" s="365"/>
      <c r="AQ50" s="365"/>
      <c r="AR50" s="365"/>
      <c r="AS50" s="365"/>
      <c r="AT50" s="365"/>
      <c r="AU50" s="365"/>
      <c r="AV50" s="365"/>
      <c r="AW50" s="365"/>
      <c r="AX50" s="365"/>
      <c r="AY50" s="366"/>
      <c r="AZ50" s="364">
        <v>41000</v>
      </c>
      <c r="BA50" s="365"/>
      <c r="BB50" s="365"/>
      <c r="BC50" s="365"/>
      <c r="BD50" s="365"/>
      <c r="BE50" s="365"/>
      <c r="BF50" s="365"/>
      <c r="BG50" s="365"/>
      <c r="BH50" s="365"/>
      <c r="BI50" s="365"/>
      <c r="BJ50" s="365"/>
      <c r="BK50" s="365"/>
      <c r="BL50" s="365"/>
      <c r="BM50" s="366"/>
      <c r="BN50" s="364">
        <f t="shared" si="2"/>
        <v>492000</v>
      </c>
      <c r="BO50" s="365"/>
      <c r="BP50" s="365"/>
      <c r="BQ50" s="365"/>
      <c r="BR50" s="365"/>
      <c r="BS50" s="365"/>
      <c r="BT50" s="365"/>
      <c r="BU50" s="365"/>
      <c r="BV50" s="365"/>
      <c r="BW50" s="365"/>
      <c r="BX50" s="365"/>
      <c r="BY50" s="365"/>
      <c r="BZ50" s="365"/>
      <c r="CA50" s="365"/>
      <c r="CB50" s="366"/>
    </row>
    <row r="51" spans="1:80" ht="12.75" customHeight="1" x14ac:dyDescent="0.2">
      <c r="A51" s="233" t="s">
        <v>621</v>
      </c>
      <c r="B51" s="231"/>
      <c r="C51" s="231"/>
      <c r="D51" s="232"/>
      <c r="E51" s="361" t="s">
        <v>603</v>
      </c>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3"/>
      <c r="AM51" s="364">
        <v>2</v>
      </c>
      <c r="AN51" s="365"/>
      <c r="AO51" s="365"/>
      <c r="AP51" s="365"/>
      <c r="AQ51" s="365"/>
      <c r="AR51" s="365"/>
      <c r="AS51" s="365"/>
      <c r="AT51" s="365"/>
      <c r="AU51" s="365"/>
      <c r="AV51" s="365"/>
      <c r="AW51" s="365"/>
      <c r="AX51" s="365"/>
      <c r="AY51" s="366"/>
      <c r="AZ51" s="364">
        <v>40000</v>
      </c>
      <c r="BA51" s="365"/>
      <c r="BB51" s="365"/>
      <c r="BC51" s="365"/>
      <c r="BD51" s="365"/>
      <c r="BE51" s="365"/>
      <c r="BF51" s="365"/>
      <c r="BG51" s="365"/>
      <c r="BH51" s="365"/>
      <c r="BI51" s="365"/>
      <c r="BJ51" s="365"/>
      <c r="BK51" s="365"/>
      <c r="BL51" s="365"/>
      <c r="BM51" s="366"/>
      <c r="BN51" s="364">
        <f t="shared" si="2"/>
        <v>960000</v>
      </c>
      <c r="BO51" s="365"/>
      <c r="BP51" s="365"/>
      <c r="BQ51" s="365"/>
      <c r="BR51" s="365"/>
      <c r="BS51" s="365"/>
      <c r="BT51" s="365"/>
      <c r="BU51" s="365"/>
      <c r="BV51" s="365"/>
      <c r="BW51" s="365"/>
      <c r="BX51" s="365"/>
      <c r="BY51" s="365"/>
      <c r="BZ51" s="365"/>
      <c r="CA51" s="365"/>
      <c r="CB51" s="366"/>
    </row>
    <row r="52" spans="1:80" hidden="1" x14ac:dyDescent="0.2">
      <c r="A52" s="233"/>
      <c r="B52" s="231"/>
      <c r="C52" s="231"/>
      <c r="D52" s="232"/>
      <c r="E52" s="361"/>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3"/>
      <c r="AM52" s="364"/>
      <c r="AN52" s="365"/>
      <c r="AO52" s="365"/>
      <c r="AP52" s="365"/>
      <c r="AQ52" s="365"/>
      <c r="AR52" s="365"/>
      <c r="AS52" s="365"/>
      <c r="AT52" s="365"/>
      <c r="AU52" s="365"/>
      <c r="AV52" s="365"/>
      <c r="AW52" s="365"/>
      <c r="AX52" s="365"/>
      <c r="AY52" s="365"/>
      <c r="AZ52" s="364"/>
      <c r="BA52" s="365"/>
      <c r="BB52" s="365"/>
      <c r="BC52" s="365"/>
      <c r="BD52" s="365"/>
      <c r="BE52" s="365"/>
      <c r="BF52" s="365"/>
      <c r="BG52" s="365"/>
      <c r="BH52" s="365"/>
      <c r="BI52" s="365"/>
      <c r="BJ52" s="365"/>
      <c r="BK52" s="365"/>
      <c r="BL52" s="365"/>
      <c r="BM52" s="366"/>
      <c r="BN52" s="364">
        <f t="shared" si="0"/>
        <v>0</v>
      </c>
      <c r="BO52" s="365"/>
      <c r="BP52" s="365"/>
      <c r="BQ52" s="365"/>
      <c r="BR52" s="365"/>
      <c r="BS52" s="365"/>
      <c r="BT52" s="365"/>
      <c r="BU52" s="365"/>
      <c r="BV52" s="365"/>
      <c r="BW52" s="365"/>
      <c r="BX52" s="365"/>
      <c r="BY52" s="365"/>
      <c r="BZ52" s="365"/>
      <c r="CA52" s="365"/>
      <c r="CB52" s="366"/>
    </row>
    <row r="53" spans="1:80" hidden="1" x14ac:dyDescent="0.2">
      <c r="A53" s="233"/>
      <c r="B53" s="231"/>
      <c r="C53" s="231"/>
      <c r="D53" s="232"/>
      <c r="E53" s="361"/>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3"/>
      <c r="AM53" s="364"/>
      <c r="AN53" s="365"/>
      <c r="AO53" s="365"/>
      <c r="AP53" s="365"/>
      <c r="AQ53" s="365"/>
      <c r="AR53" s="365"/>
      <c r="AS53" s="365"/>
      <c r="AT53" s="365"/>
      <c r="AU53" s="365"/>
      <c r="AV53" s="365"/>
      <c r="AW53" s="365"/>
      <c r="AX53" s="365"/>
      <c r="AY53" s="365"/>
      <c r="AZ53" s="364"/>
      <c r="BA53" s="365"/>
      <c r="BB53" s="365"/>
      <c r="BC53" s="365"/>
      <c r="BD53" s="365"/>
      <c r="BE53" s="365"/>
      <c r="BF53" s="365"/>
      <c r="BG53" s="365"/>
      <c r="BH53" s="365"/>
      <c r="BI53" s="365"/>
      <c r="BJ53" s="365"/>
      <c r="BK53" s="365"/>
      <c r="BL53" s="365"/>
      <c r="BM53" s="366"/>
      <c r="BN53" s="364">
        <f t="shared" si="0"/>
        <v>0</v>
      </c>
      <c r="BO53" s="365"/>
      <c r="BP53" s="365"/>
      <c r="BQ53" s="365"/>
      <c r="BR53" s="365"/>
      <c r="BS53" s="365"/>
      <c r="BT53" s="365"/>
      <c r="BU53" s="365"/>
      <c r="BV53" s="365"/>
      <c r="BW53" s="365"/>
      <c r="BX53" s="365"/>
      <c r="BY53" s="365"/>
      <c r="BZ53" s="365"/>
      <c r="CA53" s="365"/>
      <c r="CB53" s="366"/>
    </row>
    <row r="54" spans="1:80" hidden="1" x14ac:dyDescent="0.2">
      <c r="A54" s="233"/>
      <c r="B54" s="231"/>
      <c r="C54" s="231"/>
      <c r="D54" s="232"/>
      <c r="E54" s="361"/>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3"/>
      <c r="AM54" s="364"/>
      <c r="AN54" s="365"/>
      <c r="AO54" s="365"/>
      <c r="AP54" s="365"/>
      <c r="AQ54" s="365"/>
      <c r="AR54" s="365"/>
      <c r="AS54" s="365"/>
      <c r="AT54" s="365"/>
      <c r="AU54" s="365"/>
      <c r="AV54" s="365"/>
      <c r="AW54" s="365"/>
      <c r="AX54" s="365"/>
      <c r="AY54" s="365"/>
      <c r="AZ54" s="364"/>
      <c r="BA54" s="365"/>
      <c r="BB54" s="365"/>
      <c r="BC54" s="365"/>
      <c r="BD54" s="365"/>
      <c r="BE54" s="365"/>
      <c r="BF54" s="365"/>
      <c r="BG54" s="365"/>
      <c r="BH54" s="365"/>
      <c r="BI54" s="365"/>
      <c r="BJ54" s="365"/>
      <c r="BK54" s="365"/>
      <c r="BL54" s="365"/>
      <c r="BM54" s="366"/>
      <c r="BN54" s="364">
        <f t="shared" si="0"/>
        <v>0</v>
      </c>
      <c r="BO54" s="365"/>
      <c r="BP54" s="365"/>
      <c r="BQ54" s="365"/>
      <c r="BR54" s="365"/>
      <c r="BS54" s="365"/>
      <c r="BT54" s="365"/>
      <c r="BU54" s="365"/>
      <c r="BV54" s="365"/>
      <c r="BW54" s="365"/>
      <c r="BX54" s="365"/>
      <c r="BY54" s="365"/>
      <c r="BZ54" s="365"/>
      <c r="CA54" s="365"/>
      <c r="CB54" s="366"/>
    </row>
    <row r="55" spans="1:80" hidden="1" x14ac:dyDescent="0.2">
      <c r="A55" s="233"/>
      <c r="B55" s="231"/>
      <c r="C55" s="231"/>
      <c r="D55" s="232"/>
      <c r="E55" s="361"/>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3"/>
      <c r="AM55" s="364"/>
      <c r="AN55" s="365"/>
      <c r="AO55" s="365"/>
      <c r="AP55" s="365"/>
      <c r="AQ55" s="365"/>
      <c r="AR55" s="365"/>
      <c r="AS55" s="365"/>
      <c r="AT55" s="365"/>
      <c r="AU55" s="365"/>
      <c r="AV55" s="365"/>
      <c r="AW55" s="365"/>
      <c r="AX55" s="365"/>
      <c r="AY55" s="365"/>
      <c r="AZ55" s="364"/>
      <c r="BA55" s="365"/>
      <c r="BB55" s="365"/>
      <c r="BC55" s="365"/>
      <c r="BD55" s="365"/>
      <c r="BE55" s="365"/>
      <c r="BF55" s="365"/>
      <c r="BG55" s="365"/>
      <c r="BH55" s="365"/>
      <c r="BI55" s="365"/>
      <c r="BJ55" s="365"/>
      <c r="BK55" s="365"/>
      <c r="BL55" s="365"/>
      <c r="BM55" s="366"/>
      <c r="BN55" s="364">
        <f t="shared" si="0"/>
        <v>0</v>
      </c>
      <c r="BO55" s="365"/>
      <c r="BP55" s="365"/>
      <c r="BQ55" s="365"/>
      <c r="BR55" s="365"/>
      <c r="BS55" s="365"/>
      <c r="BT55" s="365"/>
      <c r="BU55" s="365"/>
      <c r="BV55" s="365"/>
      <c r="BW55" s="365"/>
      <c r="BX55" s="365"/>
      <c r="BY55" s="365"/>
      <c r="BZ55" s="365"/>
      <c r="CA55" s="365"/>
      <c r="CB55" s="366"/>
    </row>
    <row r="56" spans="1:80" hidden="1" x14ac:dyDescent="0.2">
      <c r="A56" s="233"/>
      <c r="B56" s="231"/>
      <c r="C56" s="231"/>
      <c r="D56" s="232"/>
      <c r="E56" s="361"/>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3"/>
      <c r="AM56" s="364"/>
      <c r="AN56" s="365"/>
      <c r="AO56" s="365"/>
      <c r="AP56" s="365"/>
      <c r="AQ56" s="365"/>
      <c r="AR56" s="365"/>
      <c r="AS56" s="365"/>
      <c r="AT56" s="365"/>
      <c r="AU56" s="365"/>
      <c r="AV56" s="365"/>
      <c r="AW56" s="365"/>
      <c r="AX56" s="365"/>
      <c r="AY56" s="365"/>
      <c r="AZ56" s="364"/>
      <c r="BA56" s="365"/>
      <c r="BB56" s="365"/>
      <c r="BC56" s="365"/>
      <c r="BD56" s="365"/>
      <c r="BE56" s="365"/>
      <c r="BF56" s="365"/>
      <c r="BG56" s="365"/>
      <c r="BH56" s="365"/>
      <c r="BI56" s="365"/>
      <c r="BJ56" s="365"/>
      <c r="BK56" s="365"/>
      <c r="BL56" s="365"/>
      <c r="BM56" s="366"/>
      <c r="BN56" s="364">
        <f t="shared" si="0"/>
        <v>0</v>
      </c>
      <c r="BO56" s="365"/>
      <c r="BP56" s="365"/>
      <c r="BQ56" s="365"/>
      <c r="BR56" s="365"/>
      <c r="BS56" s="365"/>
      <c r="BT56" s="365"/>
      <c r="BU56" s="365"/>
      <c r="BV56" s="365"/>
      <c r="BW56" s="365"/>
      <c r="BX56" s="365"/>
      <c r="BY56" s="365"/>
      <c r="BZ56" s="365"/>
      <c r="CA56" s="365"/>
      <c r="CB56" s="366"/>
    </row>
    <row r="57" spans="1:80" hidden="1" x14ac:dyDescent="0.2">
      <c r="A57" s="233"/>
      <c r="B57" s="231"/>
      <c r="C57" s="231"/>
      <c r="D57" s="232"/>
      <c r="E57" s="361"/>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3"/>
      <c r="AM57" s="364"/>
      <c r="AN57" s="365"/>
      <c r="AO57" s="365"/>
      <c r="AP57" s="365"/>
      <c r="AQ57" s="365"/>
      <c r="AR57" s="365"/>
      <c r="AS57" s="365"/>
      <c r="AT57" s="365"/>
      <c r="AU57" s="365"/>
      <c r="AV57" s="365"/>
      <c r="AW57" s="365"/>
      <c r="AX57" s="365"/>
      <c r="AY57" s="365"/>
      <c r="AZ57" s="364"/>
      <c r="BA57" s="365"/>
      <c r="BB57" s="365"/>
      <c r="BC57" s="365"/>
      <c r="BD57" s="365"/>
      <c r="BE57" s="365"/>
      <c r="BF57" s="365"/>
      <c r="BG57" s="365"/>
      <c r="BH57" s="365"/>
      <c r="BI57" s="365"/>
      <c r="BJ57" s="365"/>
      <c r="BK57" s="365"/>
      <c r="BL57" s="365"/>
      <c r="BM57" s="366"/>
      <c r="BN57" s="364">
        <f>ROUND(AM57*AZ57*12,2)</f>
        <v>0</v>
      </c>
      <c r="BO57" s="365"/>
      <c r="BP57" s="365"/>
      <c r="BQ57" s="365"/>
      <c r="BR57" s="365"/>
      <c r="BS57" s="365"/>
      <c r="BT57" s="365"/>
      <c r="BU57" s="365"/>
      <c r="BV57" s="365"/>
      <c r="BW57" s="365"/>
      <c r="BX57" s="365"/>
      <c r="BY57" s="365"/>
      <c r="BZ57" s="365"/>
      <c r="CA57" s="365"/>
      <c r="CB57" s="366"/>
    </row>
    <row r="58" spans="1:80" hidden="1" x14ac:dyDescent="0.2">
      <c r="A58" s="233"/>
      <c r="B58" s="231"/>
      <c r="C58" s="231"/>
      <c r="D58" s="232"/>
      <c r="E58" s="361"/>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3"/>
      <c r="AM58" s="364"/>
      <c r="AN58" s="365"/>
      <c r="AO58" s="365"/>
      <c r="AP58" s="365"/>
      <c r="AQ58" s="365"/>
      <c r="AR58" s="365"/>
      <c r="AS58" s="365"/>
      <c r="AT58" s="365"/>
      <c r="AU58" s="365"/>
      <c r="AV58" s="365"/>
      <c r="AW58" s="365"/>
      <c r="AX58" s="365"/>
      <c r="AY58" s="365"/>
      <c r="AZ58" s="364"/>
      <c r="BA58" s="365"/>
      <c r="BB58" s="365"/>
      <c r="BC58" s="365"/>
      <c r="BD58" s="365"/>
      <c r="BE58" s="365"/>
      <c r="BF58" s="365"/>
      <c r="BG58" s="365"/>
      <c r="BH58" s="365"/>
      <c r="BI58" s="365"/>
      <c r="BJ58" s="365"/>
      <c r="BK58" s="365"/>
      <c r="BL58" s="365"/>
      <c r="BM58" s="366"/>
      <c r="BN58" s="364">
        <f t="shared" ref="BN58:BN72" si="3">ROUND(AM58*AZ58*12,2)</f>
        <v>0</v>
      </c>
      <c r="BO58" s="365"/>
      <c r="BP58" s="365"/>
      <c r="BQ58" s="365"/>
      <c r="BR58" s="365"/>
      <c r="BS58" s="365"/>
      <c r="BT58" s="365"/>
      <c r="BU58" s="365"/>
      <c r="BV58" s="365"/>
      <c r="BW58" s="365"/>
      <c r="BX58" s="365"/>
      <c r="BY58" s="365"/>
      <c r="BZ58" s="365"/>
      <c r="CA58" s="365"/>
      <c r="CB58" s="366"/>
    </row>
    <row r="59" spans="1:80" hidden="1" x14ac:dyDescent="0.2">
      <c r="A59" s="233"/>
      <c r="B59" s="231"/>
      <c r="C59" s="231"/>
      <c r="D59" s="232"/>
      <c r="E59" s="361"/>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3"/>
      <c r="AM59" s="364"/>
      <c r="AN59" s="365"/>
      <c r="AO59" s="365"/>
      <c r="AP59" s="365"/>
      <c r="AQ59" s="365"/>
      <c r="AR59" s="365"/>
      <c r="AS59" s="365"/>
      <c r="AT59" s="365"/>
      <c r="AU59" s="365"/>
      <c r="AV59" s="365"/>
      <c r="AW59" s="365"/>
      <c r="AX59" s="365"/>
      <c r="AY59" s="365"/>
      <c r="AZ59" s="364"/>
      <c r="BA59" s="365"/>
      <c r="BB59" s="365"/>
      <c r="BC59" s="365"/>
      <c r="BD59" s="365"/>
      <c r="BE59" s="365"/>
      <c r="BF59" s="365"/>
      <c r="BG59" s="365"/>
      <c r="BH59" s="365"/>
      <c r="BI59" s="365"/>
      <c r="BJ59" s="365"/>
      <c r="BK59" s="365"/>
      <c r="BL59" s="365"/>
      <c r="BM59" s="366"/>
      <c r="BN59" s="364">
        <f t="shared" si="3"/>
        <v>0</v>
      </c>
      <c r="BO59" s="365"/>
      <c r="BP59" s="365"/>
      <c r="BQ59" s="365"/>
      <c r="BR59" s="365"/>
      <c r="BS59" s="365"/>
      <c r="BT59" s="365"/>
      <c r="BU59" s="365"/>
      <c r="BV59" s="365"/>
      <c r="BW59" s="365"/>
      <c r="BX59" s="365"/>
      <c r="BY59" s="365"/>
      <c r="BZ59" s="365"/>
      <c r="CA59" s="365"/>
      <c r="CB59" s="366"/>
    </row>
    <row r="60" spans="1:80" hidden="1" x14ac:dyDescent="0.2">
      <c r="A60" s="233"/>
      <c r="B60" s="231"/>
      <c r="C60" s="231"/>
      <c r="D60" s="232"/>
      <c r="E60" s="361"/>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3"/>
      <c r="AM60" s="364"/>
      <c r="AN60" s="365"/>
      <c r="AO60" s="365"/>
      <c r="AP60" s="365"/>
      <c r="AQ60" s="365"/>
      <c r="AR60" s="365"/>
      <c r="AS60" s="365"/>
      <c r="AT60" s="365"/>
      <c r="AU60" s="365"/>
      <c r="AV60" s="365"/>
      <c r="AW60" s="365"/>
      <c r="AX60" s="365"/>
      <c r="AY60" s="365"/>
      <c r="AZ60" s="364"/>
      <c r="BA60" s="365"/>
      <c r="BB60" s="365"/>
      <c r="BC60" s="365"/>
      <c r="BD60" s="365"/>
      <c r="BE60" s="365"/>
      <c r="BF60" s="365"/>
      <c r="BG60" s="365"/>
      <c r="BH60" s="365"/>
      <c r="BI60" s="365"/>
      <c r="BJ60" s="365"/>
      <c r="BK60" s="365"/>
      <c r="BL60" s="365"/>
      <c r="BM60" s="366"/>
      <c r="BN60" s="364">
        <f t="shared" si="3"/>
        <v>0</v>
      </c>
      <c r="BO60" s="365"/>
      <c r="BP60" s="365"/>
      <c r="BQ60" s="365"/>
      <c r="BR60" s="365"/>
      <c r="BS60" s="365"/>
      <c r="BT60" s="365"/>
      <c r="BU60" s="365"/>
      <c r="BV60" s="365"/>
      <c r="BW60" s="365"/>
      <c r="BX60" s="365"/>
      <c r="BY60" s="365"/>
      <c r="BZ60" s="365"/>
      <c r="CA60" s="365"/>
      <c r="CB60" s="366"/>
    </row>
    <row r="61" spans="1:80" hidden="1" x14ac:dyDescent="0.2">
      <c r="A61" s="233"/>
      <c r="B61" s="231"/>
      <c r="C61" s="231"/>
      <c r="D61" s="232"/>
      <c r="E61" s="361"/>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3"/>
      <c r="AM61" s="364"/>
      <c r="AN61" s="365"/>
      <c r="AO61" s="365"/>
      <c r="AP61" s="365"/>
      <c r="AQ61" s="365"/>
      <c r="AR61" s="365"/>
      <c r="AS61" s="365"/>
      <c r="AT61" s="365"/>
      <c r="AU61" s="365"/>
      <c r="AV61" s="365"/>
      <c r="AW61" s="365"/>
      <c r="AX61" s="365"/>
      <c r="AY61" s="365"/>
      <c r="AZ61" s="364"/>
      <c r="BA61" s="365"/>
      <c r="BB61" s="365"/>
      <c r="BC61" s="365"/>
      <c r="BD61" s="365"/>
      <c r="BE61" s="365"/>
      <c r="BF61" s="365"/>
      <c r="BG61" s="365"/>
      <c r="BH61" s="365"/>
      <c r="BI61" s="365"/>
      <c r="BJ61" s="365"/>
      <c r="BK61" s="365"/>
      <c r="BL61" s="365"/>
      <c r="BM61" s="366"/>
      <c r="BN61" s="364">
        <f t="shared" si="3"/>
        <v>0</v>
      </c>
      <c r="BO61" s="365"/>
      <c r="BP61" s="365"/>
      <c r="BQ61" s="365"/>
      <c r="BR61" s="365"/>
      <c r="BS61" s="365"/>
      <c r="BT61" s="365"/>
      <c r="BU61" s="365"/>
      <c r="BV61" s="365"/>
      <c r="BW61" s="365"/>
      <c r="BX61" s="365"/>
      <c r="BY61" s="365"/>
      <c r="BZ61" s="365"/>
      <c r="CA61" s="365"/>
      <c r="CB61" s="366"/>
    </row>
    <row r="62" spans="1:80" hidden="1" x14ac:dyDescent="0.2">
      <c r="A62" s="233"/>
      <c r="B62" s="231"/>
      <c r="C62" s="231"/>
      <c r="D62" s="232"/>
      <c r="E62" s="361"/>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3"/>
      <c r="AM62" s="364"/>
      <c r="AN62" s="365"/>
      <c r="AO62" s="365"/>
      <c r="AP62" s="365"/>
      <c r="AQ62" s="365"/>
      <c r="AR62" s="365"/>
      <c r="AS62" s="365"/>
      <c r="AT62" s="365"/>
      <c r="AU62" s="365"/>
      <c r="AV62" s="365"/>
      <c r="AW62" s="365"/>
      <c r="AX62" s="365"/>
      <c r="AY62" s="365"/>
      <c r="AZ62" s="364"/>
      <c r="BA62" s="365"/>
      <c r="BB62" s="365"/>
      <c r="BC62" s="365"/>
      <c r="BD62" s="365"/>
      <c r="BE62" s="365"/>
      <c r="BF62" s="365"/>
      <c r="BG62" s="365"/>
      <c r="BH62" s="365"/>
      <c r="BI62" s="365"/>
      <c r="BJ62" s="365"/>
      <c r="BK62" s="365"/>
      <c r="BL62" s="365"/>
      <c r="BM62" s="366"/>
      <c r="BN62" s="364">
        <f t="shared" si="3"/>
        <v>0</v>
      </c>
      <c r="BO62" s="365"/>
      <c r="BP62" s="365"/>
      <c r="BQ62" s="365"/>
      <c r="BR62" s="365"/>
      <c r="BS62" s="365"/>
      <c r="BT62" s="365"/>
      <c r="BU62" s="365"/>
      <c r="BV62" s="365"/>
      <c r="BW62" s="365"/>
      <c r="BX62" s="365"/>
      <c r="BY62" s="365"/>
      <c r="BZ62" s="365"/>
      <c r="CA62" s="365"/>
      <c r="CB62" s="366"/>
    </row>
    <row r="63" spans="1:80" hidden="1" x14ac:dyDescent="0.2">
      <c r="A63" s="233"/>
      <c r="B63" s="231"/>
      <c r="C63" s="231"/>
      <c r="D63" s="232"/>
      <c r="E63" s="361"/>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3"/>
      <c r="AM63" s="364"/>
      <c r="AN63" s="365"/>
      <c r="AO63" s="365"/>
      <c r="AP63" s="365"/>
      <c r="AQ63" s="365"/>
      <c r="AR63" s="365"/>
      <c r="AS63" s="365"/>
      <c r="AT63" s="365"/>
      <c r="AU63" s="365"/>
      <c r="AV63" s="365"/>
      <c r="AW63" s="365"/>
      <c r="AX63" s="365"/>
      <c r="AY63" s="365"/>
      <c r="AZ63" s="364"/>
      <c r="BA63" s="365"/>
      <c r="BB63" s="365"/>
      <c r="BC63" s="365"/>
      <c r="BD63" s="365"/>
      <c r="BE63" s="365"/>
      <c r="BF63" s="365"/>
      <c r="BG63" s="365"/>
      <c r="BH63" s="365"/>
      <c r="BI63" s="365"/>
      <c r="BJ63" s="365"/>
      <c r="BK63" s="365"/>
      <c r="BL63" s="365"/>
      <c r="BM63" s="366"/>
      <c r="BN63" s="364">
        <f t="shared" si="3"/>
        <v>0</v>
      </c>
      <c r="BO63" s="365"/>
      <c r="BP63" s="365"/>
      <c r="BQ63" s="365"/>
      <c r="BR63" s="365"/>
      <c r="BS63" s="365"/>
      <c r="BT63" s="365"/>
      <c r="BU63" s="365"/>
      <c r="BV63" s="365"/>
      <c r="BW63" s="365"/>
      <c r="BX63" s="365"/>
      <c r="BY63" s="365"/>
      <c r="BZ63" s="365"/>
      <c r="CA63" s="365"/>
      <c r="CB63" s="366"/>
    </row>
    <row r="64" spans="1:80" hidden="1" x14ac:dyDescent="0.2">
      <c r="A64" s="233"/>
      <c r="B64" s="231"/>
      <c r="C64" s="231"/>
      <c r="D64" s="232"/>
      <c r="E64" s="361"/>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3"/>
      <c r="AM64" s="364"/>
      <c r="AN64" s="365"/>
      <c r="AO64" s="365"/>
      <c r="AP64" s="365"/>
      <c r="AQ64" s="365"/>
      <c r="AR64" s="365"/>
      <c r="AS64" s="365"/>
      <c r="AT64" s="365"/>
      <c r="AU64" s="365"/>
      <c r="AV64" s="365"/>
      <c r="AW64" s="365"/>
      <c r="AX64" s="365"/>
      <c r="AY64" s="365"/>
      <c r="AZ64" s="364"/>
      <c r="BA64" s="365"/>
      <c r="BB64" s="365"/>
      <c r="BC64" s="365"/>
      <c r="BD64" s="365"/>
      <c r="BE64" s="365"/>
      <c r="BF64" s="365"/>
      <c r="BG64" s="365"/>
      <c r="BH64" s="365"/>
      <c r="BI64" s="365"/>
      <c r="BJ64" s="365"/>
      <c r="BK64" s="365"/>
      <c r="BL64" s="365"/>
      <c r="BM64" s="366"/>
      <c r="BN64" s="364">
        <f t="shared" si="3"/>
        <v>0</v>
      </c>
      <c r="BO64" s="365"/>
      <c r="BP64" s="365"/>
      <c r="BQ64" s="365"/>
      <c r="BR64" s="365"/>
      <c r="BS64" s="365"/>
      <c r="BT64" s="365"/>
      <c r="BU64" s="365"/>
      <c r="BV64" s="365"/>
      <c r="BW64" s="365"/>
      <c r="BX64" s="365"/>
      <c r="BY64" s="365"/>
      <c r="BZ64" s="365"/>
      <c r="CA64" s="365"/>
      <c r="CB64" s="366"/>
    </row>
    <row r="65" spans="1:80" hidden="1" x14ac:dyDescent="0.2">
      <c r="A65" s="233"/>
      <c r="B65" s="231"/>
      <c r="C65" s="231"/>
      <c r="D65" s="232"/>
      <c r="E65" s="361"/>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3"/>
      <c r="AM65" s="364"/>
      <c r="AN65" s="365"/>
      <c r="AO65" s="365"/>
      <c r="AP65" s="365"/>
      <c r="AQ65" s="365"/>
      <c r="AR65" s="365"/>
      <c r="AS65" s="365"/>
      <c r="AT65" s="365"/>
      <c r="AU65" s="365"/>
      <c r="AV65" s="365"/>
      <c r="AW65" s="365"/>
      <c r="AX65" s="365"/>
      <c r="AY65" s="365"/>
      <c r="AZ65" s="364"/>
      <c r="BA65" s="365"/>
      <c r="BB65" s="365"/>
      <c r="BC65" s="365"/>
      <c r="BD65" s="365"/>
      <c r="BE65" s="365"/>
      <c r="BF65" s="365"/>
      <c r="BG65" s="365"/>
      <c r="BH65" s="365"/>
      <c r="BI65" s="365"/>
      <c r="BJ65" s="365"/>
      <c r="BK65" s="365"/>
      <c r="BL65" s="365"/>
      <c r="BM65" s="366"/>
      <c r="BN65" s="364">
        <f t="shared" si="3"/>
        <v>0</v>
      </c>
      <c r="BO65" s="365"/>
      <c r="BP65" s="365"/>
      <c r="BQ65" s="365"/>
      <c r="BR65" s="365"/>
      <c r="BS65" s="365"/>
      <c r="BT65" s="365"/>
      <c r="BU65" s="365"/>
      <c r="BV65" s="365"/>
      <c r="BW65" s="365"/>
      <c r="BX65" s="365"/>
      <c r="BY65" s="365"/>
      <c r="BZ65" s="365"/>
      <c r="CA65" s="365"/>
      <c r="CB65" s="366"/>
    </row>
    <row r="66" spans="1:80" hidden="1" x14ac:dyDescent="0.2">
      <c r="A66" s="233"/>
      <c r="B66" s="231"/>
      <c r="C66" s="231"/>
      <c r="D66" s="232"/>
      <c r="E66" s="361"/>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3"/>
      <c r="AM66" s="364"/>
      <c r="AN66" s="365"/>
      <c r="AO66" s="365"/>
      <c r="AP66" s="365"/>
      <c r="AQ66" s="365"/>
      <c r="AR66" s="365"/>
      <c r="AS66" s="365"/>
      <c r="AT66" s="365"/>
      <c r="AU66" s="365"/>
      <c r="AV66" s="365"/>
      <c r="AW66" s="365"/>
      <c r="AX66" s="365"/>
      <c r="AY66" s="365"/>
      <c r="AZ66" s="364"/>
      <c r="BA66" s="365"/>
      <c r="BB66" s="365"/>
      <c r="BC66" s="365"/>
      <c r="BD66" s="365"/>
      <c r="BE66" s="365"/>
      <c r="BF66" s="365"/>
      <c r="BG66" s="365"/>
      <c r="BH66" s="365"/>
      <c r="BI66" s="365"/>
      <c r="BJ66" s="365"/>
      <c r="BK66" s="365"/>
      <c r="BL66" s="365"/>
      <c r="BM66" s="366"/>
      <c r="BN66" s="364">
        <f t="shared" si="3"/>
        <v>0</v>
      </c>
      <c r="BO66" s="365"/>
      <c r="BP66" s="365"/>
      <c r="BQ66" s="365"/>
      <c r="BR66" s="365"/>
      <c r="BS66" s="365"/>
      <c r="BT66" s="365"/>
      <c r="BU66" s="365"/>
      <c r="BV66" s="365"/>
      <c r="BW66" s="365"/>
      <c r="BX66" s="365"/>
      <c r="BY66" s="365"/>
      <c r="BZ66" s="365"/>
      <c r="CA66" s="365"/>
      <c r="CB66" s="366"/>
    </row>
    <row r="67" spans="1:80" hidden="1" x14ac:dyDescent="0.2">
      <c r="A67" s="233"/>
      <c r="B67" s="231"/>
      <c r="C67" s="231"/>
      <c r="D67" s="232"/>
      <c r="E67" s="361"/>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3"/>
      <c r="AM67" s="364"/>
      <c r="AN67" s="365"/>
      <c r="AO67" s="365"/>
      <c r="AP67" s="365"/>
      <c r="AQ67" s="365"/>
      <c r="AR67" s="365"/>
      <c r="AS67" s="365"/>
      <c r="AT67" s="365"/>
      <c r="AU67" s="365"/>
      <c r="AV67" s="365"/>
      <c r="AW67" s="365"/>
      <c r="AX67" s="365"/>
      <c r="AY67" s="365"/>
      <c r="AZ67" s="364"/>
      <c r="BA67" s="365"/>
      <c r="BB67" s="365"/>
      <c r="BC67" s="365"/>
      <c r="BD67" s="365"/>
      <c r="BE67" s="365"/>
      <c r="BF67" s="365"/>
      <c r="BG67" s="365"/>
      <c r="BH67" s="365"/>
      <c r="BI67" s="365"/>
      <c r="BJ67" s="365"/>
      <c r="BK67" s="365"/>
      <c r="BL67" s="365"/>
      <c r="BM67" s="366"/>
      <c r="BN67" s="364">
        <f t="shared" si="3"/>
        <v>0</v>
      </c>
      <c r="BO67" s="365"/>
      <c r="BP67" s="365"/>
      <c r="BQ67" s="365"/>
      <c r="BR67" s="365"/>
      <c r="BS67" s="365"/>
      <c r="BT67" s="365"/>
      <c r="BU67" s="365"/>
      <c r="BV67" s="365"/>
      <c r="BW67" s="365"/>
      <c r="BX67" s="365"/>
      <c r="BY67" s="365"/>
      <c r="BZ67" s="365"/>
      <c r="CA67" s="365"/>
      <c r="CB67" s="366"/>
    </row>
    <row r="68" spans="1:80" hidden="1" x14ac:dyDescent="0.2">
      <c r="A68" s="233"/>
      <c r="B68" s="231"/>
      <c r="C68" s="231"/>
      <c r="D68" s="232"/>
      <c r="E68" s="361"/>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3"/>
      <c r="AM68" s="364"/>
      <c r="AN68" s="365"/>
      <c r="AO68" s="365"/>
      <c r="AP68" s="365"/>
      <c r="AQ68" s="365"/>
      <c r="AR68" s="365"/>
      <c r="AS68" s="365"/>
      <c r="AT68" s="365"/>
      <c r="AU68" s="365"/>
      <c r="AV68" s="365"/>
      <c r="AW68" s="365"/>
      <c r="AX68" s="365"/>
      <c r="AY68" s="365"/>
      <c r="AZ68" s="364"/>
      <c r="BA68" s="365"/>
      <c r="BB68" s="365"/>
      <c r="BC68" s="365"/>
      <c r="BD68" s="365"/>
      <c r="BE68" s="365"/>
      <c r="BF68" s="365"/>
      <c r="BG68" s="365"/>
      <c r="BH68" s="365"/>
      <c r="BI68" s="365"/>
      <c r="BJ68" s="365"/>
      <c r="BK68" s="365"/>
      <c r="BL68" s="365"/>
      <c r="BM68" s="366"/>
      <c r="BN68" s="364">
        <f t="shared" si="3"/>
        <v>0</v>
      </c>
      <c r="BO68" s="365"/>
      <c r="BP68" s="365"/>
      <c r="BQ68" s="365"/>
      <c r="BR68" s="365"/>
      <c r="BS68" s="365"/>
      <c r="BT68" s="365"/>
      <c r="BU68" s="365"/>
      <c r="BV68" s="365"/>
      <c r="BW68" s="365"/>
      <c r="BX68" s="365"/>
      <c r="BY68" s="365"/>
      <c r="BZ68" s="365"/>
      <c r="CA68" s="365"/>
      <c r="CB68" s="366"/>
    </row>
    <row r="69" spans="1:80" hidden="1" x14ac:dyDescent="0.2">
      <c r="A69" s="233"/>
      <c r="B69" s="231"/>
      <c r="C69" s="231"/>
      <c r="D69" s="232"/>
      <c r="E69" s="361"/>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3"/>
      <c r="AM69" s="364"/>
      <c r="AN69" s="365"/>
      <c r="AO69" s="365"/>
      <c r="AP69" s="365"/>
      <c r="AQ69" s="365"/>
      <c r="AR69" s="365"/>
      <c r="AS69" s="365"/>
      <c r="AT69" s="365"/>
      <c r="AU69" s="365"/>
      <c r="AV69" s="365"/>
      <c r="AW69" s="365"/>
      <c r="AX69" s="365"/>
      <c r="AY69" s="365"/>
      <c r="AZ69" s="364"/>
      <c r="BA69" s="365"/>
      <c r="BB69" s="365"/>
      <c r="BC69" s="365"/>
      <c r="BD69" s="365"/>
      <c r="BE69" s="365"/>
      <c r="BF69" s="365"/>
      <c r="BG69" s="365"/>
      <c r="BH69" s="365"/>
      <c r="BI69" s="365"/>
      <c r="BJ69" s="365"/>
      <c r="BK69" s="365"/>
      <c r="BL69" s="365"/>
      <c r="BM69" s="366"/>
      <c r="BN69" s="364">
        <f t="shared" si="3"/>
        <v>0</v>
      </c>
      <c r="BO69" s="365"/>
      <c r="BP69" s="365"/>
      <c r="BQ69" s="365"/>
      <c r="BR69" s="365"/>
      <c r="BS69" s="365"/>
      <c r="BT69" s="365"/>
      <c r="BU69" s="365"/>
      <c r="BV69" s="365"/>
      <c r="BW69" s="365"/>
      <c r="BX69" s="365"/>
      <c r="BY69" s="365"/>
      <c r="BZ69" s="365"/>
      <c r="CA69" s="365"/>
      <c r="CB69" s="366"/>
    </row>
    <row r="70" spans="1:80" hidden="1" x14ac:dyDescent="0.2">
      <c r="A70" s="233"/>
      <c r="B70" s="231"/>
      <c r="C70" s="231"/>
      <c r="D70" s="232"/>
      <c r="E70" s="361"/>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3"/>
      <c r="AM70" s="364"/>
      <c r="AN70" s="365"/>
      <c r="AO70" s="365"/>
      <c r="AP70" s="365"/>
      <c r="AQ70" s="365"/>
      <c r="AR70" s="365"/>
      <c r="AS70" s="365"/>
      <c r="AT70" s="365"/>
      <c r="AU70" s="365"/>
      <c r="AV70" s="365"/>
      <c r="AW70" s="365"/>
      <c r="AX70" s="365"/>
      <c r="AY70" s="365"/>
      <c r="AZ70" s="364"/>
      <c r="BA70" s="365"/>
      <c r="BB70" s="365"/>
      <c r="BC70" s="365"/>
      <c r="BD70" s="365"/>
      <c r="BE70" s="365"/>
      <c r="BF70" s="365"/>
      <c r="BG70" s="365"/>
      <c r="BH70" s="365"/>
      <c r="BI70" s="365"/>
      <c r="BJ70" s="365"/>
      <c r="BK70" s="365"/>
      <c r="BL70" s="365"/>
      <c r="BM70" s="366"/>
      <c r="BN70" s="364">
        <f t="shared" si="3"/>
        <v>0</v>
      </c>
      <c r="BO70" s="365"/>
      <c r="BP70" s="365"/>
      <c r="BQ70" s="365"/>
      <c r="BR70" s="365"/>
      <c r="BS70" s="365"/>
      <c r="BT70" s="365"/>
      <c r="BU70" s="365"/>
      <c r="BV70" s="365"/>
      <c r="BW70" s="365"/>
      <c r="BX70" s="365"/>
      <c r="BY70" s="365"/>
      <c r="BZ70" s="365"/>
      <c r="CA70" s="365"/>
      <c r="CB70" s="366"/>
    </row>
    <row r="71" spans="1:80" hidden="1" x14ac:dyDescent="0.2">
      <c r="A71" s="233"/>
      <c r="B71" s="231"/>
      <c r="C71" s="231"/>
      <c r="D71" s="232"/>
      <c r="E71" s="361"/>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3"/>
      <c r="AM71" s="364"/>
      <c r="AN71" s="365"/>
      <c r="AO71" s="365"/>
      <c r="AP71" s="365"/>
      <c r="AQ71" s="365"/>
      <c r="AR71" s="365"/>
      <c r="AS71" s="365"/>
      <c r="AT71" s="365"/>
      <c r="AU71" s="365"/>
      <c r="AV71" s="365"/>
      <c r="AW71" s="365"/>
      <c r="AX71" s="365"/>
      <c r="AY71" s="365"/>
      <c r="AZ71" s="364"/>
      <c r="BA71" s="365"/>
      <c r="BB71" s="365"/>
      <c r="BC71" s="365"/>
      <c r="BD71" s="365"/>
      <c r="BE71" s="365"/>
      <c r="BF71" s="365"/>
      <c r="BG71" s="365"/>
      <c r="BH71" s="365"/>
      <c r="BI71" s="365"/>
      <c r="BJ71" s="365"/>
      <c r="BK71" s="365"/>
      <c r="BL71" s="365"/>
      <c r="BM71" s="366"/>
      <c r="BN71" s="364">
        <f t="shared" si="3"/>
        <v>0</v>
      </c>
      <c r="BO71" s="365"/>
      <c r="BP71" s="365"/>
      <c r="BQ71" s="365"/>
      <c r="BR71" s="365"/>
      <c r="BS71" s="365"/>
      <c r="BT71" s="365"/>
      <c r="BU71" s="365"/>
      <c r="BV71" s="365"/>
      <c r="BW71" s="365"/>
      <c r="BX71" s="365"/>
      <c r="BY71" s="365"/>
      <c r="BZ71" s="365"/>
      <c r="CA71" s="365"/>
      <c r="CB71" s="366"/>
    </row>
    <row r="72" spans="1:80" hidden="1" x14ac:dyDescent="0.2">
      <c r="A72" s="233"/>
      <c r="B72" s="231"/>
      <c r="C72" s="231"/>
      <c r="D72" s="232"/>
      <c r="E72" s="361"/>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3"/>
      <c r="AM72" s="364"/>
      <c r="AN72" s="365"/>
      <c r="AO72" s="365"/>
      <c r="AP72" s="365"/>
      <c r="AQ72" s="365"/>
      <c r="AR72" s="365"/>
      <c r="AS72" s="365"/>
      <c r="AT72" s="365"/>
      <c r="AU72" s="365"/>
      <c r="AV72" s="365"/>
      <c r="AW72" s="365"/>
      <c r="AX72" s="365"/>
      <c r="AY72" s="366"/>
      <c r="AZ72" s="364"/>
      <c r="BA72" s="365"/>
      <c r="BB72" s="365"/>
      <c r="BC72" s="365"/>
      <c r="BD72" s="365"/>
      <c r="BE72" s="365"/>
      <c r="BF72" s="365"/>
      <c r="BG72" s="365"/>
      <c r="BH72" s="365"/>
      <c r="BI72" s="365"/>
      <c r="BJ72" s="365"/>
      <c r="BK72" s="365"/>
      <c r="BL72" s="365"/>
      <c r="BM72" s="366"/>
      <c r="BN72" s="364">
        <f t="shared" si="3"/>
        <v>0</v>
      </c>
      <c r="BO72" s="365"/>
      <c r="BP72" s="365"/>
      <c r="BQ72" s="365"/>
      <c r="BR72" s="365"/>
      <c r="BS72" s="365"/>
      <c r="BT72" s="365"/>
      <c r="BU72" s="365"/>
      <c r="BV72" s="365"/>
      <c r="BW72" s="365"/>
      <c r="BX72" s="365"/>
      <c r="BY72" s="365"/>
      <c r="BZ72" s="365"/>
      <c r="CA72" s="365"/>
      <c r="CB72" s="366"/>
    </row>
    <row r="73" spans="1:80" s="74" customFormat="1" x14ac:dyDescent="0.2">
      <c r="A73" s="539"/>
      <c r="B73" s="540"/>
      <c r="C73" s="540"/>
      <c r="D73" s="541"/>
      <c r="E73" s="380" t="s">
        <v>421</v>
      </c>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2"/>
      <c r="AM73" s="386" t="s">
        <v>52</v>
      </c>
      <c r="AN73" s="387"/>
      <c r="AO73" s="387"/>
      <c r="AP73" s="387"/>
      <c r="AQ73" s="387"/>
      <c r="AR73" s="387"/>
      <c r="AS73" s="387"/>
      <c r="AT73" s="387"/>
      <c r="AU73" s="387"/>
      <c r="AV73" s="387"/>
      <c r="AW73" s="387"/>
      <c r="AX73" s="387"/>
      <c r="AY73" s="388"/>
      <c r="AZ73" s="386" t="s">
        <v>52</v>
      </c>
      <c r="BA73" s="387"/>
      <c r="BB73" s="387"/>
      <c r="BC73" s="387"/>
      <c r="BD73" s="387"/>
      <c r="BE73" s="387"/>
      <c r="BF73" s="387"/>
      <c r="BG73" s="387"/>
      <c r="BH73" s="387"/>
      <c r="BI73" s="387"/>
      <c r="BJ73" s="387"/>
      <c r="BK73" s="387"/>
      <c r="BL73" s="387"/>
      <c r="BM73" s="388"/>
      <c r="BN73" s="457">
        <v>27582300</v>
      </c>
      <c r="BO73" s="458"/>
      <c r="BP73" s="458"/>
      <c r="BQ73" s="458"/>
      <c r="BR73" s="458"/>
      <c r="BS73" s="458"/>
      <c r="BT73" s="458"/>
      <c r="BU73" s="458"/>
      <c r="BV73" s="458"/>
      <c r="BW73" s="458"/>
      <c r="BX73" s="458"/>
      <c r="BY73" s="458"/>
      <c r="BZ73" s="458"/>
      <c r="CA73" s="458"/>
      <c r="CB73" s="459"/>
    </row>
    <row r="74" spans="1:80" ht="33" customHeight="1" x14ac:dyDescent="0.25">
      <c r="A74" s="485" t="s">
        <v>530</v>
      </c>
      <c r="B74" s="485"/>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485"/>
      <c r="AX74" s="485"/>
      <c r="AY74" s="485"/>
      <c r="AZ74" s="485"/>
      <c r="BA74" s="485"/>
      <c r="BB74" s="485"/>
      <c r="BC74" s="485"/>
      <c r="BD74" s="485"/>
      <c r="BE74" s="485"/>
      <c r="BF74" s="485"/>
      <c r="BG74" s="485"/>
      <c r="BH74" s="485"/>
      <c r="BI74" s="485"/>
      <c r="BJ74" s="485"/>
      <c r="BK74" s="485"/>
      <c r="BL74" s="485"/>
      <c r="BM74" s="485"/>
      <c r="BN74" s="485"/>
      <c r="BO74" s="485"/>
      <c r="BP74" s="485"/>
      <c r="BQ74" s="485"/>
      <c r="BR74" s="485"/>
      <c r="BS74" s="485"/>
      <c r="BT74" s="485"/>
      <c r="BU74" s="485"/>
      <c r="BV74" s="485"/>
      <c r="BW74" s="485"/>
      <c r="BX74" s="485"/>
      <c r="BY74" s="485"/>
      <c r="BZ74" s="485"/>
      <c r="CA74" s="485"/>
      <c r="CB74" s="485"/>
    </row>
    <row r="75" spans="1:80" ht="12.75" customHeight="1" x14ac:dyDescent="0.25">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row>
    <row r="76" spans="1:80" s="74" customFormat="1" ht="15.75" customHeight="1" x14ac:dyDescent="0.25">
      <c r="A76" s="7" t="s">
        <v>406</v>
      </c>
      <c r="B76" s="7"/>
      <c r="C76" s="7"/>
      <c r="D76" s="7"/>
      <c r="E76" s="7"/>
      <c r="F76" s="7"/>
      <c r="G76" s="7"/>
      <c r="H76" s="7"/>
      <c r="I76" s="7"/>
      <c r="J76" s="7"/>
      <c r="K76" s="7"/>
      <c r="L76" s="7"/>
      <c r="M76" s="7"/>
      <c r="N76" s="7"/>
      <c r="O76" s="7"/>
      <c r="P76" s="7"/>
      <c r="Q76" s="7"/>
      <c r="R76" s="7"/>
      <c r="S76" s="7"/>
      <c r="T76" s="434" t="s">
        <v>80</v>
      </c>
      <c r="U76" s="434"/>
      <c r="V76" s="434"/>
      <c r="W76" s="434"/>
      <c r="X76" s="434"/>
      <c r="Y76" s="434"/>
      <c r="Z76" s="434"/>
      <c r="AA76" s="434"/>
      <c r="AB76" s="434"/>
      <c r="AC76" s="434"/>
      <c r="AD76" s="434"/>
      <c r="AE76" s="434"/>
      <c r="AF76" s="434"/>
      <c r="AG76" s="434"/>
      <c r="AH76" s="434"/>
      <c r="AI76" s="434"/>
      <c r="AJ76" s="434"/>
      <c r="AK76" s="27"/>
      <c r="AL76" s="27"/>
      <c r="AM76" s="27"/>
      <c r="AN76" s="27"/>
      <c r="AO76" s="27"/>
      <c r="AP76" s="27"/>
      <c r="AQ76" s="27"/>
      <c r="AR76" s="27"/>
      <c r="AS76" s="410" t="s">
        <v>511</v>
      </c>
      <c r="AT76" s="410"/>
      <c r="AU76" s="410"/>
      <c r="AV76" s="410"/>
      <c r="AW76" s="410"/>
      <c r="AX76" s="410"/>
      <c r="AY76" s="410"/>
      <c r="AZ76" s="410"/>
      <c r="BA76" s="410"/>
      <c r="BB76" s="410"/>
      <c r="BC76" s="434" t="s">
        <v>269</v>
      </c>
      <c r="BD76" s="434"/>
      <c r="BE76" s="434"/>
      <c r="BF76" s="434"/>
      <c r="BG76" s="434"/>
      <c r="BH76" s="434"/>
      <c r="BI76" s="434"/>
      <c r="BJ76" s="434"/>
      <c r="BK76" s="434"/>
      <c r="BL76" s="434"/>
      <c r="BM76" s="434"/>
      <c r="BN76" s="434"/>
      <c r="BO76" s="434"/>
      <c r="BP76" s="434"/>
    </row>
    <row r="77" spans="1:80" ht="12.75" customHeight="1" x14ac:dyDescent="0.2"/>
    <row r="78" spans="1:80" ht="12.75" customHeight="1" x14ac:dyDescent="0.2">
      <c r="A78" s="157" t="s">
        <v>142</v>
      </c>
      <c r="B78" s="158"/>
      <c r="C78" s="158"/>
      <c r="D78" s="159"/>
      <c r="E78" s="157" t="s">
        <v>41</v>
      </c>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9"/>
      <c r="AN78" s="157" t="s">
        <v>435</v>
      </c>
      <c r="AO78" s="158"/>
      <c r="AP78" s="158"/>
      <c r="AQ78" s="158"/>
      <c r="AR78" s="158"/>
      <c r="AS78" s="158"/>
      <c r="AT78" s="158"/>
      <c r="AU78" s="158"/>
      <c r="AV78" s="158"/>
      <c r="AW78" s="158"/>
      <c r="AX78" s="158"/>
      <c r="AY78" s="158"/>
      <c r="AZ78" s="158"/>
      <c r="BA78" s="159"/>
      <c r="BB78" s="157" t="s">
        <v>424</v>
      </c>
      <c r="BC78" s="158"/>
      <c r="BD78" s="158"/>
      <c r="BE78" s="158"/>
      <c r="BF78" s="158"/>
      <c r="BG78" s="158"/>
      <c r="BH78" s="158"/>
      <c r="BI78" s="158"/>
      <c r="BJ78" s="158"/>
      <c r="BK78" s="158"/>
      <c r="BL78" s="158"/>
      <c r="BM78" s="159"/>
      <c r="BN78" s="157" t="s">
        <v>436</v>
      </c>
      <c r="BO78" s="158"/>
      <c r="BP78" s="158"/>
      <c r="BQ78" s="158"/>
      <c r="BR78" s="158"/>
      <c r="BS78" s="158"/>
      <c r="BT78" s="158"/>
      <c r="BU78" s="158"/>
      <c r="BV78" s="158"/>
      <c r="BW78" s="158"/>
      <c r="BX78" s="158"/>
      <c r="BY78" s="158"/>
      <c r="BZ78" s="158"/>
      <c r="CA78" s="158"/>
      <c r="CB78" s="159"/>
    </row>
    <row r="79" spans="1:80" ht="12.75" customHeight="1" x14ac:dyDescent="0.2">
      <c r="A79" s="407" t="s">
        <v>143</v>
      </c>
      <c r="B79" s="408"/>
      <c r="C79" s="408"/>
      <c r="D79" s="409"/>
      <c r="E79" s="407"/>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408"/>
      <c r="AE79" s="408"/>
      <c r="AF79" s="408"/>
      <c r="AG79" s="408"/>
      <c r="AH79" s="408"/>
      <c r="AI79" s="408"/>
      <c r="AJ79" s="408"/>
      <c r="AK79" s="408"/>
      <c r="AL79" s="408"/>
      <c r="AM79" s="409"/>
      <c r="AN79" s="407" t="s">
        <v>437</v>
      </c>
      <c r="AO79" s="408"/>
      <c r="AP79" s="408"/>
      <c r="AQ79" s="408"/>
      <c r="AR79" s="408"/>
      <c r="AS79" s="408"/>
      <c r="AT79" s="408"/>
      <c r="AU79" s="408"/>
      <c r="AV79" s="408"/>
      <c r="AW79" s="408"/>
      <c r="AX79" s="408"/>
      <c r="AY79" s="408"/>
      <c r="AZ79" s="408"/>
      <c r="BA79" s="409"/>
      <c r="BB79" s="407" t="s">
        <v>434</v>
      </c>
      <c r="BC79" s="408"/>
      <c r="BD79" s="408"/>
      <c r="BE79" s="408"/>
      <c r="BF79" s="408"/>
      <c r="BG79" s="408"/>
      <c r="BH79" s="408"/>
      <c r="BI79" s="408"/>
      <c r="BJ79" s="408"/>
      <c r="BK79" s="408"/>
      <c r="BL79" s="408"/>
      <c r="BM79" s="409"/>
      <c r="BN79" s="407" t="s">
        <v>438</v>
      </c>
      <c r="BO79" s="408"/>
      <c r="BP79" s="408"/>
      <c r="BQ79" s="408"/>
      <c r="BR79" s="408"/>
      <c r="BS79" s="408"/>
      <c r="BT79" s="408"/>
      <c r="BU79" s="408"/>
      <c r="BV79" s="408"/>
      <c r="BW79" s="408"/>
      <c r="BX79" s="408"/>
      <c r="BY79" s="408"/>
      <c r="BZ79" s="408"/>
      <c r="CA79" s="408"/>
      <c r="CB79" s="409"/>
    </row>
    <row r="80" spans="1:80" ht="12.75" customHeight="1" x14ac:dyDescent="0.2">
      <c r="A80" s="407"/>
      <c r="B80" s="408"/>
      <c r="C80" s="408"/>
      <c r="D80" s="409"/>
      <c r="E80" s="407"/>
      <c r="F80" s="408"/>
      <c r="G80" s="408"/>
      <c r="H80" s="408"/>
      <c r="I80" s="408"/>
      <c r="J80" s="408"/>
      <c r="K80" s="408"/>
      <c r="L80" s="408"/>
      <c r="M80" s="408"/>
      <c r="N80" s="408"/>
      <c r="O80" s="408"/>
      <c r="P80" s="408"/>
      <c r="Q80" s="408"/>
      <c r="R80" s="408"/>
      <c r="S80" s="408"/>
      <c r="T80" s="408"/>
      <c r="U80" s="408"/>
      <c r="V80" s="408"/>
      <c r="W80" s="408"/>
      <c r="X80" s="408"/>
      <c r="Y80" s="408"/>
      <c r="Z80" s="408"/>
      <c r="AA80" s="408"/>
      <c r="AB80" s="408"/>
      <c r="AC80" s="408"/>
      <c r="AD80" s="408"/>
      <c r="AE80" s="408"/>
      <c r="AF80" s="408"/>
      <c r="AG80" s="408"/>
      <c r="AH80" s="408"/>
      <c r="AI80" s="408"/>
      <c r="AJ80" s="408"/>
      <c r="AK80" s="408"/>
      <c r="AL80" s="408"/>
      <c r="AM80" s="409"/>
      <c r="AN80" s="407"/>
      <c r="AO80" s="408"/>
      <c r="AP80" s="408"/>
      <c r="AQ80" s="408"/>
      <c r="AR80" s="408"/>
      <c r="AS80" s="408"/>
      <c r="AT80" s="408"/>
      <c r="AU80" s="408"/>
      <c r="AV80" s="408"/>
      <c r="AW80" s="408"/>
      <c r="AX80" s="408"/>
      <c r="AY80" s="408"/>
      <c r="AZ80" s="408"/>
      <c r="BA80" s="409"/>
      <c r="BB80" s="407"/>
      <c r="BC80" s="408"/>
      <c r="BD80" s="408"/>
      <c r="BE80" s="408"/>
      <c r="BF80" s="408"/>
      <c r="BG80" s="408"/>
      <c r="BH80" s="408"/>
      <c r="BI80" s="408"/>
      <c r="BJ80" s="408"/>
      <c r="BK80" s="408"/>
      <c r="BL80" s="408"/>
      <c r="BM80" s="409"/>
      <c r="BN80" s="407" t="s">
        <v>439</v>
      </c>
      <c r="BO80" s="408"/>
      <c r="BP80" s="408"/>
      <c r="BQ80" s="408"/>
      <c r="BR80" s="408"/>
      <c r="BS80" s="408"/>
      <c r="BT80" s="408"/>
      <c r="BU80" s="408"/>
      <c r="BV80" s="408"/>
      <c r="BW80" s="408"/>
      <c r="BX80" s="408"/>
      <c r="BY80" s="408"/>
      <c r="BZ80" s="408"/>
      <c r="CA80" s="408"/>
      <c r="CB80" s="409"/>
    </row>
    <row r="81" spans="1:80" ht="12.75" customHeight="1" x14ac:dyDescent="0.2">
      <c r="A81" s="400">
        <v>1</v>
      </c>
      <c r="B81" s="401"/>
      <c r="C81" s="401"/>
      <c r="D81" s="402"/>
      <c r="E81" s="400">
        <v>2</v>
      </c>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2"/>
      <c r="AN81" s="400">
        <v>3</v>
      </c>
      <c r="AO81" s="401"/>
      <c r="AP81" s="401"/>
      <c r="AQ81" s="401"/>
      <c r="AR81" s="401"/>
      <c r="AS81" s="401"/>
      <c r="AT81" s="401"/>
      <c r="AU81" s="401"/>
      <c r="AV81" s="401"/>
      <c r="AW81" s="401"/>
      <c r="AX81" s="401"/>
      <c r="AY81" s="401"/>
      <c r="AZ81" s="401"/>
      <c r="BA81" s="402"/>
      <c r="BB81" s="400">
        <v>4</v>
      </c>
      <c r="BC81" s="401"/>
      <c r="BD81" s="401"/>
      <c r="BE81" s="401"/>
      <c r="BF81" s="401"/>
      <c r="BG81" s="401"/>
      <c r="BH81" s="401"/>
      <c r="BI81" s="401"/>
      <c r="BJ81" s="401"/>
      <c r="BK81" s="401"/>
      <c r="BL81" s="401"/>
      <c r="BM81" s="402"/>
      <c r="BN81" s="400">
        <v>5</v>
      </c>
      <c r="BO81" s="401"/>
      <c r="BP81" s="401"/>
      <c r="BQ81" s="401"/>
      <c r="BR81" s="401"/>
      <c r="BS81" s="401"/>
      <c r="BT81" s="401"/>
      <c r="BU81" s="401"/>
      <c r="BV81" s="401"/>
      <c r="BW81" s="401"/>
      <c r="BX81" s="401"/>
      <c r="BY81" s="401"/>
      <c r="BZ81" s="401"/>
      <c r="CA81" s="401"/>
      <c r="CB81" s="402"/>
    </row>
    <row r="82" spans="1:80" ht="23.25" customHeight="1" x14ac:dyDescent="0.2">
      <c r="A82" s="413">
        <v>1</v>
      </c>
      <c r="B82" s="414"/>
      <c r="C82" s="414"/>
      <c r="D82" s="415"/>
      <c r="E82" s="227" t="s">
        <v>622</v>
      </c>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c r="AI82" s="228"/>
      <c r="AJ82" s="228"/>
      <c r="AK82" s="228"/>
      <c r="AL82" s="228"/>
      <c r="AM82" s="435"/>
      <c r="AN82" s="392">
        <v>10000</v>
      </c>
      <c r="AO82" s="393"/>
      <c r="AP82" s="393"/>
      <c r="AQ82" s="393"/>
      <c r="AR82" s="393"/>
      <c r="AS82" s="393"/>
      <c r="AT82" s="393"/>
      <c r="AU82" s="393"/>
      <c r="AV82" s="393"/>
      <c r="AW82" s="393"/>
      <c r="AX82" s="393"/>
      <c r="AY82" s="393"/>
      <c r="AZ82" s="393"/>
      <c r="BA82" s="394"/>
      <c r="BB82" s="416">
        <v>10</v>
      </c>
      <c r="BC82" s="417"/>
      <c r="BD82" s="417"/>
      <c r="BE82" s="417"/>
      <c r="BF82" s="417"/>
      <c r="BG82" s="417"/>
      <c r="BH82" s="417"/>
      <c r="BI82" s="417"/>
      <c r="BJ82" s="417"/>
      <c r="BK82" s="417"/>
      <c r="BL82" s="417"/>
      <c r="BM82" s="418"/>
      <c r="BN82" s="392">
        <f>ROUND(AN82*BB82,2)</f>
        <v>100000</v>
      </c>
      <c r="BO82" s="393"/>
      <c r="BP82" s="393"/>
      <c r="BQ82" s="393"/>
      <c r="BR82" s="393"/>
      <c r="BS82" s="393"/>
      <c r="BT82" s="393"/>
      <c r="BU82" s="393"/>
      <c r="BV82" s="393"/>
      <c r="BW82" s="393"/>
      <c r="BX82" s="393"/>
      <c r="BY82" s="393"/>
      <c r="BZ82" s="393"/>
      <c r="CA82" s="393"/>
      <c r="CB82" s="394"/>
    </row>
    <row r="83" spans="1:80" ht="12.75" customHeight="1" x14ac:dyDescent="0.2">
      <c r="A83" s="361"/>
      <c r="B83" s="362"/>
      <c r="C83" s="362"/>
      <c r="D83" s="363"/>
      <c r="E83" s="361"/>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3"/>
      <c r="AN83" s="416"/>
      <c r="AO83" s="417"/>
      <c r="AP83" s="417"/>
      <c r="AQ83" s="417"/>
      <c r="AR83" s="417"/>
      <c r="AS83" s="417"/>
      <c r="AT83" s="417"/>
      <c r="AU83" s="417"/>
      <c r="AV83" s="417"/>
      <c r="AW83" s="417"/>
      <c r="AX83" s="417"/>
      <c r="AY83" s="417"/>
      <c r="AZ83" s="417"/>
      <c r="BA83" s="418"/>
      <c r="BB83" s="416"/>
      <c r="BC83" s="417"/>
      <c r="BD83" s="417"/>
      <c r="BE83" s="417"/>
      <c r="BF83" s="417"/>
      <c r="BG83" s="417"/>
      <c r="BH83" s="417"/>
      <c r="BI83" s="417"/>
      <c r="BJ83" s="417"/>
      <c r="BK83" s="417"/>
      <c r="BL83" s="417"/>
      <c r="BM83" s="418"/>
      <c r="BN83" s="392">
        <f t="shared" ref="BN83:BN84" si="4">ROUND(AN83*BB83,2)</f>
        <v>0</v>
      </c>
      <c r="BO83" s="393"/>
      <c r="BP83" s="393"/>
      <c r="BQ83" s="393"/>
      <c r="BR83" s="393"/>
      <c r="BS83" s="393"/>
      <c r="BT83" s="393"/>
      <c r="BU83" s="393"/>
      <c r="BV83" s="393"/>
      <c r="BW83" s="393"/>
      <c r="BX83" s="393"/>
      <c r="BY83" s="393"/>
      <c r="BZ83" s="393"/>
      <c r="CA83" s="393"/>
      <c r="CB83" s="394"/>
    </row>
    <row r="84" spans="1:80" ht="12.75" customHeight="1" x14ac:dyDescent="0.2">
      <c r="A84" s="361"/>
      <c r="B84" s="362"/>
      <c r="C84" s="362"/>
      <c r="D84" s="363"/>
      <c r="E84" s="361"/>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3"/>
      <c r="AN84" s="416"/>
      <c r="AO84" s="417"/>
      <c r="AP84" s="417"/>
      <c r="AQ84" s="417"/>
      <c r="AR84" s="417"/>
      <c r="AS84" s="417"/>
      <c r="AT84" s="417"/>
      <c r="AU84" s="417"/>
      <c r="AV84" s="417"/>
      <c r="AW84" s="417"/>
      <c r="AX84" s="417"/>
      <c r="AY84" s="417"/>
      <c r="AZ84" s="417"/>
      <c r="BA84" s="418"/>
      <c r="BB84" s="416"/>
      <c r="BC84" s="417"/>
      <c r="BD84" s="417"/>
      <c r="BE84" s="417"/>
      <c r="BF84" s="417"/>
      <c r="BG84" s="417"/>
      <c r="BH84" s="417"/>
      <c r="BI84" s="417"/>
      <c r="BJ84" s="417"/>
      <c r="BK84" s="417"/>
      <c r="BL84" s="417"/>
      <c r="BM84" s="418"/>
      <c r="BN84" s="392">
        <f t="shared" si="4"/>
        <v>0</v>
      </c>
      <c r="BO84" s="393"/>
      <c r="BP84" s="393"/>
      <c r="BQ84" s="393"/>
      <c r="BR84" s="393"/>
      <c r="BS84" s="393"/>
      <c r="BT84" s="393"/>
      <c r="BU84" s="393"/>
      <c r="BV84" s="393"/>
      <c r="BW84" s="393"/>
      <c r="BX84" s="393"/>
      <c r="BY84" s="393"/>
      <c r="BZ84" s="393"/>
      <c r="CA84" s="393"/>
      <c r="CB84" s="394"/>
    </row>
    <row r="85" spans="1:80" ht="12.75" customHeight="1" x14ac:dyDescent="0.2">
      <c r="A85" s="377"/>
      <c r="B85" s="378"/>
      <c r="C85" s="378"/>
      <c r="D85" s="379"/>
      <c r="E85" s="380" t="s">
        <v>421</v>
      </c>
      <c r="F85" s="381"/>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2"/>
      <c r="AN85" s="383" t="s">
        <v>52</v>
      </c>
      <c r="AO85" s="384"/>
      <c r="AP85" s="384"/>
      <c r="AQ85" s="384"/>
      <c r="AR85" s="384"/>
      <c r="AS85" s="384"/>
      <c r="AT85" s="384"/>
      <c r="AU85" s="384"/>
      <c r="AV85" s="384"/>
      <c r="AW85" s="384"/>
      <c r="AX85" s="384"/>
      <c r="AY85" s="384"/>
      <c r="AZ85" s="384"/>
      <c r="BA85" s="385"/>
      <c r="BB85" s="386" t="s">
        <v>52</v>
      </c>
      <c r="BC85" s="387"/>
      <c r="BD85" s="387"/>
      <c r="BE85" s="387"/>
      <c r="BF85" s="387"/>
      <c r="BG85" s="387"/>
      <c r="BH85" s="387"/>
      <c r="BI85" s="387"/>
      <c r="BJ85" s="387"/>
      <c r="BK85" s="387"/>
      <c r="BL85" s="387"/>
      <c r="BM85" s="388"/>
      <c r="BN85" s="389">
        <f>SUM(BN82:CB84)</f>
        <v>100000</v>
      </c>
      <c r="BO85" s="390"/>
      <c r="BP85" s="390"/>
      <c r="BQ85" s="390"/>
      <c r="BR85" s="390"/>
      <c r="BS85" s="390"/>
      <c r="BT85" s="390"/>
      <c r="BU85" s="390"/>
      <c r="BV85" s="390"/>
      <c r="BW85" s="390"/>
      <c r="BX85" s="390"/>
      <c r="BY85" s="390"/>
      <c r="BZ85" s="390"/>
      <c r="CA85" s="390"/>
      <c r="CB85" s="391"/>
    </row>
    <row r="86" spans="1:80" s="7" customFormat="1" ht="48" customHeight="1" x14ac:dyDescent="0.25">
      <c r="A86" s="535" t="s">
        <v>533</v>
      </c>
      <c r="B86" s="535"/>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535"/>
      <c r="AY86" s="535"/>
      <c r="AZ86" s="535"/>
      <c r="BA86" s="535"/>
      <c r="BB86" s="535"/>
      <c r="BC86" s="535"/>
      <c r="BD86" s="535"/>
      <c r="BE86" s="535"/>
      <c r="BF86" s="535"/>
      <c r="BG86" s="535"/>
      <c r="BH86" s="535"/>
      <c r="BI86" s="535"/>
      <c r="BJ86" s="535"/>
      <c r="BK86" s="535"/>
      <c r="BL86" s="535"/>
      <c r="BM86" s="535"/>
      <c r="BN86" s="535"/>
      <c r="BO86" s="535"/>
      <c r="BP86" s="535"/>
      <c r="BQ86" s="535"/>
      <c r="BR86" s="535"/>
      <c r="BS86" s="535"/>
      <c r="BT86" s="535"/>
      <c r="BU86" s="535"/>
      <c r="BV86" s="535"/>
      <c r="BW86" s="535"/>
      <c r="BX86" s="535"/>
      <c r="BY86" s="535"/>
      <c r="BZ86" s="535"/>
      <c r="CA86" s="535"/>
      <c r="CB86" s="535"/>
    </row>
    <row r="87" spans="1:80" s="7" customFormat="1" ht="12.75" customHeight="1" x14ac:dyDescent="0.25">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row>
    <row r="88" spans="1:80" ht="15.75" x14ac:dyDescent="0.25">
      <c r="A88" s="7" t="s">
        <v>406</v>
      </c>
      <c r="B88" s="72"/>
      <c r="C88" s="72"/>
      <c r="D88" s="72"/>
      <c r="E88" s="72"/>
      <c r="F88" s="72"/>
      <c r="G88" s="72"/>
      <c r="H88" s="72"/>
      <c r="I88" s="72"/>
      <c r="J88" s="72"/>
      <c r="K88" s="72"/>
      <c r="L88" s="72"/>
      <c r="M88" s="72"/>
      <c r="N88" s="72"/>
      <c r="O88" s="72"/>
      <c r="P88" s="72"/>
      <c r="Q88" s="72"/>
      <c r="R88" s="72"/>
      <c r="S88" s="72"/>
      <c r="T88" s="434" t="s">
        <v>86</v>
      </c>
      <c r="U88" s="434"/>
      <c r="V88" s="434"/>
      <c r="W88" s="434"/>
      <c r="X88" s="434"/>
      <c r="Y88" s="434"/>
      <c r="Z88" s="434"/>
      <c r="AA88" s="434"/>
      <c r="AB88" s="434"/>
      <c r="AC88" s="434"/>
      <c r="AD88" s="434"/>
      <c r="AE88" s="434"/>
      <c r="AF88" s="434"/>
      <c r="AG88" s="434"/>
      <c r="AH88" s="434"/>
      <c r="AI88" s="434"/>
      <c r="AJ88" s="434"/>
      <c r="AK88" s="73"/>
      <c r="AL88" s="73"/>
      <c r="AM88" s="73"/>
      <c r="AN88" s="73"/>
      <c r="AO88" s="73"/>
      <c r="AP88" s="73"/>
      <c r="AQ88" s="73"/>
      <c r="AR88" s="73"/>
      <c r="AS88" s="410" t="s">
        <v>511</v>
      </c>
      <c r="AT88" s="410"/>
      <c r="AU88" s="410"/>
      <c r="AV88" s="410"/>
      <c r="AW88" s="410"/>
      <c r="AX88" s="410"/>
      <c r="AY88" s="410"/>
      <c r="AZ88" s="410"/>
      <c r="BA88" s="410"/>
      <c r="BB88" s="410"/>
      <c r="BC88" s="434" t="s">
        <v>293</v>
      </c>
      <c r="BD88" s="434"/>
      <c r="BE88" s="434"/>
      <c r="BF88" s="434"/>
      <c r="BG88" s="434"/>
      <c r="BH88" s="434"/>
      <c r="BI88" s="434"/>
      <c r="BJ88" s="434"/>
      <c r="BK88" s="434"/>
      <c r="BL88" s="434"/>
      <c r="BM88" s="434"/>
      <c r="BN88" s="434"/>
      <c r="BO88" s="434"/>
      <c r="BP88" s="434"/>
    </row>
    <row r="89" spans="1:80" s="79" customFormat="1" ht="8.25" x14ac:dyDescent="0.15"/>
    <row r="90" spans="1:80" x14ac:dyDescent="0.2">
      <c r="A90" s="157" t="s">
        <v>142</v>
      </c>
      <c r="B90" s="158"/>
      <c r="C90" s="158"/>
      <c r="D90" s="159"/>
      <c r="E90" s="157" t="s">
        <v>440</v>
      </c>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9"/>
      <c r="BE90" s="532" t="s">
        <v>441</v>
      </c>
      <c r="BF90" s="533"/>
      <c r="BG90" s="533"/>
      <c r="BH90" s="533"/>
      <c r="BI90" s="533"/>
      <c r="BJ90" s="533"/>
      <c r="BK90" s="533"/>
      <c r="BL90" s="533"/>
      <c r="BM90" s="533"/>
      <c r="BN90" s="533"/>
      <c r="BO90" s="533"/>
      <c r="BP90" s="534"/>
      <c r="BQ90" s="157" t="s">
        <v>442</v>
      </c>
      <c r="BR90" s="158"/>
      <c r="BS90" s="158"/>
      <c r="BT90" s="158"/>
      <c r="BU90" s="158"/>
      <c r="BV90" s="158"/>
      <c r="BW90" s="158"/>
      <c r="BX90" s="158"/>
      <c r="BY90" s="158"/>
      <c r="BZ90" s="158"/>
      <c r="CA90" s="158"/>
      <c r="CB90" s="159"/>
    </row>
    <row r="91" spans="1:80" x14ac:dyDescent="0.2">
      <c r="A91" s="407" t="s">
        <v>143</v>
      </c>
      <c r="B91" s="408"/>
      <c r="C91" s="408"/>
      <c r="D91" s="409"/>
      <c r="E91" s="407"/>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08"/>
      <c r="AG91" s="408"/>
      <c r="AH91" s="408"/>
      <c r="AI91" s="408"/>
      <c r="AJ91" s="408"/>
      <c r="AK91" s="408"/>
      <c r="AL91" s="408"/>
      <c r="AM91" s="408"/>
      <c r="AN91" s="408"/>
      <c r="AO91" s="408"/>
      <c r="AP91" s="408"/>
      <c r="AQ91" s="408"/>
      <c r="AR91" s="408"/>
      <c r="AS91" s="408"/>
      <c r="AT91" s="408"/>
      <c r="AU91" s="408"/>
      <c r="AV91" s="408"/>
      <c r="AW91" s="408"/>
      <c r="AX91" s="408"/>
      <c r="AY91" s="408"/>
      <c r="AZ91" s="408"/>
      <c r="BA91" s="408"/>
      <c r="BB91" s="408"/>
      <c r="BC91" s="408"/>
      <c r="BD91" s="409"/>
      <c r="BE91" s="412" t="s">
        <v>443</v>
      </c>
      <c r="BF91" s="346"/>
      <c r="BG91" s="346"/>
      <c r="BH91" s="346"/>
      <c r="BI91" s="346"/>
      <c r="BJ91" s="346"/>
      <c r="BK91" s="346"/>
      <c r="BL91" s="346"/>
      <c r="BM91" s="346"/>
      <c r="BN91" s="346"/>
      <c r="BO91" s="346"/>
      <c r="BP91" s="531"/>
      <c r="BQ91" s="407" t="s">
        <v>432</v>
      </c>
      <c r="BR91" s="408"/>
      <c r="BS91" s="408"/>
      <c r="BT91" s="408"/>
      <c r="BU91" s="408"/>
      <c r="BV91" s="408"/>
      <c r="BW91" s="408"/>
      <c r="BX91" s="408"/>
      <c r="BY91" s="408"/>
      <c r="BZ91" s="408"/>
      <c r="CA91" s="408"/>
      <c r="CB91" s="409"/>
    </row>
    <row r="92" spans="1:80" x14ac:dyDescent="0.2">
      <c r="A92" s="407"/>
      <c r="B92" s="408"/>
      <c r="C92" s="408"/>
      <c r="D92" s="409"/>
      <c r="E92" s="407"/>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c r="AE92" s="408"/>
      <c r="AF92" s="408"/>
      <c r="AG92" s="408"/>
      <c r="AH92" s="408"/>
      <c r="AI92" s="408"/>
      <c r="AJ92" s="408"/>
      <c r="AK92" s="408"/>
      <c r="AL92" s="408"/>
      <c r="AM92" s="408"/>
      <c r="AN92" s="408"/>
      <c r="AO92" s="408"/>
      <c r="AP92" s="408"/>
      <c r="AQ92" s="408"/>
      <c r="AR92" s="408"/>
      <c r="AS92" s="408"/>
      <c r="AT92" s="408"/>
      <c r="AU92" s="408"/>
      <c r="AV92" s="408"/>
      <c r="AW92" s="408"/>
      <c r="AX92" s="408"/>
      <c r="AY92" s="408"/>
      <c r="AZ92" s="408"/>
      <c r="BA92" s="408"/>
      <c r="BB92" s="408"/>
      <c r="BC92" s="408"/>
      <c r="BD92" s="409"/>
      <c r="BE92" s="412" t="s">
        <v>444</v>
      </c>
      <c r="BF92" s="346"/>
      <c r="BG92" s="346"/>
      <c r="BH92" s="346"/>
      <c r="BI92" s="346"/>
      <c r="BJ92" s="346"/>
      <c r="BK92" s="346"/>
      <c r="BL92" s="346"/>
      <c r="BM92" s="346"/>
      <c r="BN92" s="346"/>
      <c r="BO92" s="346"/>
      <c r="BP92" s="531"/>
      <c r="BQ92" s="407"/>
      <c r="BR92" s="408"/>
      <c r="BS92" s="408"/>
      <c r="BT92" s="408"/>
      <c r="BU92" s="408"/>
      <c r="BV92" s="408"/>
      <c r="BW92" s="408"/>
      <c r="BX92" s="408"/>
      <c r="BY92" s="408"/>
      <c r="BZ92" s="408"/>
      <c r="CA92" s="408"/>
      <c r="CB92" s="409"/>
    </row>
    <row r="93" spans="1:80" x14ac:dyDescent="0.2">
      <c r="A93" s="498"/>
      <c r="B93" s="499"/>
      <c r="C93" s="499"/>
      <c r="D93" s="500"/>
      <c r="E93" s="498"/>
      <c r="F93" s="499"/>
      <c r="G93" s="499"/>
      <c r="H93" s="499"/>
      <c r="I93" s="499"/>
      <c r="J93" s="499"/>
      <c r="K93" s="499"/>
      <c r="L93" s="499"/>
      <c r="M93" s="499"/>
      <c r="N93" s="499"/>
      <c r="O93" s="499"/>
      <c r="P93" s="499"/>
      <c r="Q93" s="499"/>
      <c r="R93" s="499"/>
      <c r="S93" s="499"/>
      <c r="T93" s="499"/>
      <c r="U93" s="499"/>
      <c r="V93" s="499"/>
      <c r="W93" s="499"/>
      <c r="X93" s="499"/>
      <c r="Y93" s="499"/>
      <c r="Z93" s="499"/>
      <c r="AA93" s="499"/>
      <c r="AB93" s="499"/>
      <c r="AC93" s="499"/>
      <c r="AD93" s="499"/>
      <c r="AE93" s="499"/>
      <c r="AF93" s="499"/>
      <c r="AG93" s="499"/>
      <c r="AH93" s="499"/>
      <c r="AI93" s="499"/>
      <c r="AJ93" s="499"/>
      <c r="AK93" s="499"/>
      <c r="AL93" s="499"/>
      <c r="AM93" s="499"/>
      <c r="AN93" s="499"/>
      <c r="AO93" s="499"/>
      <c r="AP93" s="499"/>
      <c r="AQ93" s="499"/>
      <c r="AR93" s="499"/>
      <c r="AS93" s="499"/>
      <c r="AT93" s="499"/>
      <c r="AU93" s="499"/>
      <c r="AV93" s="499"/>
      <c r="AW93" s="499"/>
      <c r="AX93" s="499"/>
      <c r="AY93" s="499"/>
      <c r="AZ93" s="499"/>
      <c r="BA93" s="499"/>
      <c r="BB93" s="499"/>
      <c r="BC93" s="499"/>
      <c r="BD93" s="500"/>
      <c r="BE93" s="486" t="s">
        <v>445</v>
      </c>
      <c r="BF93" s="147"/>
      <c r="BG93" s="147"/>
      <c r="BH93" s="147"/>
      <c r="BI93" s="147"/>
      <c r="BJ93" s="147"/>
      <c r="BK93" s="147"/>
      <c r="BL93" s="147"/>
      <c r="BM93" s="147"/>
      <c r="BN93" s="147"/>
      <c r="BO93" s="147"/>
      <c r="BP93" s="487"/>
      <c r="BQ93" s="498"/>
      <c r="BR93" s="499"/>
      <c r="BS93" s="499"/>
      <c r="BT93" s="499"/>
      <c r="BU93" s="499"/>
      <c r="BV93" s="499"/>
      <c r="BW93" s="499"/>
      <c r="BX93" s="499"/>
      <c r="BY93" s="499"/>
      <c r="BZ93" s="499"/>
      <c r="CA93" s="499"/>
      <c r="CB93" s="500"/>
    </row>
    <row r="94" spans="1:80" x14ac:dyDescent="0.2">
      <c r="A94" s="400">
        <v>1</v>
      </c>
      <c r="B94" s="401"/>
      <c r="C94" s="401"/>
      <c r="D94" s="402"/>
      <c r="E94" s="400">
        <v>2</v>
      </c>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1"/>
      <c r="BD94" s="402"/>
      <c r="BE94" s="525">
        <v>3</v>
      </c>
      <c r="BF94" s="526"/>
      <c r="BG94" s="526"/>
      <c r="BH94" s="526"/>
      <c r="BI94" s="526"/>
      <c r="BJ94" s="526"/>
      <c r="BK94" s="526"/>
      <c r="BL94" s="526"/>
      <c r="BM94" s="526"/>
      <c r="BN94" s="526"/>
      <c r="BO94" s="526"/>
      <c r="BP94" s="527"/>
      <c r="BQ94" s="400">
        <v>4</v>
      </c>
      <c r="BR94" s="401"/>
      <c r="BS94" s="401"/>
      <c r="BT94" s="401"/>
      <c r="BU94" s="401"/>
      <c r="BV94" s="401"/>
      <c r="BW94" s="401"/>
      <c r="BX94" s="401"/>
      <c r="BY94" s="401"/>
      <c r="BZ94" s="401"/>
      <c r="CA94" s="401"/>
      <c r="CB94" s="402"/>
    </row>
    <row r="95" spans="1:80" x14ac:dyDescent="0.2">
      <c r="A95" s="525">
        <v>1</v>
      </c>
      <c r="B95" s="526"/>
      <c r="C95" s="526"/>
      <c r="D95" s="527"/>
      <c r="E95" s="361" t="s">
        <v>446</v>
      </c>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362"/>
      <c r="BC95" s="362"/>
      <c r="BD95" s="363"/>
      <c r="BE95" s="525" t="s">
        <v>52</v>
      </c>
      <c r="BF95" s="526"/>
      <c r="BG95" s="526"/>
      <c r="BH95" s="526"/>
      <c r="BI95" s="526"/>
      <c r="BJ95" s="526"/>
      <c r="BK95" s="526"/>
      <c r="BL95" s="526"/>
      <c r="BM95" s="526"/>
      <c r="BN95" s="526"/>
      <c r="BO95" s="526"/>
      <c r="BP95" s="527"/>
      <c r="BQ95" s="416">
        <f>SUM(BQ96:CB100)</f>
        <v>6074251.4000000004</v>
      </c>
      <c r="BR95" s="417"/>
      <c r="BS95" s="417"/>
      <c r="BT95" s="417"/>
      <c r="BU95" s="417"/>
      <c r="BV95" s="417"/>
      <c r="BW95" s="417"/>
      <c r="BX95" s="417"/>
      <c r="BY95" s="417"/>
      <c r="BZ95" s="417"/>
      <c r="CA95" s="417"/>
      <c r="CB95" s="418"/>
    </row>
    <row r="96" spans="1:80" x14ac:dyDescent="0.2">
      <c r="A96" s="157" t="s">
        <v>157</v>
      </c>
      <c r="B96" s="158"/>
      <c r="C96" s="158"/>
      <c r="D96" s="159"/>
      <c r="E96" s="501" t="s">
        <v>45</v>
      </c>
      <c r="F96" s="502"/>
      <c r="G96" s="502"/>
      <c r="H96" s="502"/>
      <c r="I96" s="502"/>
      <c r="J96" s="502"/>
      <c r="K96" s="502"/>
      <c r="L96" s="502"/>
      <c r="M96" s="502"/>
      <c r="N96" s="502"/>
      <c r="O96" s="502"/>
      <c r="P96" s="502"/>
      <c r="Q96" s="502"/>
      <c r="R96" s="502"/>
      <c r="S96" s="502"/>
      <c r="T96" s="502"/>
      <c r="U96" s="502"/>
      <c r="V96" s="502"/>
      <c r="W96" s="502"/>
      <c r="X96" s="502"/>
      <c r="Y96" s="502"/>
      <c r="Z96" s="502"/>
      <c r="AA96" s="502"/>
      <c r="AB96" s="502"/>
      <c r="AC96" s="502"/>
      <c r="AD96" s="502"/>
      <c r="AE96" s="502"/>
      <c r="AF96" s="502"/>
      <c r="AG96" s="502"/>
      <c r="AH96" s="502"/>
      <c r="AI96" s="502"/>
      <c r="AJ96" s="502"/>
      <c r="AK96" s="502"/>
      <c r="AL96" s="502"/>
      <c r="AM96" s="502"/>
      <c r="AN96" s="502"/>
      <c r="AO96" s="502"/>
      <c r="AP96" s="502"/>
      <c r="AQ96" s="502"/>
      <c r="AR96" s="502"/>
      <c r="AS96" s="502"/>
      <c r="AT96" s="502"/>
      <c r="AU96" s="502"/>
      <c r="AV96" s="502"/>
      <c r="AW96" s="502"/>
      <c r="AX96" s="502"/>
      <c r="AY96" s="502"/>
      <c r="AZ96" s="502"/>
      <c r="BA96" s="502"/>
      <c r="BB96" s="502"/>
      <c r="BC96" s="502"/>
      <c r="BD96" s="503"/>
      <c r="BE96" s="504">
        <v>27682300</v>
      </c>
      <c r="BF96" s="505"/>
      <c r="BG96" s="505"/>
      <c r="BH96" s="505"/>
      <c r="BI96" s="505"/>
      <c r="BJ96" s="505"/>
      <c r="BK96" s="505"/>
      <c r="BL96" s="505"/>
      <c r="BM96" s="505"/>
      <c r="BN96" s="505"/>
      <c r="BO96" s="505"/>
      <c r="BP96" s="506"/>
      <c r="BQ96" s="504">
        <v>6074251.4000000004</v>
      </c>
      <c r="BR96" s="505"/>
      <c r="BS96" s="505"/>
      <c r="BT96" s="505"/>
      <c r="BU96" s="505"/>
      <c r="BV96" s="505"/>
      <c r="BW96" s="505"/>
      <c r="BX96" s="505"/>
      <c r="BY96" s="505"/>
      <c r="BZ96" s="505"/>
      <c r="CA96" s="505"/>
      <c r="CB96" s="506"/>
    </row>
    <row r="97" spans="1:89" x14ac:dyDescent="0.2">
      <c r="A97" s="498"/>
      <c r="B97" s="499"/>
      <c r="C97" s="499"/>
      <c r="D97" s="500"/>
      <c r="E97" s="507" t="s">
        <v>447</v>
      </c>
      <c r="F97" s="508"/>
      <c r="G97" s="508"/>
      <c r="H97" s="508"/>
      <c r="I97" s="508"/>
      <c r="J97" s="508"/>
      <c r="K97" s="508"/>
      <c r="L97" s="508"/>
      <c r="M97" s="508"/>
      <c r="N97" s="508"/>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8"/>
      <c r="AL97" s="508"/>
      <c r="AM97" s="508"/>
      <c r="AN97" s="508"/>
      <c r="AO97" s="508"/>
      <c r="AP97" s="508"/>
      <c r="AQ97" s="508"/>
      <c r="AR97" s="508"/>
      <c r="AS97" s="508"/>
      <c r="AT97" s="508"/>
      <c r="AU97" s="508"/>
      <c r="AV97" s="508"/>
      <c r="AW97" s="508"/>
      <c r="AX97" s="508"/>
      <c r="AY97" s="508"/>
      <c r="AZ97" s="508"/>
      <c r="BA97" s="508"/>
      <c r="BB97" s="508"/>
      <c r="BC97" s="508"/>
      <c r="BD97" s="509"/>
      <c r="BE97" s="392"/>
      <c r="BF97" s="393"/>
      <c r="BG97" s="393"/>
      <c r="BH97" s="393"/>
      <c r="BI97" s="393"/>
      <c r="BJ97" s="393"/>
      <c r="BK97" s="393"/>
      <c r="BL97" s="393"/>
      <c r="BM97" s="393"/>
      <c r="BN97" s="393"/>
      <c r="BO97" s="393"/>
      <c r="BP97" s="394"/>
      <c r="BQ97" s="392"/>
      <c r="BR97" s="393"/>
      <c r="BS97" s="393"/>
      <c r="BT97" s="393"/>
      <c r="BU97" s="393"/>
      <c r="BV97" s="393"/>
      <c r="BW97" s="393"/>
      <c r="BX97" s="393"/>
      <c r="BY97" s="393"/>
      <c r="BZ97" s="393"/>
      <c r="CA97" s="393"/>
      <c r="CB97" s="394"/>
      <c r="CK97" s="80"/>
    </row>
    <row r="98" spans="1:89" x14ac:dyDescent="0.2">
      <c r="A98" s="525" t="s">
        <v>156</v>
      </c>
      <c r="B98" s="526"/>
      <c r="C98" s="526"/>
      <c r="D98" s="527"/>
      <c r="E98" s="528" t="s">
        <v>448</v>
      </c>
      <c r="F98" s="529"/>
      <c r="G98" s="529"/>
      <c r="H98" s="529"/>
      <c r="I98" s="529"/>
      <c r="J98" s="529"/>
      <c r="K98" s="529"/>
      <c r="L98" s="529"/>
      <c r="M98" s="529"/>
      <c r="N98" s="529"/>
      <c r="O98" s="529"/>
      <c r="P98" s="529"/>
      <c r="Q98" s="529"/>
      <c r="R98" s="529"/>
      <c r="S98" s="529"/>
      <c r="T98" s="529"/>
      <c r="U98" s="529"/>
      <c r="V98" s="529"/>
      <c r="W98" s="529"/>
      <c r="X98" s="529"/>
      <c r="Y98" s="529"/>
      <c r="Z98" s="529"/>
      <c r="AA98" s="529"/>
      <c r="AB98" s="529"/>
      <c r="AC98" s="529"/>
      <c r="AD98" s="529"/>
      <c r="AE98" s="529"/>
      <c r="AF98" s="529"/>
      <c r="AG98" s="529"/>
      <c r="AH98" s="529"/>
      <c r="AI98" s="529"/>
      <c r="AJ98" s="529"/>
      <c r="AK98" s="529"/>
      <c r="AL98" s="529"/>
      <c r="AM98" s="529"/>
      <c r="AN98" s="529"/>
      <c r="AO98" s="529"/>
      <c r="AP98" s="529"/>
      <c r="AQ98" s="529"/>
      <c r="AR98" s="529"/>
      <c r="AS98" s="529"/>
      <c r="AT98" s="529"/>
      <c r="AU98" s="529"/>
      <c r="AV98" s="529"/>
      <c r="AW98" s="529"/>
      <c r="AX98" s="529"/>
      <c r="AY98" s="529"/>
      <c r="AZ98" s="529"/>
      <c r="BA98" s="529"/>
      <c r="BB98" s="529"/>
      <c r="BC98" s="529"/>
      <c r="BD98" s="530"/>
      <c r="BE98" s="416"/>
      <c r="BF98" s="417"/>
      <c r="BG98" s="417"/>
      <c r="BH98" s="417"/>
      <c r="BI98" s="417"/>
      <c r="BJ98" s="417"/>
      <c r="BK98" s="417"/>
      <c r="BL98" s="417"/>
      <c r="BM98" s="417"/>
      <c r="BN98" s="417"/>
      <c r="BO98" s="417"/>
      <c r="BP98" s="418"/>
      <c r="BQ98" s="416">
        <f>ROUND(BE98*0.1,2)</f>
        <v>0</v>
      </c>
      <c r="BR98" s="417"/>
      <c r="BS98" s="417"/>
      <c r="BT98" s="417"/>
      <c r="BU98" s="417"/>
      <c r="BV98" s="417"/>
      <c r="BW98" s="417"/>
      <c r="BX98" s="417"/>
      <c r="BY98" s="417"/>
      <c r="BZ98" s="417"/>
      <c r="CA98" s="417"/>
      <c r="CB98" s="418"/>
    </row>
    <row r="99" spans="1:89" x14ac:dyDescent="0.2">
      <c r="A99" s="157" t="s">
        <v>159</v>
      </c>
      <c r="B99" s="158"/>
      <c r="C99" s="158"/>
      <c r="D99" s="159"/>
      <c r="E99" s="501" t="s">
        <v>449</v>
      </c>
      <c r="F99" s="502"/>
      <c r="G99" s="502"/>
      <c r="H99" s="502"/>
      <c r="I99" s="502"/>
      <c r="J99" s="502"/>
      <c r="K99" s="502"/>
      <c r="L99" s="502"/>
      <c r="M99" s="502"/>
      <c r="N99" s="502"/>
      <c r="O99" s="502"/>
      <c r="P99" s="502"/>
      <c r="Q99" s="502"/>
      <c r="R99" s="502"/>
      <c r="S99" s="502"/>
      <c r="T99" s="502"/>
      <c r="U99" s="502"/>
      <c r="V99" s="502"/>
      <c r="W99" s="502"/>
      <c r="X99" s="502"/>
      <c r="Y99" s="502"/>
      <c r="Z99" s="502"/>
      <c r="AA99" s="502"/>
      <c r="AB99" s="502"/>
      <c r="AC99" s="502"/>
      <c r="AD99" s="502"/>
      <c r="AE99" s="502"/>
      <c r="AF99" s="502"/>
      <c r="AG99" s="502"/>
      <c r="AH99" s="502"/>
      <c r="AI99" s="502"/>
      <c r="AJ99" s="502"/>
      <c r="AK99" s="502"/>
      <c r="AL99" s="502"/>
      <c r="AM99" s="502"/>
      <c r="AN99" s="502"/>
      <c r="AO99" s="502"/>
      <c r="AP99" s="502"/>
      <c r="AQ99" s="502"/>
      <c r="AR99" s="502"/>
      <c r="AS99" s="502"/>
      <c r="AT99" s="502"/>
      <c r="AU99" s="502"/>
      <c r="AV99" s="502"/>
      <c r="AW99" s="502"/>
      <c r="AX99" s="502"/>
      <c r="AY99" s="502"/>
      <c r="AZ99" s="502"/>
      <c r="BA99" s="502"/>
      <c r="BB99" s="502"/>
      <c r="BC99" s="502"/>
      <c r="BD99" s="503"/>
      <c r="BE99" s="504"/>
      <c r="BF99" s="505"/>
      <c r="BG99" s="505"/>
      <c r="BH99" s="505"/>
      <c r="BI99" s="505"/>
      <c r="BJ99" s="505"/>
      <c r="BK99" s="505"/>
      <c r="BL99" s="505"/>
      <c r="BM99" s="505"/>
      <c r="BN99" s="505"/>
      <c r="BO99" s="505"/>
      <c r="BP99" s="506"/>
      <c r="BQ99" s="504"/>
      <c r="BR99" s="505"/>
      <c r="BS99" s="505"/>
      <c r="BT99" s="505"/>
      <c r="BU99" s="505"/>
      <c r="BV99" s="505"/>
      <c r="BW99" s="505"/>
      <c r="BX99" s="505"/>
      <c r="BY99" s="505"/>
      <c r="BZ99" s="505"/>
      <c r="CA99" s="505"/>
      <c r="CB99" s="506"/>
      <c r="CK99" s="80"/>
    </row>
    <row r="100" spans="1:89" x14ac:dyDescent="0.2">
      <c r="A100" s="498"/>
      <c r="B100" s="499"/>
      <c r="C100" s="499"/>
      <c r="D100" s="500"/>
      <c r="E100" s="507" t="s">
        <v>450</v>
      </c>
      <c r="F100" s="508"/>
      <c r="G100" s="508"/>
      <c r="H100" s="508"/>
      <c r="I100" s="508"/>
      <c r="J100" s="508"/>
      <c r="K100" s="508"/>
      <c r="L100" s="508"/>
      <c r="M100" s="508"/>
      <c r="N100" s="508"/>
      <c r="O100" s="508"/>
      <c r="P100" s="508"/>
      <c r="Q100" s="508"/>
      <c r="R100" s="508"/>
      <c r="S100" s="508"/>
      <c r="T100" s="508"/>
      <c r="U100" s="508"/>
      <c r="V100" s="508"/>
      <c r="W100" s="508"/>
      <c r="X100" s="508"/>
      <c r="Y100" s="508"/>
      <c r="Z100" s="508"/>
      <c r="AA100" s="508"/>
      <c r="AB100" s="508"/>
      <c r="AC100" s="508"/>
      <c r="AD100" s="508"/>
      <c r="AE100" s="508"/>
      <c r="AF100" s="508"/>
      <c r="AG100" s="508"/>
      <c r="AH100" s="508"/>
      <c r="AI100" s="508"/>
      <c r="AJ100" s="508"/>
      <c r="AK100" s="508"/>
      <c r="AL100" s="508"/>
      <c r="AM100" s="508"/>
      <c r="AN100" s="508"/>
      <c r="AO100" s="508"/>
      <c r="AP100" s="508"/>
      <c r="AQ100" s="508"/>
      <c r="AR100" s="508"/>
      <c r="AS100" s="508"/>
      <c r="AT100" s="508"/>
      <c r="AU100" s="508"/>
      <c r="AV100" s="508"/>
      <c r="AW100" s="508"/>
      <c r="AX100" s="508"/>
      <c r="AY100" s="508"/>
      <c r="AZ100" s="508"/>
      <c r="BA100" s="508"/>
      <c r="BB100" s="508"/>
      <c r="BC100" s="508"/>
      <c r="BD100" s="509"/>
      <c r="BE100" s="392"/>
      <c r="BF100" s="393"/>
      <c r="BG100" s="393"/>
      <c r="BH100" s="393"/>
      <c r="BI100" s="393"/>
      <c r="BJ100" s="393"/>
      <c r="BK100" s="393"/>
      <c r="BL100" s="393"/>
      <c r="BM100" s="393"/>
      <c r="BN100" s="393"/>
      <c r="BO100" s="393"/>
      <c r="BP100" s="394"/>
      <c r="BQ100" s="392"/>
      <c r="BR100" s="393"/>
      <c r="BS100" s="393"/>
      <c r="BT100" s="393"/>
      <c r="BU100" s="393"/>
      <c r="BV100" s="393"/>
      <c r="BW100" s="393"/>
      <c r="BX100" s="393"/>
      <c r="BY100" s="393"/>
      <c r="BZ100" s="393"/>
      <c r="CA100" s="393"/>
      <c r="CB100" s="394"/>
    </row>
    <row r="101" spans="1:89" x14ac:dyDescent="0.2">
      <c r="A101" s="157">
        <v>2</v>
      </c>
      <c r="B101" s="158"/>
      <c r="C101" s="158"/>
      <c r="D101" s="159"/>
      <c r="E101" s="510" t="s">
        <v>451</v>
      </c>
      <c r="F101" s="511"/>
      <c r="G101" s="511"/>
      <c r="H101" s="511"/>
      <c r="I101" s="511"/>
      <c r="J101" s="511"/>
      <c r="K101" s="511"/>
      <c r="L101" s="511"/>
      <c r="M101" s="511"/>
      <c r="N101" s="511"/>
      <c r="O101" s="511"/>
      <c r="P101" s="511"/>
      <c r="Q101" s="511"/>
      <c r="R101" s="511"/>
      <c r="S101" s="511"/>
      <c r="T101" s="511"/>
      <c r="U101" s="511"/>
      <c r="V101" s="511"/>
      <c r="W101" s="511"/>
      <c r="X101" s="511"/>
      <c r="Y101" s="511"/>
      <c r="Z101" s="511"/>
      <c r="AA101" s="511"/>
      <c r="AB101" s="511"/>
      <c r="AC101" s="511"/>
      <c r="AD101" s="511"/>
      <c r="AE101" s="511"/>
      <c r="AF101" s="511"/>
      <c r="AG101" s="511"/>
      <c r="AH101" s="511"/>
      <c r="AI101" s="511"/>
      <c r="AJ101" s="511"/>
      <c r="AK101" s="511"/>
      <c r="AL101" s="511"/>
      <c r="AM101" s="511"/>
      <c r="AN101" s="511"/>
      <c r="AO101" s="511"/>
      <c r="AP101" s="511"/>
      <c r="AQ101" s="511"/>
      <c r="AR101" s="511"/>
      <c r="AS101" s="511"/>
      <c r="AT101" s="511"/>
      <c r="AU101" s="511"/>
      <c r="AV101" s="511"/>
      <c r="AW101" s="511"/>
      <c r="AX101" s="511"/>
      <c r="AY101" s="511"/>
      <c r="AZ101" s="511"/>
      <c r="BA101" s="511"/>
      <c r="BB101" s="511"/>
      <c r="BC101" s="511"/>
      <c r="BD101" s="512"/>
      <c r="BE101" s="513"/>
      <c r="BF101" s="514"/>
      <c r="BG101" s="514"/>
      <c r="BH101" s="514"/>
      <c r="BI101" s="514"/>
      <c r="BJ101" s="514"/>
      <c r="BK101" s="514"/>
      <c r="BL101" s="514"/>
      <c r="BM101" s="514"/>
      <c r="BN101" s="514"/>
      <c r="BO101" s="514"/>
      <c r="BP101" s="515"/>
      <c r="BQ101" s="504">
        <f>ROUND(SUM(BQ103:CB113),2)</f>
        <v>858151.3</v>
      </c>
      <c r="BR101" s="505"/>
      <c r="BS101" s="505"/>
      <c r="BT101" s="505"/>
      <c r="BU101" s="505"/>
      <c r="BV101" s="505"/>
      <c r="BW101" s="505"/>
      <c r="BX101" s="505"/>
      <c r="BY101" s="505"/>
      <c r="BZ101" s="505"/>
      <c r="CA101" s="505"/>
      <c r="CB101" s="506"/>
    </row>
    <row r="102" spans="1:89" x14ac:dyDescent="0.2">
      <c r="A102" s="498"/>
      <c r="B102" s="499"/>
      <c r="C102" s="499"/>
      <c r="D102" s="500"/>
      <c r="E102" s="413" t="s">
        <v>452</v>
      </c>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c r="AL102" s="414"/>
      <c r="AM102" s="414"/>
      <c r="AN102" s="414"/>
      <c r="AO102" s="414"/>
      <c r="AP102" s="414"/>
      <c r="AQ102" s="414"/>
      <c r="AR102" s="414"/>
      <c r="AS102" s="414"/>
      <c r="AT102" s="414"/>
      <c r="AU102" s="414"/>
      <c r="AV102" s="414"/>
      <c r="AW102" s="414"/>
      <c r="AX102" s="414"/>
      <c r="AY102" s="414"/>
      <c r="AZ102" s="414"/>
      <c r="BA102" s="414"/>
      <c r="BB102" s="414"/>
      <c r="BC102" s="414"/>
      <c r="BD102" s="415"/>
      <c r="BE102" s="516"/>
      <c r="BF102" s="517"/>
      <c r="BG102" s="517"/>
      <c r="BH102" s="517"/>
      <c r="BI102" s="517"/>
      <c r="BJ102" s="517"/>
      <c r="BK102" s="517"/>
      <c r="BL102" s="517"/>
      <c r="BM102" s="517"/>
      <c r="BN102" s="517"/>
      <c r="BO102" s="517"/>
      <c r="BP102" s="518"/>
      <c r="BQ102" s="392"/>
      <c r="BR102" s="393"/>
      <c r="BS102" s="393"/>
      <c r="BT102" s="393"/>
      <c r="BU102" s="393"/>
      <c r="BV102" s="393"/>
      <c r="BW102" s="393"/>
      <c r="BX102" s="393"/>
      <c r="BY102" s="393"/>
      <c r="BZ102" s="393"/>
      <c r="CA102" s="393"/>
      <c r="CB102" s="394"/>
    </row>
    <row r="103" spans="1:89" x14ac:dyDescent="0.2">
      <c r="A103" s="157" t="s">
        <v>453</v>
      </c>
      <c r="B103" s="158"/>
      <c r="C103" s="158"/>
      <c r="D103" s="159"/>
      <c r="E103" s="501" t="s">
        <v>45</v>
      </c>
      <c r="F103" s="502"/>
      <c r="G103" s="502"/>
      <c r="H103" s="502"/>
      <c r="I103" s="502"/>
      <c r="J103" s="502"/>
      <c r="K103" s="502"/>
      <c r="L103" s="502"/>
      <c r="M103" s="502"/>
      <c r="N103" s="502"/>
      <c r="O103" s="502"/>
      <c r="P103" s="502"/>
      <c r="Q103" s="502"/>
      <c r="R103" s="502"/>
      <c r="S103" s="502"/>
      <c r="T103" s="502"/>
      <c r="U103" s="502"/>
      <c r="V103" s="502"/>
      <c r="W103" s="502"/>
      <c r="X103" s="502"/>
      <c r="Y103" s="502"/>
      <c r="Z103" s="502"/>
      <c r="AA103" s="502"/>
      <c r="AB103" s="502"/>
      <c r="AC103" s="502"/>
      <c r="AD103" s="502"/>
      <c r="AE103" s="502"/>
      <c r="AF103" s="502"/>
      <c r="AG103" s="502"/>
      <c r="AH103" s="502"/>
      <c r="AI103" s="502"/>
      <c r="AJ103" s="502"/>
      <c r="AK103" s="502"/>
      <c r="AL103" s="502"/>
      <c r="AM103" s="502"/>
      <c r="AN103" s="502"/>
      <c r="AO103" s="502"/>
      <c r="AP103" s="502"/>
      <c r="AQ103" s="502"/>
      <c r="AR103" s="502"/>
      <c r="AS103" s="502"/>
      <c r="AT103" s="502"/>
      <c r="AU103" s="502"/>
      <c r="AV103" s="502"/>
      <c r="AW103" s="502"/>
      <c r="AX103" s="502"/>
      <c r="AY103" s="502"/>
      <c r="AZ103" s="502"/>
      <c r="BA103" s="502"/>
      <c r="BB103" s="502"/>
      <c r="BC103" s="502"/>
      <c r="BD103" s="503"/>
      <c r="BE103" s="504">
        <v>27682300</v>
      </c>
      <c r="BF103" s="505"/>
      <c r="BG103" s="505"/>
      <c r="BH103" s="505"/>
      <c r="BI103" s="505"/>
      <c r="BJ103" s="505"/>
      <c r="BK103" s="505"/>
      <c r="BL103" s="505"/>
      <c r="BM103" s="505"/>
      <c r="BN103" s="505"/>
      <c r="BO103" s="505"/>
      <c r="BP103" s="506"/>
      <c r="BQ103" s="504">
        <f>ROUND(BE103*0.029,2)</f>
        <v>802786.7</v>
      </c>
      <c r="BR103" s="505"/>
      <c r="BS103" s="505"/>
      <c r="BT103" s="505"/>
      <c r="BU103" s="505"/>
      <c r="BV103" s="505"/>
      <c r="BW103" s="505"/>
      <c r="BX103" s="505"/>
      <c r="BY103" s="505"/>
      <c r="BZ103" s="505"/>
      <c r="CA103" s="505"/>
      <c r="CB103" s="506"/>
    </row>
    <row r="104" spans="1:89" x14ac:dyDescent="0.2">
      <c r="A104" s="407"/>
      <c r="B104" s="408"/>
      <c r="C104" s="408"/>
      <c r="D104" s="409"/>
      <c r="E104" s="522" t="s">
        <v>454</v>
      </c>
      <c r="F104" s="523"/>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c r="AU104" s="523"/>
      <c r="AV104" s="523"/>
      <c r="AW104" s="523"/>
      <c r="AX104" s="523"/>
      <c r="AY104" s="523"/>
      <c r="AZ104" s="523"/>
      <c r="BA104" s="523"/>
      <c r="BB104" s="523"/>
      <c r="BC104" s="523"/>
      <c r="BD104" s="524"/>
      <c r="BE104" s="519"/>
      <c r="BF104" s="520"/>
      <c r="BG104" s="520"/>
      <c r="BH104" s="520"/>
      <c r="BI104" s="520"/>
      <c r="BJ104" s="520"/>
      <c r="BK104" s="520"/>
      <c r="BL104" s="520"/>
      <c r="BM104" s="520"/>
      <c r="BN104" s="520"/>
      <c r="BO104" s="520"/>
      <c r="BP104" s="521"/>
      <c r="BQ104" s="519"/>
      <c r="BR104" s="520"/>
      <c r="BS104" s="520"/>
      <c r="BT104" s="520"/>
      <c r="BU104" s="520"/>
      <c r="BV104" s="520"/>
      <c r="BW104" s="520"/>
      <c r="BX104" s="520"/>
      <c r="BY104" s="520"/>
      <c r="BZ104" s="520"/>
      <c r="CA104" s="520"/>
      <c r="CB104" s="521"/>
    </row>
    <row r="105" spans="1:89" x14ac:dyDescent="0.2">
      <c r="A105" s="498"/>
      <c r="B105" s="499"/>
      <c r="C105" s="499"/>
      <c r="D105" s="500"/>
      <c r="E105" s="507" t="s">
        <v>455</v>
      </c>
      <c r="F105" s="508"/>
      <c r="G105" s="508"/>
      <c r="H105" s="508"/>
      <c r="I105" s="508"/>
      <c r="J105" s="508"/>
      <c r="K105" s="508"/>
      <c r="L105" s="508"/>
      <c r="M105" s="508"/>
      <c r="N105" s="508"/>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08"/>
      <c r="AK105" s="508"/>
      <c r="AL105" s="508"/>
      <c r="AM105" s="508"/>
      <c r="AN105" s="508"/>
      <c r="AO105" s="508"/>
      <c r="AP105" s="508"/>
      <c r="AQ105" s="508"/>
      <c r="AR105" s="508"/>
      <c r="AS105" s="508"/>
      <c r="AT105" s="508"/>
      <c r="AU105" s="508"/>
      <c r="AV105" s="508"/>
      <c r="AW105" s="508"/>
      <c r="AX105" s="508"/>
      <c r="AY105" s="508"/>
      <c r="AZ105" s="508"/>
      <c r="BA105" s="508"/>
      <c r="BB105" s="508"/>
      <c r="BC105" s="508"/>
      <c r="BD105" s="509"/>
      <c r="BE105" s="392"/>
      <c r="BF105" s="393"/>
      <c r="BG105" s="393"/>
      <c r="BH105" s="393"/>
      <c r="BI105" s="393"/>
      <c r="BJ105" s="393"/>
      <c r="BK105" s="393"/>
      <c r="BL105" s="393"/>
      <c r="BM105" s="393"/>
      <c r="BN105" s="393"/>
      <c r="BO105" s="393"/>
      <c r="BP105" s="394"/>
      <c r="BQ105" s="392"/>
      <c r="BR105" s="393"/>
      <c r="BS105" s="393"/>
      <c r="BT105" s="393"/>
      <c r="BU105" s="393"/>
      <c r="BV105" s="393"/>
      <c r="BW105" s="393"/>
      <c r="BX105" s="393"/>
      <c r="BY105" s="393"/>
      <c r="BZ105" s="393"/>
      <c r="CA105" s="393"/>
      <c r="CB105" s="394"/>
    </row>
    <row r="106" spans="1:89" x14ac:dyDescent="0.2">
      <c r="A106" s="157" t="s">
        <v>456</v>
      </c>
      <c r="B106" s="158"/>
      <c r="C106" s="158"/>
      <c r="D106" s="159"/>
      <c r="E106" s="501" t="s">
        <v>457</v>
      </c>
      <c r="F106" s="502"/>
      <c r="G106" s="502"/>
      <c r="H106" s="502"/>
      <c r="I106" s="502"/>
      <c r="J106" s="502"/>
      <c r="K106" s="502"/>
      <c r="L106" s="502"/>
      <c r="M106" s="502"/>
      <c r="N106" s="502"/>
      <c r="O106" s="502"/>
      <c r="P106" s="502"/>
      <c r="Q106" s="502"/>
      <c r="R106" s="502"/>
      <c r="S106" s="502"/>
      <c r="T106" s="502"/>
      <c r="U106" s="502"/>
      <c r="V106" s="502"/>
      <c r="W106" s="502"/>
      <c r="X106" s="502"/>
      <c r="Y106" s="502"/>
      <c r="Z106" s="502"/>
      <c r="AA106" s="502"/>
      <c r="AB106" s="502"/>
      <c r="AC106" s="502"/>
      <c r="AD106" s="502"/>
      <c r="AE106" s="502"/>
      <c r="AF106" s="502"/>
      <c r="AG106" s="502"/>
      <c r="AH106" s="502"/>
      <c r="AI106" s="502"/>
      <c r="AJ106" s="502"/>
      <c r="AK106" s="502"/>
      <c r="AL106" s="502"/>
      <c r="AM106" s="502"/>
      <c r="AN106" s="502"/>
      <c r="AO106" s="502"/>
      <c r="AP106" s="502"/>
      <c r="AQ106" s="502"/>
      <c r="AR106" s="502"/>
      <c r="AS106" s="502"/>
      <c r="AT106" s="502"/>
      <c r="AU106" s="502"/>
      <c r="AV106" s="502"/>
      <c r="AW106" s="502"/>
      <c r="AX106" s="502"/>
      <c r="AY106" s="502"/>
      <c r="AZ106" s="502"/>
      <c r="BA106" s="502"/>
      <c r="BB106" s="502"/>
      <c r="BC106" s="502"/>
      <c r="BD106" s="503"/>
      <c r="BE106" s="504"/>
      <c r="BF106" s="505"/>
      <c r="BG106" s="505"/>
      <c r="BH106" s="505"/>
      <c r="BI106" s="505"/>
      <c r="BJ106" s="505"/>
      <c r="BK106" s="505"/>
      <c r="BL106" s="505"/>
      <c r="BM106" s="505"/>
      <c r="BN106" s="505"/>
      <c r="BO106" s="505"/>
      <c r="BP106" s="506"/>
      <c r="BQ106" s="504"/>
      <c r="BR106" s="505"/>
      <c r="BS106" s="505"/>
      <c r="BT106" s="505"/>
      <c r="BU106" s="505"/>
      <c r="BV106" s="505"/>
      <c r="BW106" s="505"/>
      <c r="BX106" s="505"/>
      <c r="BY106" s="505"/>
      <c r="BZ106" s="505"/>
      <c r="CA106" s="505"/>
      <c r="CB106" s="506"/>
    </row>
    <row r="107" spans="1:89" x14ac:dyDescent="0.2">
      <c r="A107" s="498"/>
      <c r="B107" s="499"/>
      <c r="C107" s="499"/>
      <c r="D107" s="500"/>
      <c r="E107" s="507" t="s">
        <v>458</v>
      </c>
      <c r="F107" s="508"/>
      <c r="G107" s="508"/>
      <c r="H107" s="508"/>
      <c r="I107" s="508"/>
      <c r="J107" s="508"/>
      <c r="K107" s="508"/>
      <c r="L107" s="508"/>
      <c r="M107" s="508"/>
      <c r="N107" s="508"/>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8"/>
      <c r="AK107" s="508"/>
      <c r="AL107" s="508"/>
      <c r="AM107" s="508"/>
      <c r="AN107" s="508"/>
      <c r="AO107" s="508"/>
      <c r="AP107" s="508"/>
      <c r="AQ107" s="508"/>
      <c r="AR107" s="508"/>
      <c r="AS107" s="508"/>
      <c r="AT107" s="508"/>
      <c r="AU107" s="508"/>
      <c r="AV107" s="508"/>
      <c r="AW107" s="508"/>
      <c r="AX107" s="508"/>
      <c r="AY107" s="508"/>
      <c r="AZ107" s="508"/>
      <c r="BA107" s="508"/>
      <c r="BB107" s="508"/>
      <c r="BC107" s="508"/>
      <c r="BD107" s="509"/>
      <c r="BE107" s="392"/>
      <c r="BF107" s="393"/>
      <c r="BG107" s="393"/>
      <c r="BH107" s="393"/>
      <c r="BI107" s="393"/>
      <c r="BJ107" s="393"/>
      <c r="BK107" s="393"/>
      <c r="BL107" s="393"/>
      <c r="BM107" s="393"/>
      <c r="BN107" s="393"/>
      <c r="BO107" s="393"/>
      <c r="BP107" s="394"/>
      <c r="BQ107" s="392"/>
      <c r="BR107" s="393"/>
      <c r="BS107" s="393"/>
      <c r="BT107" s="393"/>
      <c r="BU107" s="393"/>
      <c r="BV107" s="393"/>
      <c r="BW107" s="393"/>
      <c r="BX107" s="393"/>
      <c r="BY107" s="393"/>
      <c r="BZ107" s="393"/>
      <c r="CA107" s="393"/>
      <c r="CB107" s="394"/>
    </row>
    <row r="108" spans="1:89" x14ac:dyDescent="0.2">
      <c r="A108" s="157" t="s">
        <v>459</v>
      </c>
      <c r="B108" s="158"/>
      <c r="C108" s="158"/>
      <c r="D108" s="159"/>
      <c r="E108" s="501" t="s">
        <v>460</v>
      </c>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502"/>
      <c r="AL108" s="502"/>
      <c r="AM108" s="502"/>
      <c r="AN108" s="502"/>
      <c r="AO108" s="502"/>
      <c r="AP108" s="502"/>
      <c r="AQ108" s="502"/>
      <c r="AR108" s="502"/>
      <c r="AS108" s="502"/>
      <c r="AT108" s="502"/>
      <c r="AU108" s="502"/>
      <c r="AV108" s="502"/>
      <c r="AW108" s="502"/>
      <c r="AX108" s="502"/>
      <c r="AY108" s="502"/>
      <c r="AZ108" s="502"/>
      <c r="BA108" s="502"/>
      <c r="BB108" s="502"/>
      <c r="BC108" s="502"/>
      <c r="BD108" s="503"/>
      <c r="BE108" s="504">
        <v>27682300</v>
      </c>
      <c r="BF108" s="505"/>
      <c r="BG108" s="505"/>
      <c r="BH108" s="505"/>
      <c r="BI108" s="505"/>
      <c r="BJ108" s="505"/>
      <c r="BK108" s="505"/>
      <c r="BL108" s="505"/>
      <c r="BM108" s="505"/>
      <c r="BN108" s="505"/>
      <c r="BO108" s="505"/>
      <c r="BP108" s="506"/>
      <c r="BQ108" s="504">
        <f>ROUND(BE108*0.002,2)</f>
        <v>55364.6</v>
      </c>
      <c r="BR108" s="505"/>
      <c r="BS108" s="505"/>
      <c r="BT108" s="505"/>
      <c r="BU108" s="505"/>
      <c r="BV108" s="505"/>
      <c r="BW108" s="505"/>
      <c r="BX108" s="505"/>
      <c r="BY108" s="505"/>
      <c r="BZ108" s="505"/>
      <c r="CA108" s="505"/>
      <c r="CB108" s="506"/>
    </row>
    <row r="109" spans="1:89" x14ac:dyDescent="0.2">
      <c r="A109" s="498"/>
      <c r="B109" s="499"/>
      <c r="C109" s="499"/>
      <c r="D109" s="500"/>
      <c r="E109" s="507" t="s">
        <v>461</v>
      </c>
      <c r="F109" s="508"/>
      <c r="G109" s="508"/>
      <c r="H109" s="508"/>
      <c r="I109" s="508"/>
      <c r="J109" s="508"/>
      <c r="K109" s="508"/>
      <c r="L109" s="508"/>
      <c r="M109" s="508"/>
      <c r="N109" s="508"/>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8"/>
      <c r="AK109" s="508"/>
      <c r="AL109" s="508"/>
      <c r="AM109" s="508"/>
      <c r="AN109" s="508"/>
      <c r="AO109" s="508"/>
      <c r="AP109" s="508"/>
      <c r="AQ109" s="508"/>
      <c r="AR109" s="508"/>
      <c r="AS109" s="508"/>
      <c r="AT109" s="508"/>
      <c r="AU109" s="508"/>
      <c r="AV109" s="508"/>
      <c r="AW109" s="508"/>
      <c r="AX109" s="508"/>
      <c r="AY109" s="508"/>
      <c r="AZ109" s="508"/>
      <c r="BA109" s="508"/>
      <c r="BB109" s="508"/>
      <c r="BC109" s="508"/>
      <c r="BD109" s="509"/>
      <c r="BE109" s="392"/>
      <c r="BF109" s="393"/>
      <c r="BG109" s="393"/>
      <c r="BH109" s="393"/>
      <c r="BI109" s="393"/>
      <c r="BJ109" s="393"/>
      <c r="BK109" s="393"/>
      <c r="BL109" s="393"/>
      <c r="BM109" s="393"/>
      <c r="BN109" s="393"/>
      <c r="BO109" s="393"/>
      <c r="BP109" s="394"/>
      <c r="BQ109" s="392"/>
      <c r="BR109" s="393"/>
      <c r="BS109" s="393"/>
      <c r="BT109" s="393"/>
      <c r="BU109" s="393"/>
      <c r="BV109" s="393"/>
      <c r="BW109" s="393"/>
      <c r="BX109" s="393"/>
      <c r="BY109" s="393"/>
      <c r="BZ109" s="393"/>
      <c r="CA109" s="393"/>
      <c r="CB109" s="394"/>
    </row>
    <row r="110" spans="1:89" x14ac:dyDescent="0.2">
      <c r="A110" s="157" t="s">
        <v>462</v>
      </c>
      <c r="B110" s="158"/>
      <c r="C110" s="158"/>
      <c r="D110" s="159"/>
      <c r="E110" s="501" t="s">
        <v>460</v>
      </c>
      <c r="F110" s="502"/>
      <c r="G110" s="502"/>
      <c r="H110" s="502"/>
      <c r="I110" s="502"/>
      <c r="J110" s="502"/>
      <c r="K110" s="502"/>
      <c r="L110" s="502"/>
      <c r="M110" s="502"/>
      <c r="N110" s="502"/>
      <c r="O110" s="502"/>
      <c r="P110" s="502"/>
      <c r="Q110" s="502"/>
      <c r="R110" s="502"/>
      <c r="S110" s="502"/>
      <c r="T110" s="502"/>
      <c r="U110" s="502"/>
      <c r="V110" s="502"/>
      <c r="W110" s="502"/>
      <c r="X110" s="502"/>
      <c r="Y110" s="502"/>
      <c r="Z110" s="502"/>
      <c r="AA110" s="502"/>
      <c r="AB110" s="502"/>
      <c r="AC110" s="502"/>
      <c r="AD110" s="502"/>
      <c r="AE110" s="502"/>
      <c r="AF110" s="502"/>
      <c r="AG110" s="502"/>
      <c r="AH110" s="502"/>
      <c r="AI110" s="502"/>
      <c r="AJ110" s="502"/>
      <c r="AK110" s="502"/>
      <c r="AL110" s="502"/>
      <c r="AM110" s="502"/>
      <c r="AN110" s="502"/>
      <c r="AO110" s="502"/>
      <c r="AP110" s="502"/>
      <c r="AQ110" s="502"/>
      <c r="AR110" s="502"/>
      <c r="AS110" s="502"/>
      <c r="AT110" s="502"/>
      <c r="AU110" s="502"/>
      <c r="AV110" s="502"/>
      <c r="AW110" s="502"/>
      <c r="AX110" s="502"/>
      <c r="AY110" s="502"/>
      <c r="AZ110" s="502"/>
      <c r="BA110" s="502"/>
      <c r="BB110" s="502"/>
      <c r="BC110" s="502"/>
      <c r="BD110" s="503"/>
      <c r="BE110" s="504"/>
      <c r="BF110" s="505"/>
      <c r="BG110" s="505"/>
      <c r="BH110" s="505"/>
      <c r="BI110" s="505"/>
      <c r="BJ110" s="505"/>
      <c r="BK110" s="505"/>
      <c r="BL110" s="505"/>
      <c r="BM110" s="505"/>
      <c r="BN110" s="505"/>
      <c r="BO110" s="505"/>
      <c r="BP110" s="506"/>
      <c r="BQ110" s="504"/>
      <c r="BR110" s="505"/>
      <c r="BS110" s="505"/>
      <c r="BT110" s="505"/>
      <c r="BU110" s="505"/>
      <c r="BV110" s="505"/>
      <c r="BW110" s="505"/>
      <c r="BX110" s="505"/>
      <c r="BY110" s="505"/>
      <c r="BZ110" s="505"/>
      <c r="CA110" s="505"/>
      <c r="CB110" s="506"/>
    </row>
    <row r="111" spans="1:89" ht="12.75" customHeight="1" x14ac:dyDescent="0.2">
      <c r="A111" s="498"/>
      <c r="B111" s="499"/>
      <c r="C111" s="499"/>
      <c r="D111" s="500"/>
      <c r="E111" s="507" t="s">
        <v>463</v>
      </c>
      <c r="F111" s="508"/>
      <c r="G111" s="508"/>
      <c r="H111" s="508"/>
      <c r="I111" s="508"/>
      <c r="J111" s="508"/>
      <c r="K111" s="508"/>
      <c r="L111" s="508"/>
      <c r="M111" s="508"/>
      <c r="N111" s="508"/>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8"/>
      <c r="AK111" s="508"/>
      <c r="AL111" s="508"/>
      <c r="AM111" s="508"/>
      <c r="AN111" s="508"/>
      <c r="AO111" s="508"/>
      <c r="AP111" s="508"/>
      <c r="AQ111" s="508"/>
      <c r="AR111" s="508"/>
      <c r="AS111" s="508"/>
      <c r="AT111" s="508"/>
      <c r="AU111" s="508"/>
      <c r="AV111" s="508"/>
      <c r="AW111" s="508"/>
      <c r="AX111" s="508"/>
      <c r="AY111" s="508"/>
      <c r="AZ111" s="508"/>
      <c r="BA111" s="508"/>
      <c r="BB111" s="508"/>
      <c r="BC111" s="508"/>
      <c r="BD111" s="509"/>
      <c r="BE111" s="392"/>
      <c r="BF111" s="393"/>
      <c r="BG111" s="393"/>
      <c r="BH111" s="393"/>
      <c r="BI111" s="393"/>
      <c r="BJ111" s="393"/>
      <c r="BK111" s="393"/>
      <c r="BL111" s="393"/>
      <c r="BM111" s="393"/>
      <c r="BN111" s="393"/>
      <c r="BO111" s="393"/>
      <c r="BP111" s="394"/>
      <c r="BQ111" s="392"/>
      <c r="BR111" s="393"/>
      <c r="BS111" s="393"/>
      <c r="BT111" s="393"/>
      <c r="BU111" s="393"/>
      <c r="BV111" s="393"/>
      <c r="BW111" s="393"/>
      <c r="BX111" s="393"/>
      <c r="BY111" s="393"/>
      <c r="BZ111" s="393"/>
      <c r="CA111" s="393"/>
      <c r="CB111" s="394"/>
    </row>
    <row r="112" spans="1:89" x14ac:dyDescent="0.2">
      <c r="A112" s="157" t="s">
        <v>464</v>
      </c>
      <c r="B112" s="158"/>
      <c r="C112" s="158"/>
      <c r="D112" s="159"/>
      <c r="E112" s="501" t="s">
        <v>460</v>
      </c>
      <c r="F112" s="502"/>
      <c r="G112" s="502"/>
      <c r="H112" s="502"/>
      <c r="I112" s="502"/>
      <c r="J112" s="502"/>
      <c r="K112" s="502"/>
      <c r="L112" s="502"/>
      <c r="M112" s="502"/>
      <c r="N112" s="502"/>
      <c r="O112" s="502"/>
      <c r="P112" s="502"/>
      <c r="Q112" s="502"/>
      <c r="R112" s="502"/>
      <c r="S112" s="502"/>
      <c r="T112" s="502"/>
      <c r="U112" s="502"/>
      <c r="V112" s="502"/>
      <c r="W112" s="502"/>
      <c r="X112" s="502"/>
      <c r="Y112" s="502"/>
      <c r="Z112" s="502"/>
      <c r="AA112" s="502"/>
      <c r="AB112" s="502"/>
      <c r="AC112" s="502"/>
      <c r="AD112" s="502"/>
      <c r="AE112" s="502"/>
      <c r="AF112" s="502"/>
      <c r="AG112" s="502"/>
      <c r="AH112" s="502"/>
      <c r="AI112" s="502"/>
      <c r="AJ112" s="502"/>
      <c r="AK112" s="502"/>
      <c r="AL112" s="502"/>
      <c r="AM112" s="502"/>
      <c r="AN112" s="502"/>
      <c r="AO112" s="502"/>
      <c r="AP112" s="502"/>
      <c r="AQ112" s="502"/>
      <c r="AR112" s="502"/>
      <c r="AS112" s="502"/>
      <c r="AT112" s="502"/>
      <c r="AU112" s="502"/>
      <c r="AV112" s="502"/>
      <c r="AW112" s="502"/>
      <c r="AX112" s="502"/>
      <c r="AY112" s="502"/>
      <c r="AZ112" s="502"/>
      <c r="BA112" s="502"/>
      <c r="BB112" s="502"/>
      <c r="BC112" s="502"/>
      <c r="BD112" s="503"/>
      <c r="BE112" s="504"/>
      <c r="BF112" s="505"/>
      <c r="BG112" s="505"/>
      <c r="BH112" s="505"/>
      <c r="BI112" s="505"/>
      <c r="BJ112" s="505"/>
      <c r="BK112" s="505"/>
      <c r="BL112" s="505"/>
      <c r="BM112" s="505"/>
      <c r="BN112" s="505"/>
      <c r="BO112" s="505"/>
      <c r="BP112" s="506"/>
      <c r="BQ112" s="504"/>
      <c r="BR112" s="505"/>
      <c r="BS112" s="505"/>
      <c r="BT112" s="505"/>
      <c r="BU112" s="505"/>
      <c r="BV112" s="505"/>
      <c r="BW112" s="505"/>
      <c r="BX112" s="505"/>
      <c r="BY112" s="505"/>
      <c r="BZ112" s="505"/>
      <c r="CA112" s="505"/>
      <c r="CB112" s="506"/>
    </row>
    <row r="113" spans="1:89" ht="12.75" customHeight="1" x14ac:dyDescent="0.2">
      <c r="A113" s="498"/>
      <c r="B113" s="499"/>
      <c r="C113" s="499"/>
      <c r="D113" s="500"/>
      <c r="E113" s="507" t="s">
        <v>463</v>
      </c>
      <c r="F113" s="508"/>
      <c r="G113" s="508"/>
      <c r="H113" s="508"/>
      <c r="I113" s="508"/>
      <c r="J113" s="508"/>
      <c r="K113" s="508"/>
      <c r="L113" s="508"/>
      <c r="M113" s="508"/>
      <c r="N113" s="508"/>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8"/>
      <c r="AK113" s="508"/>
      <c r="AL113" s="508"/>
      <c r="AM113" s="508"/>
      <c r="AN113" s="508"/>
      <c r="AO113" s="508"/>
      <c r="AP113" s="508"/>
      <c r="AQ113" s="508"/>
      <c r="AR113" s="508"/>
      <c r="AS113" s="508"/>
      <c r="AT113" s="508"/>
      <c r="AU113" s="508"/>
      <c r="AV113" s="508"/>
      <c r="AW113" s="508"/>
      <c r="AX113" s="508"/>
      <c r="AY113" s="508"/>
      <c r="AZ113" s="508"/>
      <c r="BA113" s="508"/>
      <c r="BB113" s="508"/>
      <c r="BC113" s="508"/>
      <c r="BD113" s="509"/>
      <c r="BE113" s="392"/>
      <c r="BF113" s="393"/>
      <c r="BG113" s="393"/>
      <c r="BH113" s="393"/>
      <c r="BI113" s="393"/>
      <c r="BJ113" s="393"/>
      <c r="BK113" s="393"/>
      <c r="BL113" s="393"/>
      <c r="BM113" s="393"/>
      <c r="BN113" s="393"/>
      <c r="BO113" s="393"/>
      <c r="BP113" s="394"/>
      <c r="BQ113" s="392"/>
      <c r="BR113" s="393"/>
      <c r="BS113" s="393"/>
      <c r="BT113" s="393"/>
      <c r="BU113" s="393"/>
      <c r="BV113" s="393"/>
      <c r="BW113" s="393"/>
      <c r="BX113" s="393"/>
      <c r="BY113" s="393"/>
      <c r="BZ113" s="393"/>
      <c r="CA113" s="393"/>
      <c r="CB113" s="394"/>
    </row>
    <row r="114" spans="1:89" x14ac:dyDescent="0.2">
      <c r="A114" s="157">
        <v>3</v>
      </c>
      <c r="B114" s="158"/>
      <c r="C114" s="158"/>
      <c r="D114" s="159"/>
      <c r="E114" s="510" t="s">
        <v>465</v>
      </c>
      <c r="F114" s="511"/>
      <c r="G114" s="511"/>
      <c r="H114" s="511"/>
      <c r="I114" s="511"/>
      <c r="J114" s="511"/>
      <c r="K114" s="511"/>
      <c r="L114" s="511"/>
      <c r="M114" s="511"/>
      <c r="N114" s="511"/>
      <c r="O114" s="511"/>
      <c r="P114" s="511"/>
      <c r="Q114" s="511"/>
      <c r="R114" s="511"/>
      <c r="S114" s="511"/>
      <c r="T114" s="511"/>
      <c r="U114" s="511"/>
      <c r="V114" s="511"/>
      <c r="W114" s="511"/>
      <c r="X114" s="511"/>
      <c r="Y114" s="511"/>
      <c r="Z114" s="511"/>
      <c r="AA114" s="511"/>
      <c r="AB114" s="511"/>
      <c r="AC114" s="511"/>
      <c r="AD114" s="511"/>
      <c r="AE114" s="511"/>
      <c r="AF114" s="511"/>
      <c r="AG114" s="511"/>
      <c r="AH114" s="511"/>
      <c r="AI114" s="511"/>
      <c r="AJ114" s="511"/>
      <c r="AK114" s="511"/>
      <c r="AL114" s="511"/>
      <c r="AM114" s="511"/>
      <c r="AN114" s="511"/>
      <c r="AO114" s="511"/>
      <c r="AP114" s="511"/>
      <c r="AQ114" s="511"/>
      <c r="AR114" s="511"/>
      <c r="AS114" s="511"/>
      <c r="AT114" s="511"/>
      <c r="AU114" s="511"/>
      <c r="AV114" s="511"/>
      <c r="AW114" s="511"/>
      <c r="AX114" s="511"/>
      <c r="AY114" s="511"/>
      <c r="AZ114" s="511"/>
      <c r="BA114" s="511"/>
      <c r="BB114" s="511"/>
      <c r="BC114" s="511"/>
      <c r="BD114" s="512"/>
      <c r="BE114" s="504">
        <v>27682300</v>
      </c>
      <c r="BF114" s="505"/>
      <c r="BG114" s="505"/>
      <c r="BH114" s="505"/>
      <c r="BI114" s="505"/>
      <c r="BJ114" s="505"/>
      <c r="BK114" s="505"/>
      <c r="BL114" s="505"/>
      <c r="BM114" s="505"/>
      <c r="BN114" s="505"/>
      <c r="BO114" s="505"/>
      <c r="BP114" s="506"/>
      <c r="BQ114" s="504">
        <f>ROUND(BE114*0.051,2)</f>
        <v>1411797.3</v>
      </c>
      <c r="BR114" s="505"/>
      <c r="BS114" s="505"/>
      <c r="BT114" s="505"/>
      <c r="BU114" s="505"/>
      <c r="BV114" s="505"/>
      <c r="BW114" s="505"/>
      <c r="BX114" s="505"/>
      <c r="BY114" s="505"/>
      <c r="BZ114" s="505"/>
      <c r="CA114" s="505"/>
      <c r="CB114" s="506"/>
    </row>
    <row r="115" spans="1:89" x14ac:dyDescent="0.2">
      <c r="A115" s="498"/>
      <c r="B115" s="499"/>
      <c r="C115" s="499"/>
      <c r="D115" s="500"/>
      <c r="E115" s="413" t="s">
        <v>466</v>
      </c>
      <c r="F115" s="414"/>
      <c r="G115" s="414"/>
      <c r="H115" s="414"/>
      <c r="I115" s="414"/>
      <c r="J115" s="414"/>
      <c r="K115" s="414"/>
      <c r="L115" s="414"/>
      <c r="M115" s="414"/>
      <c r="N115" s="414"/>
      <c r="O115" s="414"/>
      <c r="P115" s="414"/>
      <c r="Q115" s="414"/>
      <c r="R115" s="414"/>
      <c r="S115" s="414"/>
      <c r="T115" s="414"/>
      <c r="U115" s="414"/>
      <c r="V115" s="414"/>
      <c r="W115" s="414"/>
      <c r="X115" s="414"/>
      <c r="Y115" s="414"/>
      <c r="Z115" s="414"/>
      <c r="AA115" s="414"/>
      <c r="AB115" s="414"/>
      <c r="AC115" s="414"/>
      <c r="AD115" s="414"/>
      <c r="AE115" s="414"/>
      <c r="AF115" s="414"/>
      <c r="AG115" s="414"/>
      <c r="AH115" s="414"/>
      <c r="AI115" s="414"/>
      <c r="AJ115" s="414"/>
      <c r="AK115" s="414"/>
      <c r="AL115" s="414"/>
      <c r="AM115" s="414"/>
      <c r="AN115" s="414"/>
      <c r="AO115" s="414"/>
      <c r="AP115" s="414"/>
      <c r="AQ115" s="414"/>
      <c r="AR115" s="414"/>
      <c r="AS115" s="414"/>
      <c r="AT115" s="414"/>
      <c r="AU115" s="414"/>
      <c r="AV115" s="414"/>
      <c r="AW115" s="414"/>
      <c r="AX115" s="414"/>
      <c r="AY115" s="414"/>
      <c r="AZ115" s="414"/>
      <c r="BA115" s="414"/>
      <c r="BB115" s="414"/>
      <c r="BC115" s="414"/>
      <c r="BD115" s="415"/>
      <c r="BE115" s="392"/>
      <c r="BF115" s="393"/>
      <c r="BG115" s="393"/>
      <c r="BH115" s="393"/>
      <c r="BI115" s="393"/>
      <c r="BJ115" s="393"/>
      <c r="BK115" s="393"/>
      <c r="BL115" s="393"/>
      <c r="BM115" s="393"/>
      <c r="BN115" s="393"/>
      <c r="BO115" s="393"/>
      <c r="BP115" s="394"/>
      <c r="BQ115" s="392"/>
      <c r="BR115" s="393"/>
      <c r="BS115" s="393"/>
      <c r="BT115" s="393"/>
      <c r="BU115" s="393"/>
      <c r="BV115" s="393"/>
      <c r="BW115" s="393"/>
      <c r="BX115" s="393"/>
      <c r="BY115" s="393"/>
      <c r="BZ115" s="393"/>
      <c r="CA115" s="393"/>
      <c r="CB115" s="394"/>
    </row>
    <row r="116" spans="1:89" s="74" customFormat="1" x14ac:dyDescent="0.2">
      <c r="A116" s="386"/>
      <c r="B116" s="387"/>
      <c r="C116" s="387"/>
      <c r="D116" s="388"/>
      <c r="E116" s="380" t="s">
        <v>421</v>
      </c>
      <c r="F116" s="381"/>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c r="AG116" s="381"/>
      <c r="AH116" s="381"/>
      <c r="AI116" s="381"/>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2"/>
      <c r="BE116" s="386" t="s">
        <v>52</v>
      </c>
      <c r="BF116" s="387"/>
      <c r="BG116" s="387"/>
      <c r="BH116" s="387"/>
      <c r="BI116" s="387"/>
      <c r="BJ116" s="387"/>
      <c r="BK116" s="387"/>
      <c r="BL116" s="387"/>
      <c r="BM116" s="387"/>
      <c r="BN116" s="387"/>
      <c r="BO116" s="387"/>
      <c r="BP116" s="388"/>
      <c r="BQ116" s="494">
        <f>ROUND(BQ95+BQ101+BQ114,2)</f>
        <v>8344200</v>
      </c>
      <c r="BR116" s="495"/>
      <c r="BS116" s="495"/>
      <c r="BT116" s="495"/>
      <c r="BU116" s="495"/>
      <c r="BV116" s="495"/>
      <c r="BW116" s="495"/>
      <c r="BX116" s="495"/>
      <c r="BY116" s="495"/>
      <c r="BZ116" s="495"/>
      <c r="CA116" s="495"/>
      <c r="CB116" s="496"/>
      <c r="CE116" s="169"/>
      <c r="CF116" s="169"/>
      <c r="CG116" s="169"/>
      <c r="CH116" s="169"/>
      <c r="CI116" s="169"/>
      <c r="CJ116" s="169"/>
      <c r="CK116" s="169"/>
    </row>
    <row r="117" spans="1:89" x14ac:dyDescent="0.2">
      <c r="A117" s="103"/>
      <c r="B117" s="103"/>
      <c r="C117" s="103"/>
      <c r="D117" s="103"/>
      <c r="E117" s="103"/>
      <c r="F117" s="103"/>
      <c r="G117" s="103"/>
      <c r="H117" s="103"/>
      <c r="I117" s="103"/>
      <c r="J117" s="103"/>
      <c r="K117" s="103"/>
      <c r="L117" s="103"/>
      <c r="M117" s="103"/>
      <c r="N117" s="103"/>
      <c r="O117" s="103"/>
      <c r="P117" s="103"/>
      <c r="Q117" s="103"/>
      <c r="R117" s="103"/>
    </row>
    <row r="118" spans="1:89" s="1" customFormat="1" ht="11.25" x14ac:dyDescent="0.2">
      <c r="A118" s="497" t="s">
        <v>467</v>
      </c>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C118" s="497"/>
      <c r="BD118" s="497"/>
      <c r="BE118" s="497"/>
      <c r="BF118" s="497"/>
      <c r="BG118" s="497"/>
      <c r="BH118" s="497"/>
      <c r="BI118" s="497"/>
      <c r="BJ118" s="497"/>
      <c r="BK118" s="497"/>
      <c r="BL118" s="497"/>
      <c r="BM118" s="497"/>
      <c r="BN118" s="497"/>
      <c r="BO118" s="497"/>
      <c r="BP118" s="497"/>
      <c r="BQ118" s="497"/>
      <c r="BR118" s="497"/>
      <c r="BS118" s="497"/>
      <c r="BT118" s="497"/>
      <c r="BU118" s="497"/>
      <c r="BV118" s="497"/>
      <c r="BW118" s="497"/>
      <c r="BX118" s="497"/>
      <c r="BY118" s="497"/>
      <c r="BZ118" s="497"/>
      <c r="CA118" s="497"/>
      <c r="CB118" s="497"/>
    </row>
    <row r="119" spans="1:89" s="1" customFormat="1" ht="11.25" x14ac:dyDescent="0.2">
      <c r="A119" s="497"/>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7"/>
      <c r="AJ119" s="497"/>
      <c r="AK119" s="497"/>
      <c r="AL119" s="497"/>
      <c r="AM119" s="497"/>
      <c r="AN119" s="497"/>
      <c r="AO119" s="497"/>
      <c r="AP119" s="497"/>
      <c r="AQ119" s="497"/>
      <c r="AR119" s="497"/>
      <c r="AS119" s="497"/>
      <c r="AT119" s="497"/>
      <c r="AU119" s="497"/>
      <c r="AV119" s="497"/>
      <c r="AW119" s="497"/>
      <c r="AX119" s="497"/>
      <c r="AY119" s="497"/>
      <c r="AZ119" s="497"/>
      <c r="BA119" s="497"/>
      <c r="BB119" s="497"/>
      <c r="BC119" s="497"/>
      <c r="BD119" s="497"/>
      <c r="BE119" s="497"/>
      <c r="BF119" s="497"/>
      <c r="BG119" s="497"/>
      <c r="BH119" s="497"/>
      <c r="BI119" s="497"/>
      <c r="BJ119" s="497"/>
      <c r="BK119" s="497"/>
      <c r="BL119" s="497"/>
      <c r="BM119" s="497"/>
      <c r="BN119" s="497"/>
      <c r="BO119" s="497"/>
      <c r="BP119" s="497"/>
      <c r="BQ119" s="497"/>
      <c r="BR119" s="497"/>
      <c r="BS119" s="497"/>
      <c r="BT119" s="497"/>
      <c r="BU119" s="497"/>
      <c r="BV119" s="497"/>
      <c r="BW119" s="497"/>
      <c r="BX119" s="497"/>
      <c r="BY119" s="497"/>
      <c r="BZ119" s="497"/>
      <c r="CA119" s="497"/>
      <c r="CB119" s="497"/>
    </row>
    <row r="120" spans="1:89" s="1" customFormat="1" ht="12.95" customHeight="1" x14ac:dyDescent="0.2">
      <c r="A120" s="497"/>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7"/>
      <c r="AJ120" s="497"/>
      <c r="AK120" s="497"/>
      <c r="AL120" s="497"/>
      <c r="AM120" s="497"/>
      <c r="AN120" s="497"/>
      <c r="AO120" s="497"/>
      <c r="AP120" s="497"/>
      <c r="AQ120" s="497"/>
      <c r="AR120" s="497"/>
      <c r="AS120" s="497"/>
      <c r="AT120" s="497"/>
      <c r="AU120" s="497"/>
      <c r="AV120" s="497"/>
      <c r="AW120" s="497"/>
      <c r="AX120" s="497"/>
      <c r="AY120" s="497"/>
      <c r="AZ120" s="497"/>
      <c r="BA120" s="497"/>
      <c r="BB120" s="497"/>
      <c r="BC120" s="497"/>
      <c r="BD120" s="497"/>
      <c r="BE120" s="497"/>
      <c r="BF120" s="497"/>
      <c r="BG120" s="497"/>
      <c r="BH120" s="497"/>
      <c r="BI120" s="497"/>
      <c r="BJ120" s="497"/>
      <c r="BK120" s="497"/>
      <c r="BL120" s="497"/>
      <c r="BM120" s="497"/>
      <c r="BN120" s="497"/>
      <c r="BO120" s="497"/>
      <c r="BP120" s="497"/>
      <c r="BQ120" s="497"/>
      <c r="BR120" s="497"/>
      <c r="BS120" s="497"/>
      <c r="BT120" s="497"/>
      <c r="BU120" s="497"/>
      <c r="BV120" s="497"/>
      <c r="BW120" s="497"/>
      <c r="BX120" s="497"/>
      <c r="BY120" s="497"/>
      <c r="BZ120" s="497"/>
      <c r="CA120" s="497"/>
      <c r="CB120" s="497"/>
    </row>
    <row r="121" spans="1:89" ht="12" customHeight="1" x14ac:dyDescent="0.2"/>
    <row r="122" spans="1:89" ht="15.75" x14ac:dyDescent="0.25">
      <c r="A122" s="481" t="s">
        <v>536</v>
      </c>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c r="AA122" s="481"/>
      <c r="AB122" s="481"/>
      <c r="AC122" s="481"/>
      <c r="AD122" s="481"/>
      <c r="AE122" s="481"/>
      <c r="AF122" s="481"/>
      <c r="AG122" s="481"/>
      <c r="AH122" s="481"/>
      <c r="AI122" s="481"/>
      <c r="AJ122" s="481"/>
      <c r="AK122" s="481"/>
      <c r="AL122" s="481"/>
      <c r="AM122" s="481"/>
      <c r="AN122" s="481"/>
      <c r="AO122" s="481"/>
      <c r="AP122" s="481"/>
      <c r="AQ122" s="481"/>
      <c r="AR122" s="481"/>
      <c r="AS122" s="481"/>
      <c r="AT122" s="481"/>
      <c r="AU122" s="481"/>
      <c r="AV122" s="481"/>
      <c r="AW122" s="481"/>
      <c r="AX122" s="481"/>
      <c r="AY122" s="481"/>
      <c r="AZ122" s="481"/>
      <c r="BA122" s="481"/>
      <c r="BB122" s="481"/>
      <c r="BC122" s="481"/>
      <c r="BD122" s="481"/>
      <c r="BE122" s="481"/>
      <c r="BF122" s="481"/>
      <c r="BG122" s="481"/>
      <c r="BH122" s="481"/>
      <c r="BI122" s="481"/>
      <c r="BJ122" s="481"/>
      <c r="BK122" s="481"/>
      <c r="BL122" s="481"/>
      <c r="BM122" s="481"/>
      <c r="BN122" s="481"/>
      <c r="BO122" s="481"/>
      <c r="BP122" s="481"/>
      <c r="BQ122" s="481"/>
      <c r="BR122" s="481"/>
      <c r="BS122" s="481"/>
      <c r="BT122" s="481"/>
      <c r="BU122" s="481"/>
      <c r="BV122" s="481"/>
      <c r="BW122" s="481"/>
      <c r="BX122" s="481"/>
      <c r="BY122" s="481"/>
      <c r="BZ122" s="481"/>
      <c r="CA122" s="481"/>
      <c r="CB122" s="481"/>
    </row>
    <row r="123" spans="1:89" x14ac:dyDescent="0.2">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row>
    <row r="124" spans="1:89" ht="15.75" x14ac:dyDescent="0.25">
      <c r="A124" s="7" t="s">
        <v>406</v>
      </c>
      <c r="B124" s="72"/>
      <c r="C124" s="72"/>
      <c r="D124" s="72"/>
      <c r="E124" s="72"/>
      <c r="F124" s="72"/>
      <c r="G124" s="72"/>
      <c r="H124" s="72"/>
      <c r="I124" s="72"/>
      <c r="J124" s="72"/>
      <c r="K124" s="72"/>
      <c r="L124" s="72"/>
      <c r="M124" s="72"/>
      <c r="N124" s="72"/>
      <c r="O124" s="72"/>
      <c r="P124" s="72"/>
      <c r="Q124" s="72"/>
      <c r="R124" s="72"/>
      <c r="S124" s="72"/>
      <c r="T124" s="411" t="s">
        <v>102</v>
      </c>
      <c r="U124" s="411"/>
      <c r="V124" s="411"/>
      <c r="W124" s="411"/>
      <c r="X124" s="411"/>
      <c r="Y124" s="411"/>
      <c r="Z124" s="411"/>
      <c r="AA124" s="411"/>
      <c r="AB124" s="411"/>
      <c r="AC124" s="411"/>
      <c r="AD124" s="411"/>
      <c r="AE124" s="411"/>
      <c r="AF124" s="411"/>
      <c r="AG124" s="411"/>
      <c r="AH124" s="411"/>
      <c r="AI124" s="411"/>
      <c r="AJ124" s="411"/>
      <c r="AK124" s="73"/>
      <c r="AL124" s="73"/>
      <c r="AM124" s="73"/>
      <c r="AN124" s="73"/>
      <c r="AO124" s="73"/>
      <c r="AP124" s="73"/>
      <c r="AQ124" s="73"/>
      <c r="AR124" s="73"/>
      <c r="AS124" s="410" t="s">
        <v>511</v>
      </c>
      <c r="AT124" s="410"/>
      <c r="AU124" s="410"/>
      <c r="AV124" s="410"/>
      <c r="AW124" s="410"/>
      <c r="AX124" s="410"/>
      <c r="AY124" s="410"/>
      <c r="AZ124" s="410"/>
      <c r="BA124" s="410"/>
      <c r="BB124" s="410"/>
      <c r="BC124" s="434" t="s">
        <v>468</v>
      </c>
      <c r="BD124" s="434"/>
      <c r="BE124" s="434"/>
      <c r="BF124" s="434"/>
      <c r="BG124" s="434"/>
      <c r="BH124" s="434"/>
      <c r="BI124" s="434"/>
      <c r="BJ124" s="434"/>
      <c r="BK124" s="434"/>
      <c r="BL124" s="434"/>
      <c r="BM124" s="434"/>
      <c r="BN124" s="434"/>
      <c r="BO124" s="434"/>
      <c r="BP124" s="434"/>
    </row>
    <row r="126" spans="1:89" x14ac:dyDescent="0.2">
      <c r="A126" s="157" t="s">
        <v>142</v>
      </c>
      <c r="B126" s="158"/>
      <c r="C126" s="158"/>
      <c r="D126" s="159"/>
      <c r="E126" s="157" t="s">
        <v>422</v>
      </c>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9"/>
      <c r="AN126" s="157" t="s">
        <v>469</v>
      </c>
      <c r="AO126" s="158"/>
      <c r="AP126" s="158"/>
      <c r="AQ126" s="158"/>
      <c r="AR126" s="158"/>
      <c r="AS126" s="158"/>
      <c r="AT126" s="158"/>
      <c r="AU126" s="158"/>
      <c r="AV126" s="158"/>
      <c r="AW126" s="158"/>
      <c r="AX126" s="158"/>
      <c r="AY126" s="158"/>
      <c r="AZ126" s="158"/>
      <c r="BA126" s="159"/>
      <c r="BB126" s="157" t="s">
        <v>470</v>
      </c>
      <c r="BC126" s="158"/>
      <c r="BD126" s="158"/>
      <c r="BE126" s="158"/>
      <c r="BF126" s="158"/>
      <c r="BG126" s="158"/>
      <c r="BH126" s="158"/>
      <c r="BI126" s="159"/>
      <c r="BJ126" s="157" t="s">
        <v>471</v>
      </c>
      <c r="BK126" s="158"/>
      <c r="BL126" s="158"/>
      <c r="BM126" s="158"/>
      <c r="BN126" s="158"/>
      <c r="BO126" s="158"/>
      <c r="BP126" s="158"/>
      <c r="BQ126" s="158"/>
      <c r="BR126" s="158"/>
      <c r="BS126" s="158"/>
      <c r="BT126" s="158"/>
      <c r="BU126" s="158"/>
      <c r="BV126" s="158"/>
      <c r="BW126" s="158"/>
      <c r="BX126" s="158"/>
      <c r="BY126" s="158"/>
      <c r="BZ126" s="158"/>
      <c r="CA126" s="158"/>
      <c r="CB126" s="159"/>
    </row>
    <row r="127" spans="1:89" x14ac:dyDescent="0.2">
      <c r="A127" s="407" t="s">
        <v>143</v>
      </c>
      <c r="B127" s="408"/>
      <c r="C127" s="408"/>
      <c r="D127" s="409"/>
      <c r="E127" s="407"/>
      <c r="F127" s="408"/>
      <c r="G127" s="408"/>
      <c r="H127" s="408"/>
      <c r="I127" s="408"/>
      <c r="J127" s="408"/>
      <c r="K127" s="408"/>
      <c r="L127" s="408"/>
      <c r="M127" s="408"/>
      <c r="N127" s="408"/>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8"/>
      <c r="AJ127" s="408"/>
      <c r="AK127" s="408"/>
      <c r="AL127" s="408"/>
      <c r="AM127" s="409"/>
      <c r="AN127" s="407" t="s">
        <v>472</v>
      </c>
      <c r="AO127" s="408"/>
      <c r="AP127" s="408"/>
      <c r="AQ127" s="408"/>
      <c r="AR127" s="408"/>
      <c r="AS127" s="408"/>
      <c r="AT127" s="408"/>
      <c r="AU127" s="408"/>
      <c r="AV127" s="408"/>
      <c r="AW127" s="408"/>
      <c r="AX127" s="408"/>
      <c r="AY127" s="408"/>
      <c r="AZ127" s="408"/>
      <c r="BA127" s="409"/>
      <c r="BB127" s="407" t="s">
        <v>473</v>
      </c>
      <c r="BC127" s="408"/>
      <c r="BD127" s="408"/>
      <c r="BE127" s="408"/>
      <c r="BF127" s="408"/>
      <c r="BG127" s="408"/>
      <c r="BH127" s="408"/>
      <c r="BI127" s="409"/>
      <c r="BJ127" s="407" t="s">
        <v>474</v>
      </c>
      <c r="BK127" s="408"/>
      <c r="BL127" s="408"/>
      <c r="BM127" s="408"/>
      <c r="BN127" s="408"/>
      <c r="BO127" s="408"/>
      <c r="BP127" s="408"/>
      <c r="BQ127" s="408"/>
      <c r="BR127" s="408"/>
      <c r="BS127" s="408"/>
      <c r="BT127" s="408"/>
      <c r="BU127" s="408"/>
      <c r="BV127" s="408"/>
      <c r="BW127" s="408"/>
      <c r="BX127" s="408"/>
      <c r="BY127" s="408"/>
      <c r="BZ127" s="408"/>
      <c r="CA127" s="408"/>
      <c r="CB127" s="409"/>
    </row>
    <row r="128" spans="1:89" x14ac:dyDescent="0.2">
      <c r="A128" s="407"/>
      <c r="B128" s="408"/>
      <c r="C128" s="408"/>
      <c r="D128" s="409"/>
      <c r="E128" s="407"/>
      <c r="F128" s="408"/>
      <c r="G128" s="408"/>
      <c r="H128" s="408"/>
      <c r="I128" s="408"/>
      <c r="J128" s="408"/>
      <c r="K128" s="408"/>
      <c r="L128" s="408"/>
      <c r="M128" s="408"/>
      <c r="N128" s="408"/>
      <c r="O128" s="408"/>
      <c r="P128" s="408"/>
      <c r="Q128" s="408"/>
      <c r="R128" s="408"/>
      <c r="S128" s="408"/>
      <c r="T128" s="408"/>
      <c r="U128" s="408"/>
      <c r="V128" s="408"/>
      <c r="W128" s="408"/>
      <c r="X128" s="408"/>
      <c r="Y128" s="408"/>
      <c r="Z128" s="408"/>
      <c r="AA128" s="408"/>
      <c r="AB128" s="408"/>
      <c r="AC128" s="408"/>
      <c r="AD128" s="408"/>
      <c r="AE128" s="408"/>
      <c r="AF128" s="408"/>
      <c r="AG128" s="408"/>
      <c r="AH128" s="408"/>
      <c r="AI128" s="408"/>
      <c r="AJ128" s="408"/>
      <c r="AK128" s="408"/>
      <c r="AL128" s="408"/>
      <c r="AM128" s="409"/>
      <c r="AN128" s="407"/>
      <c r="AO128" s="408"/>
      <c r="AP128" s="408"/>
      <c r="AQ128" s="408"/>
      <c r="AR128" s="408"/>
      <c r="AS128" s="408"/>
      <c r="AT128" s="408"/>
      <c r="AU128" s="408"/>
      <c r="AV128" s="408"/>
      <c r="AW128" s="408"/>
      <c r="AX128" s="408"/>
      <c r="AY128" s="408"/>
      <c r="AZ128" s="408"/>
      <c r="BA128" s="409"/>
      <c r="BB128" s="407"/>
      <c r="BC128" s="408"/>
      <c r="BD128" s="408"/>
      <c r="BE128" s="408"/>
      <c r="BF128" s="408"/>
      <c r="BG128" s="408"/>
      <c r="BH128" s="408"/>
      <c r="BI128" s="409"/>
      <c r="BJ128" s="407" t="s">
        <v>475</v>
      </c>
      <c r="BK128" s="408"/>
      <c r="BL128" s="408"/>
      <c r="BM128" s="408"/>
      <c r="BN128" s="408"/>
      <c r="BO128" s="408"/>
      <c r="BP128" s="408"/>
      <c r="BQ128" s="408"/>
      <c r="BR128" s="408"/>
      <c r="BS128" s="408"/>
      <c r="BT128" s="408"/>
      <c r="BU128" s="408"/>
      <c r="BV128" s="408"/>
      <c r="BW128" s="408"/>
      <c r="BX128" s="408"/>
      <c r="BY128" s="408"/>
      <c r="BZ128" s="408"/>
      <c r="CA128" s="408"/>
      <c r="CB128" s="409"/>
    </row>
    <row r="129" spans="1:80" x14ac:dyDescent="0.2">
      <c r="A129" s="407"/>
      <c r="B129" s="408"/>
      <c r="C129" s="408"/>
      <c r="D129" s="409"/>
      <c r="E129" s="407"/>
      <c r="F129" s="408"/>
      <c r="G129" s="408"/>
      <c r="H129" s="408"/>
      <c r="I129" s="408"/>
      <c r="J129" s="408"/>
      <c r="K129" s="408"/>
      <c r="L129" s="408"/>
      <c r="M129" s="408"/>
      <c r="N129" s="408"/>
      <c r="O129" s="408"/>
      <c r="P129" s="408"/>
      <c r="Q129" s="408"/>
      <c r="R129" s="408"/>
      <c r="S129" s="408"/>
      <c r="T129" s="408"/>
      <c r="U129" s="408"/>
      <c r="V129" s="408"/>
      <c r="W129" s="408"/>
      <c r="X129" s="408"/>
      <c r="Y129" s="408"/>
      <c r="Z129" s="408"/>
      <c r="AA129" s="408"/>
      <c r="AB129" s="408"/>
      <c r="AC129" s="408"/>
      <c r="AD129" s="408"/>
      <c r="AE129" s="408"/>
      <c r="AF129" s="408"/>
      <c r="AG129" s="408"/>
      <c r="AH129" s="408"/>
      <c r="AI129" s="408"/>
      <c r="AJ129" s="408"/>
      <c r="AK129" s="408"/>
      <c r="AL129" s="408"/>
      <c r="AM129" s="409"/>
      <c r="AN129" s="407"/>
      <c r="AO129" s="408"/>
      <c r="AP129" s="408"/>
      <c r="AQ129" s="408"/>
      <c r="AR129" s="408"/>
      <c r="AS129" s="408"/>
      <c r="AT129" s="408"/>
      <c r="AU129" s="408"/>
      <c r="AV129" s="408"/>
      <c r="AW129" s="408"/>
      <c r="AX129" s="408"/>
      <c r="AY129" s="408"/>
      <c r="AZ129" s="408"/>
      <c r="BA129" s="409"/>
      <c r="BB129" s="407"/>
      <c r="BC129" s="408"/>
      <c r="BD129" s="408"/>
      <c r="BE129" s="408"/>
      <c r="BF129" s="408"/>
      <c r="BG129" s="408"/>
      <c r="BH129" s="408"/>
      <c r="BI129" s="409"/>
      <c r="BJ129" s="407" t="s">
        <v>476</v>
      </c>
      <c r="BK129" s="408"/>
      <c r="BL129" s="408"/>
      <c r="BM129" s="408"/>
      <c r="BN129" s="408"/>
      <c r="BO129" s="408"/>
      <c r="BP129" s="408"/>
      <c r="BQ129" s="408"/>
      <c r="BR129" s="408"/>
      <c r="BS129" s="408"/>
      <c r="BT129" s="408"/>
      <c r="BU129" s="408"/>
      <c r="BV129" s="408"/>
      <c r="BW129" s="408"/>
      <c r="BX129" s="408"/>
      <c r="BY129" s="408"/>
      <c r="BZ129" s="408"/>
      <c r="CA129" s="408"/>
      <c r="CB129" s="409"/>
    </row>
    <row r="130" spans="1:80" x14ac:dyDescent="0.2">
      <c r="A130" s="400">
        <v>1</v>
      </c>
      <c r="B130" s="401"/>
      <c r="C130" s="401"/>
      <c r="D130" s="402"/>
      <c r="E130" s="400">
        <v>2</v>
      </c>
      <c r="F130" s="401"/>
      <c r="G130" s="401"/>
      <c r="H130" s="401"/>
      <c r="I130" s="401"/>
      <c r="J130" s="401"/>
      <c r="K130" s="401"/>
      <c r="L130" s="401"/>
      <c r="M130" s="401"/>
      <c r="N130" s="401"/>
      <c r="O130" s="401"/>
      <c r="P130" s="401"/>
      <c r="Q130" s="401"/>
      <c r="R130" s="401"/>
      <c r="S130" s="401"/>
      <c r="T130" s="401"/>
      <c r="U130" s="401"/>
      <c r="V130" s="401"/>
      <c r="W130" s="401"/>
      <c r="X130" s="401"/>
      <c r="Y130" s="401"/>
      <c r="Z130" s="401"/>
      <c r="AA130" s="401"/>
      <c r="AB130" s="401"/>
      <c r="AC130" s="401"/>
      <c r="AD130" s="401"/>
      <c r="AE130" s="401"/>
      <c r="AF130" s="401"/>
      <c r="AG130" s="401"/>
      <c r="AH130" s="401"/>
      <c r="AI130" s="401"/>
      <c r="AJ130" s="401"/>
      <c r="AK130" s="401"/>
      <c r="AL130" s="401"/>
      <c r="AM130" s="402"/>
      <c r="AN130" s="400">
        <v>3</v>
      </c>
      <c r="AO130" s="401"/>
      <c r="AP130" s="401"/>
      <c r="AQ130" s="401"/>
      <c r="AR130" s="401"/>
      <c r="AS130" s="401"/>
      <c r="AT130" s="401"/>
      <c r="AU130" s="401"/>
      <c r="AV130" s="401"/>
      <c r="AW130" s="401"/>
      <c r="AX130" s="401"/>
      <c r="AY130" s="401"/>
      <c r="AZ130" s="401"/>
      <c r="BA130" s="402"/>
      <c r="BB130" s="400">
        <v>4</v>
      </c>
      <c r="BC130" s="401"/>
      <c r="BD130" s="401"/>
      <c r="BE130" s="401"/>
      <c r="BF130" s="401"/>
      <c r="BG130" s="401"/>
      <c r="BH130" s="401"/>
      <c r="BI130" s="402"/>
      <c r="BJ130" s="400">
        <v>5</v>
      </c>
      <c r="BK130" s="401"/>
      <c r="BL130" s="401"/>
      <c r="BM130" s="401"/>
      <c r="BN130" s="401"/>
      <c r="BO130" s="401"/>
      <c r="BP130" s="401"/>
      <c r="BQ130" s="401"/>
      <c r="BR130" s="401"/>
      <c r="BS130" s="401"/>
      <c r="BT130" s="401"/>
      <c r="BU130" s="401"/>
      <c r="BV130" s="401"/>
      <c r="BW130" s="401"/>
      <c r="BX130" s="401"/>
      <c r="BY130" s="401"/>
      <c r="BZ130" s="401"/>
      <c r="CA130" s="401"/>
      <c r="CB130" s="402"/>
    </row>
    <row r="131" spans="1:80" x14ac:dyDescent="0.2">
      <c r="A131" s="486"/>
      <c r="B131" s="147"/>
      <c r="C131" s="147"/>
      <c r="D131" s="487"/>
      <c r="E131" s="413" t="s">
        <v>625</v>
      </c>
      <c r="F131" s="414"/>
      <c r="G131" s="414"/>
      <c r="H131" s="414"/>
      <c r="I131" s="414"/>
      <c r="J131" s="414"/>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c r="AL131" s="414"/>
      <c r="AM131" s="415"/>
      <c r="AN131" s="392">
        <v>280000000</v>
      </c>
      <c r="AO131" s="393"/>
      <c r="AP131" s="393"/>
      <c r="AQ131" s="393"/>
      <c r="AR131" s="393"/>
      <c r="AS131" s="393"/>
      <c r="AT131" s="393"/>
      <c r="AU131" s="393"/>
      <c r="AV131" s="393"/>
      <c r="AW131" s="393"/>
      <c r="AX131" s="393"/>
      <c r="AY131" s="393"/>
      <c r="AZ131" s="393"/>
      <c r="BA131" s="394"/>
      <c r="BB131" s="562">
        <v>2.1999999999999999E-2</v>
      </c>
      <c r="BC131" s="365"/>
      <c r="BD131" s="365"/>
      <c r="BE131" s="365"/>
      <c r="BF131" s="365"/>
      <c r="BG131" s="365"/>
      <c r="BH131" s="365"/>
      <c r="BI131" s="366"/>
      <c r="BJ131" s="392">
        <f>ROUND(AN131*BB131/100,2)</f>
        <v>61600</v>
      </c>
      <c r="BK131" s="393"/>
      <c r="BL131" s="393"/>
      <c r="BM131" s="393"/>
      <c r="BN131" s="393"/>
      <c r="BO131" s="393"/>
      <c r="BP131" s="393"/>
      <c r="BQ131" s="393"/>
      <c r="BR131" s="393"/>
      <c r="BS131" s="393"/>
      <c r="BT131" s="393"/>
      <c r="BU131" s="393"/>
      <c r="BV131" s="393"/>
      <c r="BW131" s="393"/>
      <c r="BX131" s="393"/>
      <c r="BY131" s="393"/>
      <c r="BZ131" s="393"/>
      <c r="CA131" s="393"/>
      <c r="CB131" s="394"/>
    </row>
    <row r="132" spans="1:80" x14ac:dyDescent="0.2">
      <c r="A132" s="377"/>
      <c r="B132" s="378"/>
      <c r="C132" s="378"/>
      <c r="D132" s="379"/>
      <c r="E132" s="380" t="s">
        <v>421</v>
      </c>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c r="AG132" s="381"/>
      <c r="AH132" s="381"/>
      <c r="AI132" s="381"/>
      <c r="AJ132" s="381"/>
      <c r="AK132" s="381"/>
      <c r="AL132" s="381"/>
      <c r="AM132" s="382"/>
      <c r="AN132" s="383" t="s">
        <v>52</v>
      </c>
      <c r="AO132" s="384"/>
      <c r="AP132" s="384"/>
      <c r="AQ132" s="384"/>
      <c r="AR132" s="384"/>
      <c r="AS132" s="384"/>
      <c r="AT132" s="384"/>
      <c r="AU132" s="384"/>
      <c r="AV132" s="384"/>
      <c r="AW132" s="384"/>
      <c r="AX132" s="384"/>
      <c r="AY132" s="384"/>
      <c r="AZ132" s="384"/>
      <c r="BA132" s="385"/>
      <c r="BB132" s="386" t="s">
        <v>52</v>
      </c>
      <c r="BC132" s="387"/>
      <c r="BD132" s="387"/>
      <c r="BE132" s="387"/>
      <c r="BF132" s="387"/>
      <c r="BG132" s="387"/>
      <c r="BH132" s="387"/>
      <c r="BI132" s="388"/>
      <c r="BJ132" s="389">
        <f>SUM(BJ131:CB131)</f>
        <v>61600</v>
      </c>
      <c r="BK132" s="390"/>
      <c r="BL132" s="390"/>
      <c r="BM132" s="390"/>
      <c r="BN132" s="390"/>
      <c r="BO132" s="390"/>
      <c r="BP132" s="390"/>
      <c r="BQ132" s="390"/>
      <c r="BR132" s="390"/>
      <c r="BS132" s="390"/>
      <c r="BT132" s="390"/>
      <c r="BU132" s="390"/>
      <c r="BV132" s="390"/>
      <c r="BW132" s="390"/>
      <c r="BX132" s="390"/>
      <c r="BY132" s="390"/>
      <c r="BZ132" s="390"/>
      <c r="CA132" s="390"/>
      <c r="CB132" s="391"/>
    </row>
    <row r="133" spans="1:80" x14ac:dyDescent="0.2">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row>
    <row r="134" spans="1:80" ht="15.75" x14ac:dyDescent="0.25">
      <c r="A134" s="7" t="s">
        <v>406</v>
      </c>
      <c r="B134" s="106"/>
      <c r="C134" s="106"/>
      <c r="D134" s="106"/>
      <c r="E134" s="106"/>
      <c r="F134" s="106"/>
      <c r="G134" s="106"/>
      <c r="H134" s="106"/>
      <c r="I134" s="106"/>
      <c r="J134" s="106"/>
      <c r="K134" s="106"/>
      <c r="L134" s="106"/>
      <c r="M134" s="106"/>
      <c r="N134" s="106"/>
      <c r="O134" s="106"/>
      <c r="P134" s="106"/>
      <c r="Q134" s="106"/>
      <c r="R134" s="106"/>
      <c r="S134" s="434" t="s">
        <v>129</v>
      </c>
      <c r="T134" s="434"/>
      <c r="U134" s="434"/>
      <c r="V134" s="434"/>
      <c r="W134" s="434"/>
      <c r="X134" s="434"/>
      <c r="Y134" s="434"/>
      <c r="Z134" s="434"/>
      <c r="AA134" s="434"/>
      <c r="AB134" s="434"/>
      <c r="AC134" s="434"/>
      <c r="AD134" s="434"/>
      <c r="AE134" s="434"/>
      <c r="AF134" s="434"/>
      <c r="AG134" s="434"/>
      <c r="AH134" s="434"/>
      <c r="AI134" s="434"/>
      <c r="AJ134" s="434"/>
      <c r="AK134" s="434"/>
      <c r="AL134" s="434"/>
      <c r="AM134" s="434"/>
      <c r="AN134" s="434"/>
      <c r="AO134" s="434"/>
      <c r="AP134" s="434"/>
      <c r="AQ134" s="434"/>
      <c r="AR134" s="434"/>
      <c r="AS134" s="434"/>
      <c r="AT134" s="434"/>
      <c r="AU134" s="434"/>
      <c r="AV134" s="434"/>
      <c r="AW134" s="434"/>
      <c r="AX134" s="434"/>
      <c r="AY134" s="434"/>
      <c r="AZ134" s="434"/>
      <c r="BA134" s="434"/>
      <c r="BB134" s="434"/>
      <c r="BC134" s="434"/>
      <c r="BD134" s="434"/>
      <c r="BE134" s="434"/>
      <c r="BF134" s="434"/>
      <c r="BG134" s="434"/>
      <c r="BH134" s="434"/>
      <c r="BI134" s="434"/>
      <c r="BJ134" s="434"/>
      <c r="BK134" s="434"/>
      <c r="BL134" s="434"/>
      <c r="BM134" s="434"/>
      <c r="BN134" s="434"/>
      <c r="BO134" s="434"/>
      <c r="BP134" s="434"/>
      <c r="BQ134" s="434"/>
      <c r="BR134" s="434"/>
      <c r="BS134" s="434"/>
      <c r="BT134" s="434"/>
      <c r="BU134" s="434"/>
      <c r="BV134" s="434"/>
      <c r="BW134" s="434"/>
      <c r="BX134" s="434"/>
      <c r="BY134" s="434"/>
      <c r="BZ134" s="434"/>
      <c r="CA134" s="434"/>
      <c r="CB134" s="434"/>
    </row>
    <row r="135" spans="1:80" x14ac:dyDescent="0.2">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row>
    <row r="136" spans="1:80" ht="15.75" x14ac:dyDescent="0.25">
      <c r="A136" s="428" t="s">
        <v>540</v>
      </c>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428"/>
      <c r="AK136" s="428"/>
      <c r="AL136" s="428"/>
      <c r="AM136" s="428"/>
      <c r="AN136" s="428"/>
      <c r="AO136" s="428"/>
      <c r="AP136" s="428"/>
      <c r="AQ136" s="428"/>
      <c r="AR136" s="428"/>
      <c r="AS136" s="428"/>
      <c r="AT136" s="428"/>
      <c r="AU136" s="428"/>
      <c r="AV136" s="428"/>
      <c r="AW136" s="428"/>
      <c r="AX136" s="428"/>
      <c r="AY136" s="428"/>
      <c r="AZ136" s="428"/>
      <c r="BA136" s="428"/>
      <c r="BB136" s="428"/>
      <c r="BC136" s="428"/>
      <c r="BD136" s="428"/>
      <c r="BE136" s="428"/>
      <c r="BF136" s="428"/>
      <c r="BG136" s="428"/>
      <c r="BH136" s="428"/>
      <c r="BI136" s="428"/>
      <c r="BJ136" s="428"/>
      <c r="BK136" s="428"/>
      <c r="BL136" s="428"/>
      <c r="BM136" s="428"/>
      <c r="BN136" s="428"/>
      <c r="BO136" s="428"/>
      <c r="BP136" s="428"/>
      <c r="BQ136" s="428"/>
      <c r="BR136" s="428"/>
      <c r="BS136" s="428"/>
      <c r="BT136" s="428"/>
      <c r="BU136" s="428"/>
      <c r="BV136" s="428"/>
      <c r="BW136" s="428"/>
      <c r="BX136" s="428"/>
      <c r="BY136" s="428"/>
      <c r="BZ136" s="428"/>
      <c r="CA136" s="428"/>
      <c r="CB136" s="428"/>
    </row>
    <row r="137" spans="1:80" ht="15.75" x14ac:dyDescent="0.25">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410" t="s">
        <v>511</v>
      </c>
      <c r="AT137" s="410"/>
      <c r="AU137" s="410"/>
      <c r="AV137" s="410"/>
      <c r="AW137" s="410"/>
      <c r="AX137" s="410"/>
      <c r="AY137" s="410"/>
      <c r="AZ137" s="410"/>
      <c r="BA137" s="410"/>
      <c r="BB137" s="410"/>
      <c r="BC137" s="434" t="s">
        <v>316</v>
      </c>
      <c r="BD137" s="434"/>
      <c r="BE137" s="434"/>
      <c r="BF137" s="434"/>
      <c r="BG137" s="434"/>
      <c r="BH137" s="434"/>
      <c r="BI137" s="434"/>
      <c r="BJ137" s="434"/>
      <c r="BK137" s="434"/>
      <c r="BL137" s="434"/>
      <c r="BM137" s="434"/>
      <c r="BN137" s="434"/>
      <c r="BO137" s="434"/>
      <c r="BP137" s="434"/>
      <c r="BQ137" s="106"/>
      <c r="BR137" s="106"/>
      <c r="BS137" s="106"/>
      <c r="BT137" s="106"/>
      <c r="BU137" s="106"/>
      <c r="BV137" s="106"/>
      <c r="BW137" s="106"/>
      <c r="BX137" s="106"/>
      <c r="BY137" s="106"/>
      <c r="BZ137" s="106"/>
      <c r="CA137" s="106"/>
      <c r="CB137" s="106"/>
    </row>
    <row r="139" spans="1:80" x14ac:dyDescent="0.2">
      <c r="A139" s="157" t="s">
        <v>142</v>
      </c>
      <c r="B139" s="158"/>
      <c r="C139" s="158"/>
      <c r="D139" s="159"/>
      <c r="E139" s="157" t="s">
        <v>422</v>
      </c>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9"/>
      <c r="AJ139" s="157" t="s">
        <v>424</v>
      </c>
      <c r="AK139" s="158"/>
      <c r="AL139" s="158"/>
      <c r="AM139" s="158"/>
      <c r="AN139" s="158"/>
      <c r="AO139" s="158"/>
      <c r="AP139" s="158"/>
      <c r="AQ139" s="158"/>
      <c r="AR139" s="158"/>
      <c r="AS139" s="158"/>
      <c r="AT139" s="159"/>
      <c r="AU139" s="157" t="s">
        <v>424</v>
      </c>
      <c r="AV139" s="158"/>
      <c r="AW139" s="158"/>
      <c r="AX139" s="158"/>
      <c r="AY139" s="158"/>
      <c r="AZ139" s="158"/>
      <c r="BA139" s="158"/>
      <c r="BB139" s="158"/>
      <c r="BC139" s="158"/>
      <c r="BD139" s="159"/>
      <c r="BE139" s="157" t="s">
        <v>477</v>
      </c>
      <c r="BF139" s="158"/>
      <c r="BG139" s="158"/>
      <c r="BH139" s="158"/>
      <c r="BI139" s="158"/>
      <c r="BJ139" s="158"/>
      <c r="BK139" s="158"/>
      <c r="BL139" s="158"/>
      <c r="BM139" s="158"/>
      <c r="BN139" s="158"/>
      <c r="BO139" s="159"/>
      <c r="BP139" s="157" t="s">
        <v>425</v>
      </c>
      <c r="BQ139" s="158"/>
      <c r="BR139" s="158"/>
      <c r="BS139" s="158"/>
      <c r="BT139" s="158"/>
      <c r="BU139" s="158"/>
      <c r="BV139" s="158"/>
      <c r="BW139" s="158"/>
      <c r="BX139" s="158"/>
      <c r="BY139" s="158"/>
      <c r="BZ139" s="158"/>
      <c r="CA139" s="158"/>
      <c r="CB139" s="159"/>
    </row>
    <row r="140" spans="1:80" x14ac:dyDescent="0.2">
      <c r="A140" s="407" t="s">
        <v>143</v>
      </c>
      <c r="B140" s="408"/>
      <c r="C140" s="408"/>
      <c r="D140" s="409"/>
      <c r="E140" s="407"/>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08"/>
      <c r="AG140" s="408"/>
      <c r="AH140" s="408"/>
      <c r="AI140" s="409"/>
      <c r="AJ140" s="407" t="s">
        <v>478</v>
      </c>
      <c r="AK140" s="408"/>
      <c r="AL140" s="408"/>
      <c r="AM140" s="408"/>
      <c r="AN140" s="408"/>
      <c r="AO140" s="408"/>
      <c r="AP140" s="408"/>
      <c r="AQ140" s="408"/>
      <c r="AR140" s="408"/>
      <c r="AS140" s="408"/>
      <c r="AT140" s="409"/>
      <c r="AU140" s="407" t="s">
        <v>479</v>
      </c>
      <c r="AV140" s="408"/>
      <c r="AW140" s="408"/>
      <c r="AX140" s="408"/>
      <c r="AY140" s="408"/>
      <c r="AZ140" s="408"/>
      <c r="BA140" s="408"/>
      <c r="BB140" s="408"/>
      <c r="BC140" s="408"/>
      <c r="BD140" s="409"/>
      <c r="BE140" s="407" t="s">
        <v>480</v>
      </c>
      <c r="BF140" s="408"/>
      <c r="BG140" s="408"/>
      <c r="BH140" s="408"/>
      <c r="BI140" s="408"/>
      <c r="BJ140" s="408"/>
      <c r="BK140" s="408"/>
      <c r="BL140" s="408"/>
      <c r="BM140" s="408"/>
      <c r="BN140" s="408"/>
      <c r="BO140" s="409"/>
      <c r="BP140" s="407" t="s">
        <v>429</v>
      </c>
      <c r="BQ140" s="408"/>
      <c r="BR140" s="408"/>
      <c r="BS140" s="408"/>
      <c r="BT140" s="408"/>
      <c r="BU140" s="408"/>
      <c r="BV140" s="408"/>
      <c r="BW140" s="408"/>
      <c r="BX140" s="408"/>
      <c r="BY140" s="408"/>
      <c r="BZ140" s="408"/>
      <c r="CA140" s="408"/>
      <c r="CB140" s="409"/>
    </row>
    <row r="141" spans="1:80" x14ac:dyDescent="0.2">
      <c r="A141" s="407"/>
      <c r="B141" s="408"/>
      <c r="C141" s="408"/>
      <c r="D141" s="409"/>
      <c r="E141" s="407"/>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c r="AG141" s="408"/>
      <c r="AH141" s="408"/>
      <c r="AI141" s="409"/>
      <c r="AJ141" s="407"/>
      <c r="AK141" s="408"/>
      <c r="AL141" s="408"/>
      <c r="AM141" s="408"/>
      <c r="AN141" s="408"/>
      <c r="AO141" s="408"/>
      <c r="AP141" s="408"/>
      <c r="AQ141" s="408"/>
      <c r="AR141" s="408"/>
      <c r="AS141" s="408"/>
      <c r="AT141" s="409"/>
      <c r="AU141" s="407" t="s">
        <v>481</v>
      </c>
      <c r="AV141" s="408"/>
      <c r="AW141" s="408"/>
      <c r="AX141" s="408"/>
      <c r="AY141" s="408"/>
      <c r="AZ141" s="408"/>
      <c r="BA141" s="408"/>
      <c r="BB141" s="408"/>
      <c r="BC141" s="408"/>
      <c r="BD141" s="409"/>
      <c r="BE141" s="407" t="s">
        <v>432</v>
      </c>
      <c r="BF141" s="408"/>
      <c r="BG141" s="408"/>
      <c r="BH141" s="408"/>
      <c r="BI141" s="408"/>
      <c r="BJ141" s="408"/>
      <c r="BK141" s="408"/>
      <c r="BL141" s="408"/>
      <c r="BM141" s="408"/>
      <c r="BN141" s="408"/>
      <c r="BO141" s="409"/>
      <c r="BP141" s="407"/>
      <c r="BQ141" s="408"/>
      <c r="BR141" s="408"/>
      <c r="BS141" s="408"/>
      <c r="BT141" s="408"/>
      <c r="BU141" s="408"/>
      <c r="BV141" s="408"/>
      <c r="BW141" s="408"/>
      <c r="BX141" s="408"/>
      <c r="BY141" s="408"/>
      <c r="BZ141" s="408"/>
      <c r="CA141" s="408"/>
      <c r="CB141" s="409"/>
    </row>
    <row r="142" spans="1:80" x14ac:dyDescent="0.2">
      <c r="A142" s="400">
        <v>1</v>
      </c>
      <c r="B142" s="401"/>
      <c r="C142" s="401"/>
      <c r="D142" s="402"/>
      <c r="E142" s="400">
        <v>2</v>
      </c>
      <c r="F142" s="401"/>
      <c r="G142" s="401"/>
      <c r="H142" s="401"/>
      <c r="I142" s="401"/>
      <c r="J142" s="401"/>
      <c r="K142" s="401"/>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2"/>
      <c r="AJ142" s="400">
        <v>3</v>
      </c>
      <c r="AK142" s="401"/>
      <c r="AL142" s="401"/>
      <c r="AM142" s="401"/>
      <c r="AN142" s="401"/>
      <c r="AO142" s="401"/>
      <c r="AP142" s="401"/>
      <c r="AQ142" s="401"/>
      <c r="AR142" s="401"/>
      <c r="AS142" s="401"/>
      <c r="AT142" s="402"/>
      <c r="AU142" s="400">
        <v>4</v>
      </c>
      <c r="AV142" s="401"/>
      <c r="AW142" s="401"/>
      <c r="AX142" s="401"/>
      <c r="AY142" s="401"/>
      <c r="AZ142" s="401"/>
      <c r="BA142" s="401"/>
      <c r="BB142" s="401"/>
      <c r="BC142" s="401"/>
      <c r="BD142" s="402"/>
      <c r="BE142" s="400">
        <v>5</v>
      </c>
      <c r="BF142" s="401"/>
      <c r="BG142" s="401"/>
      <c r="BH142" s="401"/>
      <c r="BI142" s="401"/>
      <c r="BJ142" s="401"/>
      <c r="BK142" s="401"/>
      <c r="BL142" s="401"/>
      <c r="BM142" s="401"/>
      <c r="BN142" s="401"/>
      <c r="BO142" s="402"/>
      <c r="BP142" s="400">
        <v>6</v>
      </c>
      <c r="BQ142" s="401"/>
      <c r="BR142" s="401"/>
      <c r="BS142" s="401"/>
      <c r="BT142" s="401"/>
      <c r="BU142" s="401"/>
      <c r="BV142" s="401"/>
      <c r="BW142" s="401"/>
      <c r="BX142" s="401"/>
      <c r="BY142" s="401"/>
      <c r="BZ142" s="401"/>
      <c r="CA142" s="401"/>
      <c r="CB142" s="402"/>
    </row>
    <row r="143" spans="1:80" x14ac:dyDescent="0.2">
      <c r="A143" s="413">
        <v>1</v>
      </c>
      <c r="B143" s="414"/>
      <c r="C143" s="414"/>
      <c r="D143" s="415"/>
      <c r="E143" s="482" t="s">
        <v>626</v>
      </c>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c r="AE143" s="483"/>
      <c r="AF143" s="483"/>
      <c r="AG143" s="483"/>
      <c r="AH143" s="483"/>
      <c r="AI143" s="484"/>
      <c r="AJ143" s="392">
        <v>2</v>
      </c>
      <c r="AK143" s="393"/>
      <c r="AL143" s="393"/>
      <c r="AM143" s="393"/>
      <c r="AN143" s="393"/>
      <c r="AO143" s="393"/>
      <c r="AP143" s="393"/>
      <c r="AQ143" s="393"/>
      <c r="AR143" s="393"/>
      <c r="AS143" s="393"/>
      <c r="AT143" s="394"/>
      <c r="AU143" s="392">
        <v>12</v>
      </c>
      <c r="AV143" s="393"/>
      <c r="AW143" s="393"/>
      <c r="AX143" s="393"/>
      <c r="AY143" s="393"/>
      <c r="AZ143" s="393"/>
      <c r="BA143" s="393"/>
      <c r="BB143" s="393"/>
      <c r="BC143" s="393"/>
      <c r="BD143" s="394"/>
      <c r="BE143" s="392">
        <v>750</v>
      </c>
      <c r="BF143" s="393"/>
      <c r="BG143" s="393"/>
      <c r="BH143" s="393"/>
      <c r="BI143" s="393"/>
      <c r="BJ143" s="393"/>
      <c r="BK143" s="393"/>
      <c r="BL143" s="393"/>
      <c r="BM143" s="393"/>
      <c r="BN143" s="393"/>
      <c r="BO143" s="394"/>
      <c r="BP143" s="392">
        <f>ROUND(AJ143*AU143*BE143,2)</f>
        <v>18000</v>
      </c>
      <c r="BQ143" s="393"/>
      <c r="BR143" s="393"/>
      <c r="BS143" s="393"/>
      <c r="BT143" s="393"/>
      <c r="BU143" s="393"/>
      <c r="BV143" s="393"/>
      <c r="BW143" s="393"/>
      <c r="BX143" s="393"/>
      <c r="BY143" s="393"/>
      <c r="BZ143" s="393"/>
      <c r="CA143" s="393"/>
      <c r="CB143" s="394"/>
    </row>
    <row r="144" spans="1:80" x14ac:dyDescent="0.2">
      <c r="A144" s="377"/>
      <c r="B144" s="378"/>
      <c r="C144" s="378"/>
      <c r="D144" s="379"/>
      <c r="E144" s="380" t="s">
        <v>421</v>
      </c>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2"/>
      <c r="AJ144" s="383" t="s">
        <v>52</v>
      </c>
      <c r="AK144" s="384"/>
      <c r="AL144" s="384"/>
      <c r="AM144" s="384"/>
      <c r="AN144" s="384"/>
      <c r="AO144" s="384"/>
      <c r="AP144" s="384"/>
      <c r="AQ144" s="384"/>
      <c r="AR144" s="384"/>
      <c r="AS144" s="384"/>
      <c r="AT144" s="385"/>
      <c r="AU144" s="383" t="s">
        <v>52</v>
      </c>
      <c r="AV144" s="384"/>
      <c r="AW144" s="384"/>
      <c r="AX144" s="384"/>
      <c r="AY144" s="384"/>
      <c r="AZ144" s="384"/>
      <c r="BA144" s="384"/>
      <c r="BB144" s="384"/>
      <c r="BC144" s="384"/>
      <c r="BD144" s="385"/>
      <c r="BE144" s="383" t="s">
        <v>52</v>
      </c>
      <c r="BF144" s="384"/>
      <c r="BG144" s="384"/>
      <c r="BH144" s="384"/>
      <c r="BI144" s="384"/>
      <c r="BJ144" s="384"/>
      <c r="BK144" s="384"/>
      <c r="BL144" s="384"/>
      <c r="BM144" s="384"/>
      <c r="BN144" s="384"/>
      <c r="BO144" s="385"/>
      <c r="BP144" s="389">
        <f>ROUND(SUM(BP143:CB143),2)</f>
        <v>18000</v>
      </c>
      <c r="BQ144" s="390"/>
      <c r="BR144" s="390"/>
      <c r="BS144" s="390"/>
      <c r="BT144" s="390"/>
      <c r="BU144" s="390"/>
      <c r="BV144" s="390"/>
      <c r="BW144" s="390"/>
      <c r="BX144" s="390"/>
      <c r="BY144" s="390"/>
      <c r="BZ144" s="390"/>
      <c r="CA144" s="390"/>
      <c r="CB144" s="391"/>
    </row>
    <row r="145" spans="1:80" ht="10.5" customHeight="1" x14ac:dyDescent="0.25">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row>
    <row r="146" spans="1:80" ht="15.75" x14ac:dyDescent="0.25">
      <c r="A146" s="428" t="s">
        <v>541</v>
      </c>
      <c r="B146" s="428"/>
      <c r="C146" s="428"/>
      <c r="D146" s="428"/>
      <c r="E146" s="428"/>
      <c r="F146" s="428"/>
      <c r="G146" s="428"/>
      <c r="H146" s="428"/>
      <c r="I146" s="428"/>
      <c r="J146" s="428"/>
      <c r="K146" s="428"/>
      <c r="L146" s="428"/>
      <c r="M146" s="428"/>
      <c r="N146" s="428"/>
      <c r="O146" s="428"/>
      <c r="P146" s="428"/>
      <c r="Q146" s="428"/>
      <c r="R146" s="428"/>
      <c r="S146" s="428"/>
      <c r="T146" s="428"/>
      <c r="U146" s="428"/>
      <c r="V146" s="428"/>
      <c r="W146" s="428"/>
      <c r="X146" s="428"/>
      <c r="Y146" s="428"/>
      <c r="Z146" s="428"/>
      <c r="AA146" s="428"/>
      <c r="AB146" s="428"/>
      <c r="AC146" s="428"/>
      <c r="AD146" s="428"/>
      <c r="AE146" s="428"/>
      <c r="AF146" s="428"/>
      <c r="AG146" s="428"/>
      <c r="AH146" s="428"/>
      <c r="AI146" s="428"/>
      <c r="AJ146" s="428"/>
      <c r="AK146" s="428"/>
      <c r="AL146" s="428"/>
      <c r="AM146" s="428"/>
      <c r="AN146" s="428"/>
      <c r="AO146" s="428"/>
      <c r="AP146" s="428"/>
      <c r="AQ146" s="428"/>
      <c r="AR146" s="428"/>
      <c r="AS146" s="428"/>
      <c r="AT146" s="428"/>
      <c r="AU146" s="428"/>
      <c r="AV146" s="428"/>
      <c r="AW146" s="428"/>
      <c r="AX146" s="428"/>
      <c r="AY146" s="428"/>
      <c r="AZ146" s="428"/>
      <c r="BA146" s="428"/>
      <c r="BB146" s="428"/>
      <c r="BC146" s="428"/>
      <c r="BD146" s="428"/>
      <c r="BE146" s="428"/>
      <c r="BF146" s="428"/>
      <c r="BG146" s="428"/>
      <c r="BH146" s="428"/>
      <c r="BI146" s="428"/>
      <c r="BJ146" s="428"/>
      <c r="BK146" s="428"/>
      <c r="BL146" s="428"/>
      <c r="BM146" s="428"/>
      <c r="BN146" s="428"/>
      <c r="BO146" s="428"/>
      <c r="BP146" s="428"/>
      <c r="BQ146" s="428"/>
      <c r="BR146" s="428"/>
      <c r="BS146" s="428"/>
      <c r="BT146" s="428"/>
      <c r="BU146" s="428"/>
      <c r="BV146" s="428"/>
      <c r="BW146" s="428"/>
      <c r="BX146" s="428"/>
      <c r="BY146" s="428"/>
      <c r="BZ146" s="428"/>
      <c r="CA146" s="428"/>
      <c r="CB146" s="428"/>
    </row>
    <row r="147" spans="1:80" ht="15.75" x14ac:dyDescent="0.25">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410" t="s">
        <v>511</v>
      </c>
      <c r="AT147" s="410"/>
      <c r="AU147" s="410"/>
      <c r="AV147" s="410"/>
      <c r="AW147" s="410"/>
      <c r="AX147" s="410"/>
      <c r="AY147" s="410"/>
      <c r="AZ147" s="410"/>
      <c r="BA147" s="410"/>
      <c r="BB147" s="410"/>
      <c r="BC147" s="434" t="s">
        <v>280</v>
      </c>
      <c r="BD147" s="434"/>
      <c r="BE147" s="434"/>
      <c r="BF147" s="434"/>
      <c r="BG147" s="434"/>
      <c r="BH147" s="434"/>
      <c r="BI147" s="434"/>
      <c r="BJ147" s="434"/>
      <c r="BK147" s="434"/>
      <c r="BL147" s="434"/>
      <c r="BM147" s="434"/>
      <c r="BN147" s="434"/>
      <c r="BO147" s="434"/>
      <c r="BP147" s="434"/>
      <c r="BQ147" s="106"/>
      <c r="BR147" s="106"/>
      <c r="BS147" s="106"/>
      <c r="BT147" s="106"/>
      <c r="BU147" s="106"/>
      <c r="BV147" s="106"/>
      <c r="BW147" s="106"/>
      <c r="BX147" s="106"/>
      <c r="BY147" s="106"/>
      <c r="BZ147" s="106"/>
      <c r="CA147" s="106"/>
      <c r="CB147" s="106"/>
    </row>
    <row r="149" spans="1:80" x14ac:dyDescent="0.2">
      <c r="A149" s="157" t="s">
        <v>142</v>
      </c>
      <c r="B149" s="158"/>
      <c r="C149" s="158"/>
      <c r="D149" s="159"/>
      <c r="E149" s="157" t="s">
        <v>422</v>
      </c>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9"/>
      <c r="AN149" s="157" t="s">
        <v>424</v>
      </c>
      <c r="AO149" s="158"/>
      <c r="AP149" s="158"/>
      <c r="AQ149" s="158"/>
      <c r="AR149" s="158"/>
      <c r="AS149" s="158"/>
      <c r="AT149" s="158"/>
      <c r="AU149" s="158"/>
      <c r="AV149" s="159"/>
      <c r="AW149" s="157" t="s">
        <v>482</v>
      </c>
      <c r="AX149" s="158"/>
      <c r="AY149" s="158"/>
      <c r="AZ149" s="158"/>
      <c r="BA149" s="158"/>
      <c r="BB149" s="158"/>
      <c r="BC149" s="158"/>
      <c r="BD149" s="158"/>
      <c r="BE149" s="158"/>
      <c r="BF149" s="158"/>
      <c r="BG149" s="158"/>
      <c r="BH149" s="158"/>
      <c r="BI149" s="159"/>
      <c r="BJ149" s="157" t="s">
        <v>425</v>
      </c>
      <c r="BK149" s="158"/>
      <c r="BL149" s="158"/>
      <c r="BM149" s="158"/>
      <c r="BN149" s="158"/>
      <c r="BO149" s="158"/>
      <c r="BP149" s="158"/>
      <c r="BQ149" s="158"/>
      <c r="BR149" s="158"/>
      <c r="BS149" s="158"/>
      <c r="BT149" s="158"/>
      <c r="BU149" s="158"/>
      <c r="BV149" s="158"/>
      <c r="BW149" s="158"/>
      <c r="BX149" s="158"/>
      <c r="BY149" s="158"/>
      <c r="BZ149" s="158"/>
      <c r="CA149" s="158"/>
      <c r="CB149" s="159"/>
    </row>
    <row r="150" spans="1:80" x14ac:dyDescent="0.2">
      <c r="A150" s="407" t="s">
        <v>143</v>
      </c>
      <c r="B150" s="408"/>
      <c r="C150" s="408"/>
      <c r="D150" s="409"/>
      <c r="E150" s="407"/>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9"/>
      <c r="AN150" s="407" t="s">
        <v>483</v>
      </c>
      <c r="AO150" s="408"/>
      <c r="AP150" s="408"/>
      <c r="AQ150" s="408"/>
      <c r="AR150" s="408"/>
      <c r="AS150" s="408"/>
      <c r="AT150" s="408"/>
      <c r="AU150" s="408"/>
      <c r="AV150" s="409"/>
      <c r="AW150" s="407" t="s">
        <v>484</v>
      </c>
      <c r="AX150" s="408"/>
      <c r="AY150" s="408"/>
      <c r="AZ150" s="408"/>
      <c r="BA150" s="408"/>
      <c r="BB150" s="408"/>
      <c r="BC150" s="408"/>
      <c r="BD150" s="408"/>
      <c r="BE150" s="408"/>
      <c r="BF150" s="408"/>
      <c r="BG150" s="408"/>
      <c r="BH150" s="408"/>
      <c r="BI150" s="409"/>
      <c r="BJ150" s="407" t="s">
        <v>439</v>
      </c>
      <c r="BK150" s="408"/>
      <c r="BL150" s="408"/>
      <c r="BM150" s="408"/>
      <c r="BN150" s="408"/>
      <c r="BO150" s="408"/>
      <c r="BP150" s="408"/>
      <c r="BQ150" s="408"/>
      <c r="BR150" s="408"/>
      <c r="BS150" s="408"/>
      <c r="BT150" s="408"/>
      <c r="BU150" s="408"/>
      <c r="BV150" s="408"/>
      <c r="BW150" s="408"/>
      <c r="BX150" s="408"/>
      <c r="BY150" s="408"/>
      <c r="BZ150" s="408"/>
      <c r="CA150" s="408"/>
      <c r="CB150" s="409"/>
    </row>
    <row r="151" spans="1:80" x14ac:dyDescent="0.2">
      <c r="A151" s="407"/>
      <c r="B151" s="408"/>
      <c r="C151" s="408"/>
      <c r="D151" s="409"/>
      <c r="E151" s="407"/>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9"/>
      <c r="AN151" s="407" t="s">
        <v>485</v>
      </c>
      <c r="AO151" s="408"/>
      <c r="AP151" s="408"/>
      <c r="AQ151" s="408"/>
      <c r="AR151" s="408"/>
      <c r="AS151" s="408"/>
      <c r="AT151" s="408"/>
      <c r="AU151" s="408"/>
      <c r="AV151" s="409"/>
      <c r="AW151" s="407" t="s">
        <v>432</v>
      </c>
      <c r="AX151" s="408"/>
      <c r="AY151" s="408"/>
      <c r="AZ151" s="408"/>
      <c r="BA151" s="408"/>
      <c r="BB151" s="408"/>
      <c r="BC151" s="408"/>
      <c r="BD151" s="408"/>
      <c r="BE151" s="408"/>
      <c r="BF151" s="408"/>
      <c r="BG151" s="408"/>
      <c r="BH151" s="408"/>
      <c r="BI151" s="409"/>
      <c r="BJ151" s="407"/>
      <c r="BK151" s="408"/>
      <c r="BL151" s="408"/>
      <c r="BM151" s="408"/>
      <c r="BN151" s="408"/>
      <c r="BO151" s="408"/>
      <c r="BP151" s="408"/>
      <c r="BQ151" s="408"/>
      <c r="BR151" s="408"/>
      <c r="BS151" s="408"/>
      <c r="BT151" s="408"/>
      <c r="BU151" s="408"/>
      <c r="BV151" s="408"/>
      <c r="BW151" s="408"/>
      <c r="BX151" s="408"/>
      <c r="BY151" s="408"/>
      <c r="BZ151" s="408"/>
      <c r="CA151" s="408"/>
      <c r="CB151" s="409"/>
    </row>
    <row r="152" spans="1:80" x14ac:dyDescent="0.2">
      <c r="A152" s="400">
        <v>1</v>
      </c>
      <c r="B152" s="401"/>
      <c r="C152" s="401"/>
      <c r="D152" s="402"/>
      <c r="E152" s="400">
        <v>2</v>
      </c>
      <c r="F152" s="401"/>
      <c r="G152" s="401"/>
      <c r="H152" s="401"/>
      <c r="I152" s="401"/>
      <c r="J152" s="401"/>
      <c r="K152" s="401"/>
      <c r="L152" s="401"/>
      <c r="M152" s="401"/>
      <c r="N152" s="401"/>
      <c r="O152" s="401"/>
      <c r="P152" s="401"/>
      <c r="Q152" s="401"/>
      <c r="R152" s="401"/>
      <c r="S152" s="401"/>
      <c r="T152" s="401"/>
      <c r="U152" s="401"/>
      <c r="V152" s="401"/>
      <c r="W152" s="401"/>
      <c r="X152" s="401"/>
      <c r="Y152" s="401"/>
      <c r="Z152" s="401"/>
      <c r="AA152" s="401"/>
      <c r="AB152" s="401"/>
      <c r="AC152" s="401"/>
      <c r="AD152" s="401"/>
      <c r="AE152" s="401"/>
      <c r="AF152" s="401"/>
      <c r="AG152" s="401"/>
      <c r="AH152" s="401"/>
      <c r="AI152" s="401"/>
      <c r="AJ152" s="401"/>
      <c r="AK152" s="401"/>
      <c r="AL152" s="401"/>
      <c r="AM152" s="402"/>
      <c r="AN152" s="400">
        <v>3</v>
      </c>
      <c r="AO152" s="401"/>
      <c r="AP152" s="401"/>
      <c r="AQ152" s="401"/>
      <c r="AR152" s="401"/>
      <c r="AS152" s="401"/>
      <c r="AT152" s="401"/>
      <c r="AU152" s="401"/>
      <c r="AV152" s="402"/>
      <c r="AW152" s="400">
        <v>4</v>
      </c>
      <c r="AX152" s="401"/>
      <c r="AY152" s="401"/>
      <c r="AZ152" s="401"/>
      <c r="BA152" s="401"/>
      <c r="BB152" s="401"/>
      <c r="BC152" s="401"/>
      <c r="BD152" s="401"/>
      <c r="BE152" s="401"/>
      <c r="BF152" s="401"/>
      <c r="BG152" s="401"/>
      <c r="BH152" s="401"/>
      <c r="BI152" s="402"/>
      <c r="BJ152" s="400">
        <v>5</v>
      </c>
      <c r="BK152" s="401"/>
      <c r="BL152" s="401"/>
      <c r="BM152" s="401"/>
      <c r="BN152" s="401"/>
      <c r="BO152" s="401"/>
      <c r="BP152" s="401"/>
      <c r="BQ152" s="401"/>
      <c r="BR152" s="401"/>
      <c r="BS152" s="401"/>
      <c r="BT152" s="401"/>
      <c r="BU152" s="401"/>
      <c r="BV152" s="401"/>
      <c r="BW152" s="401"/>
      <c r="BX152" s="401"/>
      <c r="BY152" s="401"/>
      <c r="BZ152" s="401"/>
      <c r="CA152" s="401"/>
      <c r="CB152" s="402"/>
    </row>
    <row r="153" spans="1:80" ht="39.75" customHeight="1" x14ac:dyDescent="0.2">
      <c r="A153" s="413">
        <v>1</v>
      </c>
      <c r="B153" s="414"/>
      <c r="C153" s="414"/>
      <c r="D153" s="415"/>
      <c r="E153" s="227" t="s">
        <v>627</v>
      </c>
      <c r="F153" s="228"/>
      <c r="G153" s="228"/>
      <c r="H153" s="228"/>
      <c r="I153" s="228"/>
      <c r="J153" s="228"/>
      <c r="K153" s="228"/>
      <c r="L153" s="228"/>
      <c r="M153" s="228"/>
      <c r="N153" s="228"/>
      <c r="O153" s="228"/>
      <c r="P153" s="228"/>
      <c r="Q153" s="228"/>
      <c r="R153" s="228"/>
      <c r="S153" s="228"/>
      <c r="T153" s="228"/>
      <c r="U153" s="228"/>
      <c r="V153" s="228"/>
      <c r="W153" s="228"/>
      <c r="X153" s="228"/>
      <c r="Y153" s="228"/>
      <c r="Z153" s="228"/>
      <c r="AA153" s="228"/>
      <c r="AB153" s="228"/>
      <c r="AC153" s="228"/>
      <c r="AD153" s="228"/>
      <c r="AE153" s="228"/>
      <c r="AF153" s="228"/>
      <c r="AG153" s="228"/>
      <c r="AH153" s="228"/>
      <c r="AI153" s="228"/>
      <c r="AJ153" s="228"/>
      <c r="AK153" s="228"/>
      <c r="AL153" s="228"/>
      <c r="AM153" s="435"/>
      <c r="AN153" s="416">
        <v>12</v>
      </c>
      <c r="AO153" s="417"/>
      <c r="AP153" s="417"/>
      <c r="AQ153" s="417"/>
      <c r="AR153" s="417"/>
      <c r="AS153" s="417"/>
      <c r="AT153" s="417"/>
      <c r="AU153" s="417"/>
      <c r="AV153" s="418"/>
      <c r="AW153" s="392">
        <v>50000</v>
      </c>
      <c r="AX153" s="393"/>
      <c r="AY153" s="393"/>
      <c r="AZ153" s="393"/>
      <c r="BA153" s="393"/>
      <c r="BB153" s="393"/>
      <c r="BC153" s="393"/>
      <c r="BD153" s="393"/>
      <c r="BE153" s="393"/>
      <c r="BF153" s="393"/>
      <c r="BG153" s="393"/>
      <c r="BH153" s="393"/>
      <c r="BI153" s="394"/>
      <c r="BJ153" s="392">
        <f>ROUND(AN153*AW153,2)</f>
        <v>600000</v>
      </c>
      <c r="BK153" s="393"/>
      <c r="BL153" s="393"/>
      <c r="BM153" s="393"/>
      <c r="BN153" s="393"/>
      <c r="BO153" s="393"/>
      <c r="BP153" s="393"/>
      <c r="BQ153" s="393"/>
      <c r="BR153" s="393"/>
      <c r="BS153" s="393"/>
      <c r="BT153" s="393"/>
      <c r="BU153" s="393"/>
      <c r="BV153" s="393"/>
      <c r="BW153" s="393"/>
      <c r="BX153" s="393"/>
      <c r="BY153" s="393"/>
      <c r="BZ153" s="393"/>
      <c r="CA153" s="393"/>
      <c r="CB153" s="394"/>
    </row>
    <row r="154" spans="1:80" x14ac:dyDescent="0.2">
      <c r="A154" s="377"/>
      <c r="B154" s="378"/>
      <c r="C154" s="378"/>
      <c r="D154" s="379"/>
      <c r="E154" s="380" t="s">
        <v>421</v>
      </c>
      <c r="F154" s="381"/>
      <c r="G154" s="381"/>
      <c r="H154" s="381"/>
      <c r="I154" s="381"/>
      <c r="J154" s="381"/>
      <c r="K154" s="381"/>
      <c r="L154" s="381"/>
      <c r="M154" s="381"/>
      <c r="N154" s="381"/>
      <c r="O154" s="381"/>
      <c r="P154" s="381"/>
      <c r="Q154" s="381"/>
      <c r="R154" s="381"/>
      <c r="S154" s="381"/>
      <c r="T154" s="381"/>
      <c r="U154" s="381"/>
      <c r="V154" s="381"/>
      <c r="W154" s="381"/>
      <c r="X154" s="381"/>
      <c r="Y154" s="381"/>
      <c r="Z154" s="381"/>
      <c r="AA154" s="381"/>
      <c r="AB154" s="381"/>
      <c r="AC154" s="381"/>
      <c r="AD154" s="381"/>
      <c r="AE154" s="381"/>
      <c r="AF154" s="381"/>
      <c r="AG154" s="381"/>
      <c r="AH154" s="381"/>
      <c r="AI154" s="381"/>
      <c r="AJ154" s="381"/>
      <c r="AK154" s="381"/>
      <c r="AL154" s="381"/>
      <c r="AM154" s="382"/>
      <c r="AN154" s="386" t="s">
        <v>52</v>
      </c>
      <c r="AO154" s="387"/>
      <c r="AP154" s="387"/>
      <c r="AQ154" s="387"/>
      <c r="AR154" s="387"/>
      <c r="AS154" s="387"/>
      <c r="AT154" s="387"/>
      <c r="AU154" s="387"/>
      <c r="AV154" s="388"/>
      <c r="AW154" s="386" t="s">
        <v>52</v>
      </c>
      <c r="AX154" s="387"/>
      <c r="AY154" s="387"/>
      <c r="AZ154" s="387"/>
      <c r="BA154" s="387"/>
      <c r="BB154" s="387"/>
      <c r="BC154" s="387"/>
      <c r="BD154" s="387"/>
      <c r="BE154" s="387"/>
      <c r="BF154" s="387"/>
      <c r="BG154" s="387"/>
      <c r="BH154" s="387"/>
      <c r="BI154" s="388"/>
      <c r="BJ154" s="389">
        <f>SUM(BJ153:CB153)</f>
        <v>600000</v>
      </c>
      <c r="BK154" s="390"/>
      <c r="BL154" s="390"/>
      <c r="BM154" s="390"/>
      <c r="BN154" s="390"/>
      <c r="BO154" s="390"/>
      <c r="BP154" s="390"/>
      <c r="BQ154" s="390"/>
      <c r="BR154" s="390"/>
      <c r="BS154" s="390"/>
      <c r="BT154" s="390"/>
      <c r="BU154" s="390"/>
      <c r="BV154" s="390"/>
      <c r="BW154" s="390"/>
      <c r="BX154" s="390"/>
      <c r="BY154" s="390"/>
      <c r="BZ154" s="390"/>
      <c r="CA154" s="390"/>
      <c r="CB154" s="391"/>
    </row>
    <row r="155" spans="1:80" ht="15.75" customHeight="1" x14ac:dyDescent="0.25">
      <c r="A155" s="7"/>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row>
    <row r="156" spans="1:80" ht="15.75" x14ac:dyDescent="0.25">
      <c r="A156" s="481" t="s">
        <v>542</v>
      </c>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c r="AA156" s="481"/>
      <c r="AB156" s="481"/>
      <c r="AC156" s="481"/>
      <c r="AD156" s="481"/>
      <c r="AE156" s="481"/>
      <c r="AF156" s="481"/>
      <c r="AG156" s="481"/>
      <c r="AH156" s="481"/>
      <c r="AI156" s="481"/>
      <c r="AJ156" s="481"/>
      <c r="AK156" s="481"/>
      <c r="AL156" s="481"/>
      <c r="AM156" s="481"/>
      <c r="AN156" s="481"/>
      <c r="AO156" s="481"/>
      <c r="AP156" s="481"/>
      <c r="AQ156" s="481"/>
      <c r="AR156" s="481"/>
      <c r="AS156" s="481"/>
      <c r="AT156" s="481"/>
      <c r="AU156" s="481"/>
      <c r="AV156" s="481"/>
      <c r="AW156" s="481"/>
      <c r="AX156" s="481"/>
      <c r="AY156" s="481"/>
      <c r="AZ156" s="481"/>
      <c r="BA156" s="481"/>
      <c r="BB156" s="481"/>
      <c r="BC156" s="481"/>
      <c r="BD156" s="481"/>
      <c r="BE156" s="481"/>
      <c r="BF156" s="481"/>
      <c r="BG156" s="481"/>
      <c r="BH156" s="481"/>
      <c r="BI156" s="481"/>
      <c r="BJ156" s="481"/>
      <c r="BK156" s="481"/>
      <c r="BL156" s="481"/>
      <c r="BM156" s="481"/>
      <c r="BN156" s="481"/>
      <c r="BO156" s="481"/>
      <c r="BP156" s="481"/>
      <c r="BQ156" s="481"/>
      <c r="BR156" s="481"/>
      <c r="BS156" s="481"/>
      <c r="BT156" s="481"/>
      <c r="BU156" s="481"/>
      <c r="BV156" s="481"/>
      <c r="BW156" s="481"/>
      <c r="BX156" s="481"/>
      <c r="BY156" s="481"/>
      <c r="BZ156" s="481"/>
      <c r="CA156" s="481"/>
      <c r="CB156" s="481"/>
    </row>
    <row r="157" spans="1:80" ht="15.75" x14ac:dyDescent="0.25">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410" t="s">
        <v>511</v>
      </c>
      <c r="AT157" s="410"/>
      <c r="AU157" s="410"/>
      <c r="AV157" s="410"/>
      <c r="AW157" s="410"/>
      <c r="AX157" s="410"/>
      <c r="AY157" s="410"/>
      <c r="AZ157" s="410"/>
      <c r="BA157" s="410"/>
      <c r="BB157" s="410"/>
      <c r="BC157" s="411" t="s">
        <v>317</v>
      </c>
      <c r="BD157" s="411"/>
      <c r="BE157" s="411"/>
      <c r="BF157" s="411"/>
      <c r="BG157" s="411"/>
      <c r="BH157" s="411"/>
      <c r="BI157" s="411"/>
      <c r="BJ157" s="411"/>
      <c r="BK157" s="411"/>
      <c r="BL157" s="411"/>
      <c r="BM157" s="411"/>
      <c r="BN157" s="411"/>
      <c r="BO157" s="411"/>
      <c r="BP157" s="411"/>
      <c r="BQ157" s="108"/>
      <c r="BR157" s="108"/>
      <c r="BS157" s="108"/>
      <c r="BT157" s="108"/>
      <c r="BU157" s="108"/>
      <c r="BV157" s="108"/>
      <c r="BW157" s="108"/>
      <c r="BX157" s="108"/>
      <c r="BY157" s="108"/>
      <c r="BZ157" s="108"/>
      <c r="CA157" s="108"/>
      <c r="CB157" s="108"/>
    </row>
    <row r="159" spans="1:80" x14ac:dyDescent="0.2">
      <c r="A159" s="157" t="s">
        <v>142</v>
      </c>
      <c r="B159" s="158"/>
      <c r="C159" s="158"/>
      <c r="D159" s="159"/>
      <c r="E159" s="157" t="s">
        <v>41</v>
      </c>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9"/>
      <c r="AJ159" s="157" t="s">
        <v>433</v>
      </c>
      <c r="AK159" s="158"/>
      <c r="AL159" s="158"/>
      <c r="AM159" s="158"/>
      <c r="AN159" s="158"/>
      <c r="AO159" s="158"/>
      <c r="AP159" s="158"/>
      <c r="AQ159" s="158"/>
      <c r="AR159" s="158"/>
      <c r="AS159" s="158"/>
      <c r="AT159" s="159"/>
      <c r="AU159" s="157" t="s">
        <v>486</v>
      </c>
      <c r="AV159" s="158"/>
      <c r="AW159" s="158"/>
      <c r="AX159" s="158"/>
      <c r="AY159" s="158"/>
      <c r="AZ159" s="158"/>
      <c r="BA159" s="158"/>
      <c r="BB159" s="158"/>
      <c r="BC159" s="158"/>
      <c r="BD159" s="159"/>
      <c r="BE159" s="157" t="s">
        <v>487</v>
      </c>
      <c r="BF159" s="158"/>
      <c r="BG159" s="158"/>
      <c r="BH159" s="158"/>
      <c r="BI159" s="158"/>
      <c r="BJ159" s="158"/>
      <c r="BK159" s="158"/>
      <c r="BL159" s="158"/>
      <c r="BM159" s="158"/>
      <c r="BN159" s="158"/>
      <c r="BO159" s="159"/>
      <c r="BP159" s="157" t="s">
        <v>425</v>
      </c>
      <c r="BQ159" s="158"/>
      <c r="BR159" s="158"/>
      <c r="BS159" s="158"/>
      <c r="BT159" s="158"/>
      <c r="BU159" s="158"/>
      <c r="BV159" s="158"/>
      <c r="BW159" s="158"/>
      <c r="BX159" s="158"/>
      <c r="BY159" s="158"/>
      <c r="BZ159" s="158"/>
      <c r="CA159" s="158"/>
      <c r="CB159" s="159"/>
    </row>
    <row r="160" spans="1:80" x14ac:dyDescent="0.2">
      <c r="A160" s="407" t="s">
        <v>143</v>
      </c>
      <c r="B160" s="408"/>
      <c r="C160" s="408"/>
      <c r="D160" s="409"/>
      <c r="E160" s="407"/>
      <c r="F160" s="408"/>
      <c r="G160" s="408"/>
      <c r="H160" s="408"/>
      <c r="I160" s="408"/>
      <c r="J160" s="408"/>
      <c r="K160" s="408"/>
      <c r="L160" s="408"/>
      <c r="M160" s="408"/>
      <c r="N160" s="408"/>
      <c r="O160" s="408"/>
      <c r="P160" s="408"/>
      <c r="Q160" s="408"/>
      <c r="R160" s="408"/>
      <c r="S160" s="408"/>
      <c r="T160" s="408"/>
      <c r="U160" s="408"/>
      <c r="V160" s="408"/>
      <c r="W160" s="408"/>
      <c r="X160" s="408"/>
      <c r="Y160" s="408"/>
      <c r="Z160" s="408"/>
      <c r="AA160" s="408"/>
      <c r="AB160" s="408"/>
      <c r="AC160" s="408"/>
      <c r="AD160" s="408"/>
      <c r="AE160" s="408"/>
      <c r="AF160" s="408"/>
      <c r="AG160" s="408"/>
      <c r="AH160" s="408"/>
      <c r="AI160" s="409"/>
      <c r="AJ160" s="407" t="s">
        <v>488</v>
      </c>
      <c r="AK160" s="408"/>
      <c r="AL160" s="408"/>
      <c r="AM160" s="408"/>
      <c r="AN160" s="408"/>
      <c r="AO160" s="408"/>
      <c r="AP160" s="408"/>
      <c r="AQ160" s="408"/>
      <c r="AR160" s="408"/>
      <c r="AS160" s="408"/>
      <c r="AT160" s="409"/>
      <c r="AU160" s="407" t="s">
        <v>489</v>
      </c>
      <c r="AV160" s="408"/>
      <c r="AW160" s="408"/>
      <c r="AX160" s="408"/>
      <c r="AY160" s="408"/>
      <c r="AZ160" s="408"/>
      <c r="BA160" s="408"/>
      <c r="BB160" s="408"/>
      <c r="BC160" s="408"/>
      <c r="BD160" s="409"/>
      <c r="BE160" s="407" t="s">
        <v>490</v>
      </c>
      <c r="BF160" s="408"/>
      <c r="BG160" s="408"/>
      <c r="BH160" s="408"/>
      <c r="BI160" s="408"/>
      <c r="BJ160" s="408"/>
      <c r="BK160" s="408"/>
      <c r="BL160" s="408"/>
      <c r="BM160" s="408"/>
      <c r="BN160" s="408"/>
      <c r="BO160" s="409"/>
      <c r="BP160" s="407" t="s">
        <v>491</v>
      </c>
      <c r="BQ160" s="408"/>
      <c r="BR160" s="408"/>
      <c r="BS160" s="408"/>
      <c r="BT160" s="408"/>
      <c r="BU160" s="408"/>
      <c r="BV160" s="408"/>
      <c r="BW160" s="408"/>
      <c r="BX160" s="408"/>
      <c r="BY160" s="408"/>
      <c r="BZ160" s="408"/>
      <c r="CA160" s="408"/>
      <c r="CB160" s="409"/>
    </row>
    <row r="161" spans="1:89" x14ac:dyDescent="0.2">
      <c r="A161" s="407"/>
      <c r="B161" s="408"/>
      <c r="C161" s="408"/>
      <c r="D161" s="409"/>
      <c r="E161" s="407"/>
      <c r="F161" s="408"/>
      <c r="G161" s="408"/>
      <c r="H161" s="408"/>
      <c r="I161" s="408"/>
      <c r="J161" s="408"/>
      <c r="K161" s="408"/>
      <c r="L161" s="408"/>
      <c r="M161" s="408"/>
      <c r="N161" s="408"/>
      <c r="O161" s="408"/>
      <c r="P161" s="408"/>
      <c r="Q161" s="408"/>
      <c r="R161" s="408"/>
      <c r="S161" s="408"/>
      <c r="T161" s="408"/>
      <c r="U161" s="408"/>
      <c r="V161" s="408"/>
      <c r="W161" s="408"/>
      <c r="X161" s="408"/>
      <c r="Y161" s="408"/>
      <c r="Z161" s="408"/>
      <c r="AA161" s="408"/>
      <c r="AB161" s="408"/>
      <c r="AC161" s="408"/>
      <c r="AD161" s="408"/>
      <c r="AE161" s="408"/>
      <c r="AF161" s="408"/>
      <c r="AG161" s="408"/>
      <c r="AH161" s="408"/>
      <c r="AI161" s="409"/>
      <c r="AJ161" s="407" t="s">
        <v>492</v>
      </c>
      <c r="AK161" s="408"/>
      <c r="AL161" s="408"/>
      <c r="AM161" s="408"/>
      <c r="AN161" s="408"/>
      <c r="AO161" s="408"/>
      <c r="AP161" s="408"/>
      <c r="AQ161" s="408"/>
      <c r="AR161" s="408"/>
      <c r="AS161" s="408"/>
      <c r="AT161" s="409"/>
      <c r="AU161" s="407" t="s">
        <v>493</v>
      </c>
      <c r="AV161" s="408"/>
      <c r="AW161" s="408"/>
      <c r="AX161" s="408"/>
      <c r="AY161" s="408"/>
      <c r="AZ161" s="408"/>
      <c r="BA161" s="408"/>
      <c r="BB161" s="408"/>
      <c r="BC161" s="408"/>
      <c r="BD161" s="409"/>
      <c r="BE161" s="407"/>
      <c r="BF161" s="408"/>
      <c r="BG161" s="408"/>
      <c r="BH161" s="408"/>
      <c r="BI161" s="408"/>
      <c r="BJ161" s="408"/>
      <c r="BK161" s="408"/>
      <c r="BL161" s="408"/>
      <c r="BM161" s="408"/>
      <c r="BN161" s="408"/>
      <c r="BO161" s="409"/>
      <c r="BP161" s="407"/>
      <c r="BQ161" s="408"/>
      <c r="BR161" s="408"/>
      <c r="BS161" s="408"/>
      <c r="BT161" s="408"/>
      <c r="BU161" s="408"/>
      <c r="BV161" s="408"/>
      <c r="BW161" s="408"/>
      <c r="BX161" s="408"/>
      <c r="BY161" s="408"/>
      <c r="BZ161" s="408"/>
      <c r="CA161" s="408"/>
      <c r="CB161" s="409"/>
    </row>
    <row r="162" spans="1:89" x14ac:dyDescent="0.2">
      <c r="A162" s="400">
        <v>1</v>
      </c>
      <c r="B162" s="401"/>
      <c r="C162" s="401"/>
      <c r="D162" s="402"/>
      <c r="E162" s="400">
        <v>2</v>
      </c>
      <c r="F162" s="401"/>
      <c r="G162" s="401"/>
      <c r="H162" s="401"/>
      <c r="I162" s="401"/>
      <c r="J162" s="401"/>
      <c r="K162" s="401"/>
      <c r="L162" s="401"/>
      <c r="M162" s="401"/>
      <c r="N162" s="401"/>
      <c r="O162" s="401"/>
      <c r="P162" s="401"/>
      <c r="Q162" s="401"/>
      <c r="R162" s="401"/>
      <c r="S162" s="401"/>
      <c r="T162" s="401"/>
      <c r="U162" s="401"/>
      <c r="V162" s="401"/>
      <c r="W162" s="401"/>
      <c r="X162" s="401"/>
      <c r="Y162" s="401"/>
      <c r="Z162" s="401"/>
      <c r="AA162" s="401"/>
      <c r="AB162" s="401"/>
      <c r="AC162" s="401"/>
      <c r="AD162" s="401"/>
      <c r="AE162" s="401"/>
      <c r="AF162" s="401"/>
      <c r="AG162" s="401"/>
      <c r="AH162" s="401"/>
      <c r="AI162" s="402"/>
      <c r="AJ162" s="400">
        <v>3</v>
      </c>
      <c r="AK162" s="401"/>
      <c r="AL162" s="401"/>
      <c r="AM162" s="401"/>
      <c r="AN162" s="401"/>
      <c r="AO162" s="401"/>
      <c r="AP162" s="401"/>
      <c r="AQ162" s="401"/>
      <c r="AR162" s="401"/>
      <c r="AS162" s="401"/>
      <c r="AT162" s="402"/>
      <c r="AU162" s="400">
        <v>4</v>
      </c>
      <c r="AV162" s="401"/>
      <c r="AW162" s="401"/>
      <c r="AX162" s="401"/>
      <c r="AY162" s="401"/>
      <c r="AZ162" s="401"/>
      <c r="BA162" s="401"/>
      <c r="BB162" s="401"/>
      <c r="BC162" s="401"/>
      <c r="BD162" s="402"/>
      <c r="BE162" s="400">
        <v>5</v>
      </c>
      <c r="BF162" s="401"/>
      <c r="BG162" s="401"/>
      <c r="BH162" s="401"/>
      <c r="BI162" s="401"/>
      <c r="BJ162" s="401"/>
      <c r="BK162" s="401"/>
      <c r="BL162" s="401"/>
      <c r="BM162" s="401"/>
      <c r="BN162" s="401"/>
      <c r="BO162" s="402"/>
      <c r="BP162" s="400">
        <v>6</v>
      </c>
      <c r="BQ162" s="401"/>
      <c r="BR162" s="401"/>
      <c r="BS162" s="401"/>
      <c r="BT162" s="401"/>
      <c r="BU162" s="401"/>
      <c r="BV162" s="401"/>
      <c r="BW162" s="401"/>
      <c r="BX162" s="401"/>
      <c r="BY162" s="401"/>
      <c r="BZ162" s="401"/>
      <c r="CA162" s="401"/>
      <c r="CB162" s="402"/>
    </row>
    <row r="163" spans="1:89" x14ac:dyDescent="0.2">
      <c r="A163" s="400">
        <v>1</v>
      </c>
      <c r="B163" s="401"/>
      <c r="C163" s="401"/>
      <c r="D163" s="402"/>
      <c r="E163" s="413" t="s">
        <v>628</v>
      </c>
      <c r="F163" s="414"/>
      <c r="G163" s="414"/>
      <c r="H163" s="414"/>
      <c r="I163" s="414"/>
      <c r="J163" s="414"/>
      <c r="K163" s="414"/>
      <c r="L163" s="414"/>
      <c r="M163" s="414"/>
      <c r="N163" s="414"/>
      <c r="O163" s="414"/>
      <c r="P163" s="414"/>
      <c r="Q163" s="414"/>
      <c r="R163" s="414"/>
      <c r="S163" s="414"/>
      <c r="T163" s="414"/>
      <c r="U163" s="414"/>
      <c r="V163" s="414"/>
      <c r="W163" s="414"/>
      <c r="X163" s="414"/>
      <c r="Y163" s="414"/>
      <c r="Z163" s="414"/>
      <c r="AA163" s="414"/>
      <c r="AB163" s="414"/>
      <c r="AC163" s="414"/>
      <c r="AD163" s="414"/>
      <c r="AE163" s="414"/>
      <c r="AF163" s="414"/>
      <c r="AG163" s="414"/>
      <c r="AH163" s="414"/>
      <c r="AI163" s="415"/>
      <c r="AJ163" s="472">
        <v>183</v>
      </c>
      <c r="AK163" s="473"/>
      <c r="AL163" s="473"/>
      <c r="AM163" s="473"/>
      <c r="AN163" s="473"/>
      <c r="AO163" s="473"/>
      <c r="AP163" s="473"/>
      <c r="AQ163" s="473"/>
      <c r="AR163" s="473"/>
      <c r="AS163" s="473"/>
      <c r="AT163" s="474"/>
      <c r="AU163" s="475">
        <v>4772.68</v>
      </c>
      <c r="AV163" s="476"/>
      <c r="AW163" s="476"/>
      <c r="AX163" s="476"/>
      <c r="AY163" s="476"/>
      <c r="AZ163" s="476"/>
      <c r="BA163" s="476"/>
      <c r="BB163" s="476"/>
      <c r="BC163" s="476"/>
      <c r="BD163" s="477"/>
      <c r="BE163" s="478">
        <v>1</v>
      </c>
      <c r="BF163" s="479"/>
      <c r="BG163" s="479"/>
      <c r="BH163" s="479"/>
      <c r="BI163" s="479"/>
      <c r="BJ163" s="479"/>
      <c r="BK163" s="479"/>
      <c r="BL163" s="479"/>
      <c r="BM163" s="479"/>
      <c r="BN163" s="479"/>
      <c r="BO163" s="480"/>
      <c r="BP163" s="466">
        <v>873400</v>
      </c>
      <c r="BQ163" s="467"/>
      <c r="BR163" s="467"/>
      <c r="BS163" s="467"/>
      <c r="BT163" s="467"/>
      <c r="BU163" s="467"/>
      <c r="BV163" s="467"/>
      <c r="BW163" s="467"/>
      <c r="BX163" s="467"/>
      <c r="BY163" s="467"/>
      <c r="BZ163" s="467"/>
      <c r="CA163" s="467"/>
      <c r="CB163" s="468"/>
    </row>
    <row r="164" spans="1:89" x14ac:dyDescent="0.2">
      <c r="A164" s="400">
        <v>2</v>
      </c>
      <c r="B164" s="401"/>
      <c r="C164" s="401"/>
      <c r="D164" s="402"/>
      <c r="E164" s="413" t="s">
        <v>629</v>
      </c>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5"/>
      <c r="AJ164" s="442">
        <v>528</v>
      </c>
      <c r="AK164" s="443"/>
      <c r="AL164" s="443"/>
      <c r="AM164" s="443"/>
      <c r="AN164" s="443"/>
      <c r="AO164" s="443"/>
      <c r="AP164" s="443"/>
      <c r="AQ164" s="443"/>
      <c r="AR164" s="443"/>
      <c r="AS164" s="443"/>
      <c r="AT164" s="444"/>
      <c r="AU164" s="442">
        <v>196.59</v>
      </c>
      <c r="AV164" s="443"/>
      <c r="AW164" s="443"/>
      <c r="AX164" s="443"/>
      <c r="AY164" s="443"/>
      <c r="AZ164" s="443"/>
      <c r="BA164" s="443"/>
      <c r="BB164" s="443"/>
      <c r="BC164" s="443"/>
      <c r="BD164" s="444"/>
      <c r="BE164" s="563">
        <v>1</v>
      </c>
      <c r="BF164" s="564"/>
      <c r="BG164" s="564"/>
      <c r="BH164" s="564"/>
      <c r="BI164" s="564"/>
      <c r="BJ164" s="564"/>
      <c r="BK164" s="564"/>
      <c r="BL164" s="564"/>
      <c r="BM164" s="564"/>
      <c r="BN164" s="564"/>
      <c r="BO164" s="565"/>
      <c r="BP164" s="466">
        <v>63400</v>
      </c>
      <c r="BQ164" s="467"/>
      <c r="BR164" s="467"/>
      <c r="BS164" s="467"/>
      <c r="BT164" s="467"/>
      <c r="BU164" s="467"/>
      <c r="BV164" s="467"/>
      <c r="BW164" s="467"/>
      <c r="BX164" s="467"/>
      <c r="BY164" s="467"/>
      <c r="BZ164" s="467"/>
      <c r="CA164" s="467"/>
      <c r="CB164" s="468"/>
    </row>
    <row r="165" spans="1:89" ht="12.75" customHeight="1" x14ac:dyDescent="0.2">
      <c r="A165" s="400">
        <v>3</v>
      </c>
      <c r="B165" s="401"/>
      <c r="C165" s="401"/>
      <c r="D165" s="402"/>
      <c r="E165" s="227" t="s">
        <v>630</v>
      </c>
      <c r="F165" s="228"/>
      <c r="G165" s="228"/>
      <c r="H165" s="228"/>
      <c r="I165" s="228"/>
      <c r="J165" s="228"/>
      <c r="K165" s="228"/>
      <c r="L165" s="228"/>
      <c r="M165" s="228"/>
      <c r="N165" s="228"/>
      <c r="O165" s="228"/>
      <c r="P165" s="228"/>
      <c r="Q165" s="228"/>
      <c r="R165" s="228"/>
      <c r="S165" s="228"/>
      <c r="T165" s="228"/>
      <c r="U165" s="228"/>
      <c r="V165" s="228"/>
      <c r="W165" s="228"/>
      <c r="X165" s="228"/>
      <c r="Y165" s="228"/>
      <c r="Z165" s="228"/>
      <c r="AA165" s="228"/>
      <c r="AB165" s="228"/>
      <c r="AC165" s="228"/>
      <c r="AD165" s="228"/>
      <c r="AE165" s="228"/>
      <c r="AF165" s="228"/>
      <c r="AG165" s="228"/>
      <c r="AH165" s="228"/>
      <c r="AI165" s="435"/>
      <c r="AJ165" s="442">
        <v>25</v>
      </c>
      <c r="AK165" s="443"/>
      <c r="AL165" s="443"/>
      <c r="AM165" s="443"/>
      <c r="AN165" s="443"/>
      <c r="AO165" s="443"/>
      <c r="AP165" s="443"/>
      <c r="AQ165" s="443"/>
      <c r="AR165" s="443"/>
      <c r="AS165" s="443"/>
      <c r="AT165" s="444"/>
      <c r="AU165" s="442">
        <v>2536</v>
      </c>
      <c r="AV165" s="443"/>
      <c r="AW165" s="443"/>
      <c r="AX165" s="443"/>
      <c r="AY165" s="443"/>
      <c r="AZ165" s="443"/>
      <c r="BA165" s="443"/>
      <c r="BB165" s="443"/>
      <c r="BC165" s="443"/>
      <c r="BD165" s="444"/>
      <c r="BE165" s="563">
        <v>1</v>
      </c>
      <c r="BF165" s="564"/>
      <c r="BG165" s="564"/>
      <c r="BH165" s="564"/>
      <c r="BI165" s="564"/>
      <c r="BJ165" s="564"/>
      <c r="BK165" s="564"/>
      <c r="BL165" s="564"/>
      <c r="BM165" s="564"/>
      <c r="BN165" s="564"/>
      <c r="BO165" s="565"/>
      <c r="BP165" s="466">
        <v>103800</v>
      </c>
      <c r="BQ165" s="467"/>
      <c r="BR165" s="467"/>
      <c r="BS165" s="467"/>
      <c r="BT165" s="467"/>
      <c r="BU165" s="467"/>
      <c r="BV165" s="467"/>
      <c r="BW165" s="467"/>
      <c r="BX165" s="467"/>
      <c r="BY165" s="467"/>
      <c r="BZ165" s="467"/>
      <c r="CA165" s="467"/>
      <c r="CB165" s="468"/>
      <c r="CK165" s="80"/>
    </row>
    <row r="166" spans="1:89" hidden="1" x14ac:dyDescent="0.2">
      <c r="A166" s="400"/>
      <c r="B166" s="401"/>
      <c r="C166" s="401"/>
      <c r="D166" s="402"/>
      <c r="E166" s="397"/>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c r="AG166" s="398"/>
      <c r="AH166" s="398"/>
      <c r="AI166" s="399"/>
      <c r="AJ166" s="442"/>
      <c r="AK166" s="443"/>
      <c r="AL166" s="443"/>
      <c r="AM166" s="443"/>
      <c r="AN166" s="443"/>
      <c r="AO166" s="443"/>
      <c r="AP166" s="443"/>
      <c r="AQ166" s="443"/>
      <c r="AR166" s="443"/>
      <c r="AS166" s="443"/>
      <c r="AT166" s="444"/>
      <c r="AU166" s="442"/>
      <c r="AV166" s="443"/>
      <c r="AW166" s="443"/>
      <c r="AX166" s="443"/>
      <c r="AY166" s="443"/>
      <c r="AZ166" s="443"/>
      <c r="BA166" s="443"/>
      <c r="BB166" s="443"/>
      <c r="BC166" s="443"/>
      <c r="BD166" s="444"/>
      <c r="BE166" s="563"/>
      <c r="BF166" s="564"/>
      <c r="BG166" s="564"/>
      <c r="BH166" s="564"/>
      <c r="BI166" s="564"/>
      <c r="BJ166" s="564"/>
      <c r="BK166" s="564"/>
      <c r="BL166" s="564"/>
      <c r="BM166" s="564"/>
      <c r="BN166" s="564"/>
      <c r="BO166" s="565"/>
      <c r="BP166" s="466">
        <f t="shared" ref="BP166:BP167" si="5">ROUND(AJ166*AU166*BE166,2)</f>
        <v>0</v>
      </c>
      <c r="BQ166" s="467"/>
      <c r="BR166" s="467"/>
      <c r="BS166" s="467"/>
      <c r="BT166" s="467"/>
      <c r="BU166" s="467"/>
      <c r="BV166" s="467"/>
      <c r="BW166" s="467"/>
      <c r="BX166" s="467"/>
      <c r="BY166" s="467"/>
      <c r="BZ166" s="467"/>
      <c r="CA166" s="467"/>
      <c r="CB166" s="468"/>
    </row>
    <row r="167" spans="1:89" hidden="1" x14ac:dyDescent="0.2">
      <c r="A167" s="400"/>
      <c r="B167" s="401"/>
      <c r="C167" s="401"/>
      <c r="D167" s="402"/>
      <c r="E167" s="397"/>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c r="AG167" s="398"/>
      <c r="AH167" s="398"/>
      <c r="AI167" s="399"/>
      <c r="AJ167" s="442"/>
      <c r="AK167" s="443"/>
      <c r="AL167" s="443"/>
      <c r="AM167" s="443"/>
      <c r="AN167" s="443"/>
      <c r="AO167" s="443"/>
      <c r="AP167" s="443"/>
      <c r="AQ167" s="443"/>
      <c r="AR167" s="443"/>
      <c r="AS167" s="443"/>
      <c r="AT167" s="444"/>
      <c r="AU167" s="442"/>
      <c r="AV167" s="443"/>
      <c r="AW167" s="443"/>
      <c r="AX167" s="443"/>
      <c r="AY167" s="443"/>
      <c r="AZ167" s="443"/>
      <c r="BA167" s="443"/>
      <c r="BB167" s="443"/>
      <c r="BC167" s="443"/>
      <c r="BD167" s="444"/>
      <c r="BE167" s="563"/>
      <c r="BF167" s="564"/>
      <c r="BG167" s="564"/>
      <c r="BH167" s="564"/>
      <c r="BI167" s="564"/>
      <c r="BJ167" s="564"/>
      <c r="BK167" s="564"/>
      <c r="BL167" s="564"/>
      <c r="BM167" s="564"/>
      <c r="BN167" s="564"/>
      <c r="BO167" s="565"/>
      <c r="BP167" s="466">
        <f t="shared" si="5"/>
        <v>0</v>
      </c>
      <c r="BQ167" s="467"/>
      <c r="BR167" s="467"/>
      <c r="BS167" s="467"/>
      <c r="BT167" s="467"/>
      <c r="BU167" s="467"/>
      <c r="BV167" s="467"/>
      <c r="BW167" s="467"/>
      <c r="BX167" s="467"/>
      <c r="BY167" s="467"/>
      <c r="BZ167" s="467"/>
      <c r="CA167" s="467"/>
      <c r="CB167" s="468"/>
    </row>
    <row r="168" spans="1:89" ht="12.75" customHeight="1" x14ac:dyDescent="0.2">
      <c r="A168" s="400">
        <v>4</v>
      </c>
      <c r="B168" s="401"/>
      <c r="C168" s="401"/>
      <c r="D168" s="402"/>
      <c r="E168" s="227" t="s">
        <v>631</v>
      </c>
      <c r="F168" s="228"/>
      <c r="G168" s="228"/>
      <c r="H168" s="228"/>
      <c r="I168" s="228"/>
      <c r="J168" s="228"/>
      <c r="K168" s="228"/>
      <c r="L168" s="228"/>
      <c r="M168" s="228"/>
      <c r="N168" s="228"/>
      <c r="O168" s="228"/>
      <c r="P168" s="228"/>
      <c r="Q168" s="228"/>
      <c r="R168" s="228"/>
      <c r="S168" s="228"/>
      <c r="T168" s="228"/>
      <c r="U168" s="228"/>
      <c r="V168" s="228"/>
      <c r="W168" s="228"/>
      <c r="X168" s="228"/>
      <c r="Y168" s="228"/>
      <c r="Z168" s="228"/>
      <c r="AA168" s="228"/>
      <c r="AB168" s="228"/>
      <c r="AC168" s="228"/>
      <c r="AD168" s="228"/>
      <c r="AE168" s="228"/>
      <c r="AF168" s="228"/>
      <c r="AG168" s="228"/>
      <c r="AH168" s="228"/>
      <c r="AI168" s="435"/>
      <c r="AJ168" s="442">
        <v>12</v>
      </c>
      <c r="AK168" s="443"/>
      <c r="AL168" s="443"/>
      <c r="AM168" s="443"/>
      <c r="AN168" s="443"/>
      <c r="AO168" s="443"/>
      <c r="AP168" s="443"/>
      <c r="AQ168" s="443"/>
      <c r="AR168" s="443"/>
      <c r="AS168" s="443"/>
      <c r="AT168" s="444"/>
      <c r="AU168" s="442">
        <v>3075</v>
      </c>
      <c r="AV168" s="443"/>
      <c r="AW168" s="443"/>
      <c r="AX168" s="443"/>
      <c r="AY168" s="443"/>
      <c r="AZ168" s="443"/>
      <c r="BA168" s="443"/>
      <c r="BB168" s="443"/>
      <c r="BC168" s="443"/>
      <c r="BD168" s="444"/>
      <c r="BE168" s="563">
        <v>1</v>
      </c>
      <c r="BF168" s="564"/>
      <c r="BG168" s="564"/>
      <c r="BH168" s="564"/>
      <c r="BI168" s="564"/>
      <c r="BJ168" s="564"/>
      <c r="BK168" s="564"/>
      <c r="BL168" s="564"/>
      <c r="BM168" s="564"/>
      <c r="BN168" s="564"/>
      <c r="BO168" s="565"/>
      <c r="BP168" s="466">
        <f t="shared" ref="BP168" si="6">ROUND(AJ168*AU168*BE168,2)</f>
        <v>36900</v>
      </c>
      <c r="BQ168" s="467"/>
      <c r="BR168" s="467"/>
      <c r="BS168" s="467"/>
      <c r="BT168" s="467"/>
      <c r="BU168" s="467"/>
      <c r="BV168" s="467"/>
      <c r="BW168" s="467"/>
      <c r="BX168" s="467"/>
      <c r="BY168" s="467"/>
      <c r="BZ168" s="467"/>
      <c r="CA168" s="467"/>
      <c r="CB168" s="468"/>
    </row>
    <row r="169" spans="1:89" x14ac:dyDescent="0.2">
      <c r="A169" s="377"/>
      <c r="B169" s="378"/>
      <c r="C169" s="378"/>
      <c r="D169" s="379"/>
      <c r="E169" s="460" t="s">
        <v>421</v>
      </c>
      <c r="F169" s="461"/>
      <c r="G169" s="461"/>
      <c r="H169" s="461"/>
      <c r="I169" s="461"/>
      <c r="J169" s="461"/>
      <c r="K169" s="461"/>
      <c r="L169" s="461"/>
      <c r="M169" s="461"/>
      <c r="N169" s="461"/>
      <c r="O169" s="461"/>
      <c r="P169" s="461"/>
      <c r="Q169" s="461"/>
      <c r="R169" s="461"/>
      <c r="S169" s="461"/>
      <c r="T169" s="461"/>
      <c r="U169" s="461"/>
      <c r="V169" s="461"/>
      <c r="W169" s="461"/>
      <c r="X169" s="461"/>
      <c r="Y169" s="461"/>
      <c r="Z169" s="461"/>
      <c r="AA169" s="461"/>
      <c r="AB169" s="461"/>
      <c r="AC169" s="461"/>
      <c r="AD169" s="461"/>
      <c r="AE169" s="461"/>
      <c r="AF169" s="461"/>
      <c r="AG169" s="461"/>
      <c r="AH169" s="461"/>
      <c r="AI169" s="462"/>
      <c r="AJ169" s="463" t="s">
        <v>52</v>
      </c>
      <c r="AK169" s="464"/>
      <c r="AL169" s="464"/>
      <c r="AM169" s="464"/>
      <c r="AN169" s="464"/>
      <c r="AO169" s="464"/>
      <c r="AP169" s="464"/>
      <c r="AQ169" s="464"/>
      <c r="AR169" s="464"/>
      <c r="AS169" s="464"/>
      <c r="AT169" s="465"/>
      <c r="AU169" s="463" t="s">
        <v>52</v>
      </c>
      <c r="AV169" s="464"/>
      <c r="AW169" s="464"/>
      <c r="AX169" s="464"/>
      <c r="AY169" s="464"/>
      <c r="AZ169" s="464"/>
      <c r="BA169" s="464"/>
      <c r="BB169" s="464"/>
      <c r="BC169" s="464"/>
      <c r="BD169" s="465"/>
      <c r="BE169" s="463" t="s">
        <v>52</v>
      </c>
      <c r="BF169" s="464"/>
      <c r="BG169" s="464"/>
      <c r="BH169" s="464"/>
      <c r="BI169" s="464"/>
      <c r="BJ169" s="464"/>
      <c r="BK169" s="464"/>
      <c r="BL169" s="464"/>
      <c r="BM169" s="464"/>
      <c r="BN169" s="464"/>
      <c r="BO169" s="465"/>
      <c r="BP169" s="445">
        <f>SUM(BP163:BP168)</f>
        <v>1077500</v>
      </c>
      <c r="BQ169" s="446"/>
      <c r="BR169" s="446"/>
      <c r="BS169" s="446"/>
      <c r="BT169" s="446"/>
      <c r="BU169" s="446"/>
      <c r="BV169" s="446"/>
      <c r="BW169" s="446"/>
      <c r="BX169" s="446"/>
      <c r="BY169" s="446"/>
      <c r="BZ169" s="446"/>
      <c r="CA169" s="446"/>
      <c r="CB169" s="447"/>
    </row>
    <row r="170" spans="1:89" ht="15.75" x14ac:dyDescent="0.25">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row>
    <row r="171" spans="1:89" ht="15.75" x14ac:dyDescent="0.25">
      <c r="A171" s="428" t="s">
        <v>543</v>
      </c>
      <c r="B171" s="428"/>
      <c r="C171" s="428"/>
      <c r="D171" s="428"/>
      <c r="E171" s="428"/>
      <c r="F171" s="428"/>
      <c r="G171" s="428"/>
      <c r="H171" s="428"/>
      <c r="I171" s="428"/>
      <c r="J171" s="428"/>
      <c r="K171" s="428"/>
      <c r="L171" s="428"/>
      <c r="M171" s="428"/>
      <c r="N171" s="428"/>
      <c r="O171" s="428"/>
      <c r="P171" s="428"/>
      <c r="Q171" s="428"/>
      <c r="R171" s="428"/>
      <c r="S171" s="428"/>
      <c r="T171" s="428"/>
      <c r="U171" s="428"/>
      <c r="V171" s="428"/>
      <c r="W171" s="428"/>
      <c r="X171" s="428"/>
      <c r="Y171" s="428"/>
      <c r="Z171" s="428"/>
      <c r="AA171" s="428"/>
      <c r="AB171" s="428"/>
      <c r="AC171" s="428"/>
      <c r="AD171" s="428"/>
      <c r="AE171" s="428"/>
      <c r="AF171" s="428"/>
      <c r="AG171" s="428"/>
      <c r="AH171" s="428"/>
      <c r="AI171" s="428"/>
      <c r="AJ171" s="428"/>
      <c r="AK171" s="428"/>
      <c r="AL171" s="428"/>
      <c r="AM171" s="428"/>
      <c r="AN171" s="428"/>
      <c r="AO171" s="428"/>
      <c r="AP171" s="428"/>
      <c r="AQ171" s="428"/>
      <c r="AR171" s="428"/>
      <c r="AS171" s="428"/>
      <c r="AT171" s="428"/>
      <c r="AU171" s="428"/>
      <c r="AV171" s="428"/>
      <c r="AW171" s="428"/>
      <c r="AX171" s="428"/>
      <c r="AY171" s="428"/>
      <c r="AZ171" s="428"/>
      <c r="BA171" s="428"/>
      <c r="BB171" s="428"/>
      <c r="BC171" s="428"/>
      <c r="BD171" s="428"/>
      <c r="BE171" s="428"/>
      <c r="BF171" s="428"/>
      <c r="BG171" s="428"/>
      <c r="BH171" s="428"/>
      <c r="BI171" s="428"/>
      <c r="BJ171" s="428"/>
      <c r="BK171" s="428"/>
      <c r="BL171" s="428"/>
      <c r="BM171" s="428"/>
      <c r="BN171" s="428"/>
      <c r="BO171" s="428"/>
      <c r="BP171" s="428"/>
      <c r="BQ171" s="428"/>
      <c r="BR171" s="428"/>
      <c r="BS171" s="428"/>
      <c r="BT171" s="428"/>
      <c r="BU171" s="428"/>
      <c r="BV171" s="428"/>
      <c r="BW171" s="428"/>
      <c r="BX171" s="428"/>
      <c r="BY171" s="428"/>
      <c r="BZ171" s="428"/>
      <c r="CA171" s="428"/>
      <c r="CB171" s="428"/>
    </row>
    <row r="172" spans="1:89" ht="15.75" x14ac:dyDescent="0.25">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410" t="s">
        <v>511</v>
      </c>
      <c r="AT172" s="410"/>
      <c r="AU172" s="410"/>
      <c r="AV172" s="410"/>
      <c r="AW172" s="410"/>
      <c r="AX172" s="410"/>
      <c r="AY172" s="410"/>
      <c r="AZ172" s="410"/>
      <c r="BA172" s="410"/>
      <c r="BB172" s="410"/>
      <c r="BC172" s="434" t="s">
        <v>332</v>
      </c>
      <c r="BD172" s="434"/>
      <c r="BE172" s="434"/>
      <c r="BF172" s="434"/>
      <c r="BG172" s="434"/>
      <c r="BH172" s="434"/>
      <c r="BI172" s="434"/>
      <c r="BJ172" s="434"/>
      <c r="BK172" s="434"/>
      <c r="BL172" s="434"/>
      <c r="BM172" s="434"/>
      <c r="BN172" s="434"/>
      <c r="BO172" s="434"/>
      <c r="BP172" s="434"/>
      <c r="BQ172" s="106"/>
      <c r="BR172" s="106"/>
      <c r="BS172" s="106"/>
      <c r="BT172" s="106"/>
      <c r="BU172" s="106"/>
      <c r="BV172" s="106"/>
      <c r="BW172" s="106"/>
      <c r="BX172" s="106"/>
      <c r="BY172" s="106"/>
      <c r="BZ172" s="106"/>
      <c r="CA172" s="106"/>
      <c r="CB172" s="106"/>
    </row>
    <row r="174" spans="1:89" x14ac:dyDescent="0.2">
      <c r="A174" s="157" t="s">
        <v>142</v>
      </c>
      <c r="B174" s="158"/>
      <c r="C174" s="158"/>
      <c r="D174" s="159"/>
      <c r="E174" s="157" t="s">
        <v>41</v>
      </c>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9"/>
      <c r="AR174" s="157" t="s">
        <v>424</v>
      </c>
      <c r="AS174" s="158"/>
      <c r="AT174" s="158"/>
      <c r="AU174" s="158"/>
      <c r="AV174" s="158"/>
      <c r="AW174" s="158"/>
      <c r="AX174" s="158"/>
      <c r="AY174" s="158"/>
      <c r="AZ174" s="158"/>
      <c r="BA174" s="158"/>
      <c r="BB174" s="158"/>
      <c r="BC174" s="159"/>
      <c r="BD174" s="157" t="s">
        <v>494</v>
      </c>
      <c r="BE174" s="158"/>
      <c r="BF174" s="158"/>
      <c r="BG174" s="158"/>
      <c r="BH174" s="158"/>
      <c r="BI174" s="158"/>
      <c r="BJ174" s="158"/>
      <c r="BK174" s="158"/>
      <c r="BL174" s="158"/>
      <c r="BM174" s="158"/>
      <c r="BN174" s="159"/>
      <c r="BO174" s="157" t="s">
        <v>477</v>
      </c>
      <c r="BP174" s="158"/>
      <c r="BQ174" s="158"/>
      <c r="BR174" s="158"/>
      <c r="BS174" s="158"/>
      <c r="BT174" s="158"/>
      <c r="BU174" s="158"/>
      <c r="BV174" s="158"/>
      <c r="BW174" s="158"/>
      <c r="BX174" s="158"/>
      <c r="BY174" s="158"/>
      <c r="BZ174" s="158"/>
      <c r="CA174" s="158"/>
      <c r="CB174" s="159"/>
    </row>
    <row r="175" spans="1:89" x14ac:dyDescent="0.2">
      <c r="A175" s="407" t="s">
        <v>143</v>
      </c>
      <c r="B175" s="408"/>
      <c r="C175" s="408"/>
      <c r="D175" s="409"/>
      <c r="E175" s="407"/>
      <c r="F175" s="408"/>
      <c r="G175" s="408"/>
      <c r="H175" s="408"/>
      <c r="I175" s="408"/>
      <c r="J175" s="408"/>
      <c r="K175" s="408"/>
      <c r="L175" s="408"/>
      <c r="M175" s="408"/>
      <c r="N175" s="408"/>
      <c r="O175" s="408"/>
      <c r="P175" s="408"/>
      <c r="Q175" s="408"/>
      <c r="R175" s="408"/>
      <c r="S175" s="408"/>
      <c r="T175" s="408"/>
      <c r="U175" s="408"/>
      <c r="V175" s="408"/>
      <c r="W175" s="408"/>
      <c r="X175" s="408"/>
      <c r="Y175" s="408"/>
      <c r="Z175" s="408"/>
      <c r="AA175" s="408"/>
      <c r="AB175" s="408"/>
      <c r="AC175" s="408"/>
      <c r="AD175" s="408"/>
      <c r="AE175" s="408"/>
      <c r="AF175" s="408"/>
      <c r="AG175" s="408"/>
      <c r="AH175" s="408"/>
      <c r="AI175" s="408"/>
      <c r="AJ175" s="408"/>
      <c r="AK175" s="408"/>
      <c r="AL175" s="408"/>
      <c r="AM175" s="408"/>
      <c r="AN175" s="408"/>
      <c r="AO175" s="408"/>
      <c r="AP175" s="408"/>
      <c r="AQ175" s="409"/>
      <c r="AR175" s="407"/>
      <c r="AS175" s="408"/>
      <c r="AT175" s="408"/>
      <c r="AU175" s="408"/>
      <c r="AV175" s="408"/>
      <c r="AW175" s="408"/>
      <c r="AX175" s="408"/>
      <c r="AY175" s="408"/>
      <c r="AZ175" s="408"/>
      <c r="BA175" s="408"/>
      <c r="BB175" s="408"/>
      <c r="BC175" s="409"/>
      <c r="BD175" s="407" t="s">
        <v>495</v>
      </c>
      <c r="BE175" s="408"/>
      <c r="BF175" s="408"/>
      <c r="BG175" s="408"/>
      <c r="BH175" s="408"/>
      <c r="BI175" s="408"/>
      <c r="BJ175" s="408"/>
      <c r="BK175" s="408"/>
      <c r="BL175" s="408"/>
      <c r="BM175" s="408"/>
      <c r="BN175" s="409"/>
      <c r="BO175" s="407" t="s">
        <v>496</v>
      </c>
      <c r="BP175" s="408"/>
      <c r="BQ175" s="408"/>
      <c r="BR175" s="408"/>
      <c r="BS175" s="408"/>
      <c r="BT175" s="408"/>
      <c r="BU175" s="408"/>
      <c r="BV175" s="408"/>
      <c r="BW175" s="408"/>
      <c r="BX175" s="408"/>
      <c r="BY175" s="408"/>
      <c r="BZ175" s="408"/>
      <c r="CA175" s="408"/>
      <c r="CB175" s="409"/>
    </row>
    <row r="176" spans="1:89" x14ac:dyDescent="0.2">
      <c r="A176" s="407"/>
      <c r="B176" s="408"/>
      <c r="C176" s="408"/>
      <c r="D176" s="409"/>
      <c r="E176" s="407"/>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408"/>
      <c r="AF176" s="408"/>
      <c r="AG176" s="408"/>
      <c r="AH176" s="408"/>
      <c r="AI176" s="408"/>
      <c r="AJ176" s="408"/>
      <c r="AK176" s="408"/>
      <c r="AL176" s="408"/>
      <c r="AM176" s="408"/>
      <c r="AN176" s="408"/>
      <c r="AO176" s="408"/>
      <c r="AP176" s="408"/>
      <c r="AQ176" s="409"/>
      <c r="AR176" s="407"/>
      <c r="AS176" s="408"/>
      <c r="AT176" s="408"/>
      <c r="AU176" s="408"/>
      <c r="AV176" s="408"/>
      <c r="AW176" s="408"/>
      <c r="AX176" s="408"/>
      <c r="AY176" s="408"/>
      <c r="AZ176" s="408"/>
      <c r="BA176" s="408"/>
      <c r="BB176" s="408"/>
      <c r="BC176" s="409"/>
      <c r="BD176" s="407" t="s">
        <v>497</v>
      </c>
      <c r="BE176" s="408"/>
      <c r="BF176" s="408"/>
      <c r="BG176" s="408"/>
      <c r="BH176" s="408"/>
      <c r="BI176" s="408"/>
      <c r="BJ176" s="408"/>
      <c r="BK176" s="408"/>
      <c r="BL176" s="408"/>
      <c r="BM176" s="408"/>
      <c r="BN176" s="409"/>
      <c r="BO176" s="407" t="s">
        <v>432</v>
      </c>
      <c r="BP176" s="408"/>
      <c r="BQ176" s="408"/>
      <c r="BR176" s="408"/>
      <c r="BS176" s="408"/>
      <c r="BT176" s="408"/>
      <c r="BU176" s="408"/>
      <c r="BV176" s="408"/>
      <c r="BW176" s="408"/>
      <c r="BX176" s="408"/>
      <c r="BY176" s="408"/>
      <c r="BZ176" s="408"/>
      <c r="CA176" s="408"/>
      <c r="CB176" s="409"/>
    </row>
    <row r="177" spans="1:80" x14ac:dyDescent="0.2">
      <c r="A177" s="400">
        <v>1</v>
      </c>
      <c r="B177" s="401"/>
      <c r="C177" s="401"/>
      <c r="D177" s="402"/>
      <c r="E177" s="400">
        <v>2</v>
      </c>
      <c r="F177" s="401"/>
      <c r="G177" s="401"/>
      <c r="H177" s="401"/>
      <c r="I177" s="401"/>
      <c r="J177" s="401"/>
      <c r="K177" s="401"/>
      <c r="L177" s="401"/>
      <c r="M177" s="401"/>
      <c r="N177" s="401"/>
      <c r="O177" s="401"/>
      <c r="P177" s="401"/>
      <c r="Q177" s="401"/>
      <c r="R177" s="401"/>
      <c r="S177" s="401"/>
      <c r="T177" s="401"/>
      <c r="U177" s="401"/>
      <c r="V177" s="401"/>
      <c r="W177" s="401"/>
      <c r="X177" s="401"/>
      <c r="Y177" s="401"/>
      <c r="Z177" s="401"/>
      <c r="AA177" s="401"/>
      <c r="AB177" s="401"/>
      <c r="AC177" s="401"/>
      <c r="AD177" s="401"/>
      <c r="AE177" s="401"/>
      <c r="AF177" s="401"/>
      <c r="AG177" s="401"/>
      <c r="AH177" s="401"/>
      <c r="AI177" s="401"/>
      <c r="AJ177" s="401"/>
      <c r="AK177" s="401"/>
      <c r="AL177" s="401"/>
      <c r="AM177" s="401"/>
      <c r="AN177" s="401"/>
      <c r="AO177" s="401"/>
      <c r="AP177" s="401"/>
      <c r="AQ177" s="402"/>
      <c r="AR177" s="400">
        <v>3</v>
      </c>
      <c r="AS177" s="401"/>
      <c r="AT177" s="401"/>
      <c r="AU177" s="401"/>
      <c r="AV177" s="401"/>
      <c r="AW177" s="401"/>
      <c r="AX177" s="401"/>
      <c r="AY177" s="401"/>
      <c r="AZ177" s="401"/>
      <c r="BA177" s="401"/>
      <c r="BB177" s="401"/>
      <c r="BC177" s="402"/>
      <c r="BD177" s="400">
        <v>4</v>
      </c>
      <c r="BE177" s="401"/>
      <c r="BF177" s="401"/>
      <c r="BG177" s="401"/>
      <c r="BH177" s="401"/>
      <c r="BI177" s="401"/>
      <c r="BJ177" s="401"/>
      <c r="BK177" s="401"/>
      <c r="BL177" s="401"/>
      <c r="BM177" s="401"/>
      <c r="BN177" s="402"/>
      <c r="BO177" s="400">
        <v>5</v>
      </c>
      <c r="BP177" s="401"/>
      <c r="BQ177" s="401"/>
      <c r="BR177" s="401"/>
      <c r="BS177" s="401"/>
      <c r="BT177" s="401"/>
      <c r="BU177" s="401"/>
      <c r="BV177" s="401"/>
      <c r="BW177" s="401"/>
      <c r="BX177" s="401"/>
      <c r="BY177" s="401"/>
      <c r="BZ177" s="401"/>
      <c r="CA177" s="401"/>
      <c r="CB177" s="402"/>
    </row>
    <row r="178" spans="1:80" ht="26.25" customHeight="1" x14ac:dyDescent="0.2">
      <c r="A178" s="413">
        <v>1</v>
      </c>
      <c r="B178" s="414"/>
      <c r="C178" s="414"/>
      <c r="D178" s="415"/>
      <c r="E178" s="195" t="s">
        <v>632</v>
      </c>
      <c r="F178" s="196"/>
      <c r="G178" s="196"/>
      <c r="H178" s="196"/>
      <c r="I178" s="196"/>
      <c r="J178" s="196"/>
      <c r="K178" s="196"/>
      <c r="L178" s="196"/>
      <c r="M178" s="196"/>
      <c r="N178" s="196"/>
      <c r="O178" s="196"/>
      <c r="P178" s="196"/>
      <c r="Q178" s="196"/>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96"/>
      <c r="AM178" s="196"/>
      <c r="AN178" s="196"/>
      <c r="AO178" s="196"/>
      <c r="AP178" s="196"/>
      <c r="AQ178" s="566"/>
      <c r="AR178" s="392">
        <v>12</v>
      </c>
      <c r="AS178" s="393"/>
      <c r="AT178" s="393"/>
      <c r="AU178" s="393"/>
      <c r="AV178" s="393"/>
      <c r="AW178" s="393"/>
      <c r="AX178" s="393"/>
      <c r="AY178" s="393"/>
      <c r="AZ178" s="393"/>
      <c r="BA178" s="393"/>
      <c r="BB178" s="393"/>
      <c r="BC178" s="394"/>
      <c r="BD178" s="392">
        <v>19833.330000000002</v>
      </c>
      <c r="BE178" s="393"/>
      <c r="BF178" s="393"/>
      <c r="BG178" s="393"/>
      <c r="BH178" s="393"/>
      <c r="BI178" s="393"/>
      <c r="BJ178" s="393"/>
      <c r="BK178" s="393"/>
      <c r="BL178" s="393"/>
      <c r="BM178" s="393"/>
      <c r="BN178" s="394"/>
      <c r="BO178" s="392">
        <v>238000</v>
      </c>
      <c r="BP178" s="393"/>
      <c r="BQ178" s="393"/>
      <c r="BR178" s="393"/>
      <c r="BS178" s="393"/>
      <c r="BT178" s="393"/>
      <c r="BU178" s="393"/>
      <c r="BV178" s="393"/>
      <c r="BW178" s="393"/>
      <c r="BX178" s="393"/>
      <c r="BY178" s="393"/>
      <c r="BZ178" s="393"/>
      <c r="CA178" s="393"/>
      <c r="CB178" s="394"/>
    </row>
    <row r="179" spans="1:80" x14ac:dyDescent="0.2">
      <c r="A179" s="377"/>
      <c r="B179" s="378"/>
      <c r="C179" s="378"/>
      <c r="D179" s="379"/>
      <c r="E179" s="380" t="s">
        <v>421</v>
      </c>
      <c r="F179" s="381"/>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2"/>
      <c r="AR179" s="383" t="s">
        <v>52</v>
      </c>
      <c r="AS179" s="384"/>
      <c r="AT179" s="384"/>
      <c r="AU179" s="384"/>
      <c r="AV179" s="384"/>
      <c r="AW179" s="384"/>
      <c r="AX179" s="384"/>
      <c r="AY179" s="384"/>
      <c r="AZ179" s="384"/>
      <c r="BA179" s="384"/>
      <c r="BB179" s="384"/>
      <c r="BC179" s="385"/>
      <c r="BD179" s="383" t="s">
        <v>52</v>
      </c>
      <c r="BE179" s="384"/>
      <c r="BF179" s="384"/>
      <c r="BG179" s="384"/>
      <c r="BH179" s="384"/>
      <c r="BI179" s="384"/>
      <c r="BJ179" s="384"/>
      <c r="BK179" s="384"/>
      <c r="BL179" s="384"/>
      <c r="BM179" s="384"/>
      <c r="BN179" s="385"/>
      <c r="BO179" s="457">
        <f>SUM(BO178:CB178)</f>
        <v>238000</v>
      </c>
      <c r="BP179" s="458"/>
      <c r="BQ179" s="458"/>
      <c r="BR179" s="458"/>
      <c r="BS179" s="458"/>
      <c r="BT179" s="458"/>
      <c r="BU179" s="458"/>
      <c r="BV179" s="458"/>
      <c r="BW179" s="458"/>
      <c r="BX179" s="458"/>
      <c r="BY179" s="458"/>
      <c r="BZ179" s="458"/>
      <c r="CA179" s="458"/>
      <c r="CB179" s="459"/>
    </row>
    <row r="180" spans="1:80" ht="14.25" customHeight="1" x14ac:dyDescent="0.2"/>
    <row r="181" spans="1:80" ht="15.75" x14ac:dyDescent="0.25">
      <c r="A181" s="428" t="s">
        <v>544</v>
      </c>
      <c r="B181" s="428"/>
      <c r="C181" s="428"/>
      <c r="D181" s="428"/>
      <c r="E181" s="428"/>
      <c r="F181" s="428"/>
      <c r="G181" s="428"/>
      <c r="H181" s="428"/>
      <c r="I181" s="428"/>
      <c r="J181" s="428"/>
      <c r="K181" s="428"/>
      <c r="L181" s="428"/>
      <c r="M181" s="428"/>
      <c r="N181" s="428"/>
      <c r="O181" s="428"/>
      <c r="P181" s="428"/>
      <c r="Q181" s="428"/>
      <c r="R181" s="428"/>
      <c r="S181" s="428"/>
      <c r="T181" s="428"/>
      <c r="U181" s="428"/>
      <c r="V181" s="428"/>
      <c r="W181" s="428"/>
      <c r="X181" s="428"/>
      <c r="Y181" s="428"/>
      <c r="Z181" s="428"/>
      <c r="AA181" s="428"/>
      <c r="AB181" s="428"/>
      <c r="AC181" s="428"/>
      <c r="AD181" s="428"/>
      <c r="AE181" s="428"/>
      <c r="AF181" s="428"/>
      <c r="AG181" s="428"/>
      <c r="AH181" s="428"/>
      <c r="AI181" s="428"/>
      <c r="AJ181" s="428"/>
      <c r="AK181" s="428"/>
      <c r="AL181" s="428"/>
      <c r="AM181" s="428"/>
      <c r="AN181" s="428"/>
      <c r="AO181" s="428"/>
      <c r="AP181" s="428"/>
      <c r="AQ181" s="428"/>
      <c r="AR181" s="428"/>
      <c r="AS181" s="428"/>
      <c r="AT181" s="428"/>
      <c r="AU181" s="428"/>
      <c r="AV181" s="428"/>
      <c r="AW181" s="428"/>
      <c r="AX181" s="428"/>
      <c r="AY181" s="428"/>
      <c r="AZ181" s="428"/>
      <c r="BA181" s="428"/>
      <c r="BB181" s="428"/>
      <c r="BC181" s="428"/>
      <c r="BD181" s="428"/>
      <c r="BE181" s="428"/>
      <c r="BF181" s="428"/>
      <c r="BG181" s="428"/>
      <c r="BH181" s="428"/>
      <c r="BI181" s="428"/>
      <c r="BJ181" s="428"/>
      <c r="BK181" s="428"/>
      <c r="BL181" s="428"/>
      <c r="BM181" s="428"/>
      <c r="BN181" s="428"/>
      <c r="BO181" s="428"/>
      <c r="BP181" s="428"/>
      <c r="BQ181" s="428"/>
      <c r="BR181" s="428"/>
      <c r="BS181" s="428"/>
      <c r="BT181" s="428"/>
      <c r="BU181" s="428"/>
      <c r="BV181" s="428"/>
      <c r="BW181" s="428"/>
      <c r="BX181" s="428"/>
      <c r="BY181" s="428"/>
      <c r="BZ181" s="428"/>
      <c r="CA181" s="428"/>
      <c r="CB181" s="428"/>
    </row>
    <row r="182" spans="1:80" ht="15.75" x14ac:dyDescent="0.25">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410" t="s">
        <v>511</v>
      </c>
      <c r="AT182" s="410"/>
      <c r="AU182" s="410"/>
      <c r="AV182" s="410"/>
      <c r="AW182" s="410"/>
      <c r="AX182" s="410"/>
      <c r="AY182" s="410"/>
      <c r="AZ182" s="410"/>
      <c r="BA182" s="410"/>
      <c r="BB182" s="410"/>
      <c r="BC182" s="434" t="s">
        <v>333</v>
      </c>
      <c r="BD182" s="434"/>
      <c r="BE182" s="434"/>
      <c r="BF182" s="434"/>
      <c r="BG182" s="434"/>
      <c r="BH182" s="434"/>
      <c r="BI182" s="434"/>
      <c r="BJ182" s="434"/>
      <c r="BK182" s="434"/>
      <c r="BL182" s="434"/>
      <c r="BM182" s="434"/>
      <c r="BN182" s="434"/>
      <c r="BO182" s="434"/>
      <c r="BP182" s="434"/>
      <c r="BQ182" s="106"/>
      <c r="BR182" s="106"/>
      <c r="BS182" s="106"/>
      <c r="BT182" s="106"/>
      <c r="BU182" s="106"/>
      <c r="BV182" s="106"/>
      <c r="BW182" s="106"/>
      <c r="BX182" s="106"/>
      <c r="BY182" s="106"/>
      <c r="BZ182" s="106"/>
      <c r="CA182" s="106"/>
      <c r="CB182" s="106"/>
    </row>
    <row r="183" spans="1:80"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row>
    <row r="184" spans="1:80" x14ac:dyDescent="0.2">
      <c r="A184" s="157" t="s">
        <v>142</v>
      </c>
      <c r="B184" s="158"/>
      <c r="C184" s="158"/>
      <c r="D184" s="159"/>
      <c r="E184" s="157" t="s">
        <v>422</v>
      </c>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9"/>
      <c r="AN184" s="157" t="s">
        <v>498</v>
      </c>
      <c r="AO184" s="158"/>
      <c r="AP184" s="158"/>
      <c r="AQ184" s="158"/>
      <c r="AR184" s="158"/>
      <c r="AS184" s="158"/>
      <c r="AT184" s="158"/>
      <c r="AU184" s="158"/>
      <c r="AV184" s="158"/>
      <c r="AW184" s="158"/>
      <c r="AX184" s="158"/>
      <c r="AY184" s="158"/>
      <c r="AZ184" s="158"/>
      <c r="BA184" s="158"/>
      <c r="BB184" s="158"/>
      <c r="BC184" s="159"/>
      <c r="BD184" s="157" t="s">
        <v>424</v>
      </c>
      <c r="BE184" s="158"/>
      <c r="BF184" s="158"/>
      <c r="BG184" s="158"/>
      <c r="BH184" s="158"/>
      <c r="BI184" s="158"/>
      <c r="BJ184" s="158"/>
      <c r="BK184" s="158"/>
      <c r="BL184" s="158"/>
      <c r="BM184" s="159"/>
      <c r="BN184" s="157" t="s">
        <v>477</v>
      </c>
      <c r="BO184" s="158"/>
      <c r="BP184" s="158"/>
      <c r="BQ184" s="158"/>
      <c r="BR184" s="158"/>
      <c r="BS184" s="158"/>
      <c r="BT184" s="158"/>
      <c r="BU184" s="158"/>
      <c r="BV184" s="158"/>
      <c r="BW184" s="158"/>
      <c r="BX184" s="158"/>
      <c r="BY184" s="158"/>
      <c r="BZ184" s="158"/>
      <c r="CA184" s="158"/>
      <c r="CB184" s="159"/>
    </row>
    <row r="185" spans="1:80" x14ac:dyDescent="0.2">
      <c r="A185" s="407" t="s">
        <v>143</v>
      </c>
      <c r="B185" s="408"/>
      <c r="C185" s="408"/>
      <c r="D185" s="409"/>
      <c r="E185" s="407"/>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408"/>
      <c r="AF185" s="408"/>
      <c r="AG185" s="408"/>
      <c r="AH185" s="408"/>
      <c r="AI185" s="408"/>
      <c r="AJ185" s="408"/>
      <c r="AK185" s="408"/>
      <c r="AL185" s="408"/>
      <c r="AM185" s="409"/>
      <c r="AN185" s="407" t="s">
        <v>499</v>
      </c>
      <c r="AO185" s="408"/>
      <c r="AP185" s="408"/>
      <c r="AQ185" s="408"/>
      <c r="AR185" s="408"/>
      <c r="AS185" s="408"/>
      <c r="AT185" s="408"/>
      <c r="AU185" s="408"/>
      <c r="AV185" s="408"/>
      <c r="AW185" s="408"/>
      <c r="AX185" s="408"/>
      <c r="AY185" s="408"/>
      <c r="AZ185" s="408"/>
      <c r="BA185" s="408"/>
      <c r="BB185" s="408"/>
      <c r="BC185" s="409"/>
      <c r="BD185" s="407" t="s">
        <v>500</v>
      </c>
      <c r="BE185" s="408"/>
      <c r="BF185" s="408"/>
      <c r="BG185" s="408"/>
      <c r="BH185" s="408"/>
      <c r="BI185" s="408"/>
      <c r="BJ185" s="408"/>
      <c r="BK185" s="408"/>
      <c r="BL185" s="408"/>
      <c r="BM185" s="409"/>
      <c r="BN185" s="407" t="s">
        <v>501</v>
      </c>
      <c r="BO185" s="408"/>
      <c r="BP185" s="408"/>
      <c r="BQ185" s="408"/>
      <c r="BR185" s="408"/>
      <c r="BS185" s="408"/>
      <c r="BT185" s="408"/>
      <c r="BU185" s="408"/>
      <c r="BV185" s="408"/>
      <c r="BW185" s="408"/>
      <c r="BX185" s="408"/>
      <c r="BY185" s="408"/>
      <c r="BZ185" s="408"/>
      <c r="CA185" s="408"/>
      <c r="CB185" s="409"/>
    </row>
    <row r="186" spans="1:80" x14ac:dyDescent="0.2">
      <c r="A186" s="407"/>
      <c r="B186" s="408"/>
      <c r="C186" s="408"/>
      <c r="D186" s="409"/>
      <c r="E186" s="407"/>
      <c r="F186" s="408"/>
      <c r="G186" s="408"/>
      <c r="H186" s="408"/>
      <c r="I186" s="408"/>
      <c r="J186" s="408"/>
      <c r="K186" s="408"/>
      <c r="L186" s="408"/>
      <c r="M186" s="408"/>
      <c r="N186" s="408"/>
      <c r="O186" s="408"/>
      <c r="P186" s="408"/>
      <c r="Q186" s="408"/>
      <c r="R186" s="408"/>
      <c r="S186" s="408"/>
      <c r="T186" s="408"/>
      <c r="U186" s="408"/>
      <c r="V186" s="408"/>
      <c r="W186" s="408"/>
      <c r="X186" s="408"/>
      <c r="Y186" s="408"/>
      <c r="Z186" s="408"/>
      <c r="AA186" s="408"/>
      <c r="AB186" s="408"/>
      <c r="AC186" s="408"/>
      <c r="AD186" s="408"/>
      <c r="AE186" s="408"/>
      <c r="AF186" s="408"/>
      <c r="AG186" s="408"/>
      <c r="AH186" s="408"/>
      <c r="AI186" s="408"/>
      <c r="AJ186" s="408"/>
      <c r="AK186" s="408"/>
      <c r="AL186" s="408"/>
      <c r="AM186" s="409"/>
      <c r="AN186" s="407"/>
      <c r="AO186" s="408"/>
      <c r="AP186" s="408"/>
      <c r="AQ186" s="408"/>
      <c r="AR186" s="408"/>
      <c r="AS186" s="408"/>
      <c r="AT186" s="408"/>
      <c r="AU186" s="408"/>
      <c r="AV186" s="408"/>
      <c r="AW186" s="408"/>
      <c r="AX186" s="408"/>
      <c r="AY186" s="408"/>
      <c r="AZ186" s="408"/>
      <c r="BA186" s="408"/>
      <c r="BB186" s="408"/>
      <c r="BC186" s="409"/>
      <c r="BD186" s="407" t="s">
        <v>502</v>
      </c>
      <c r="BE186" s="408"/>
      <c r="BF186" s="408"/>
      <c r="BG186" s="408"/>
      <c r="BH186" s="408"/>
      <c r="BI186" s="408"/>
      <c r="BJ186" s="408"/>
      <c r="BK186" s="408"/>
      <c r="BL186" s="408"/>
      <c r="BM186" s="409"/>
      <c r="BN186" s="407" t="s">
        <v>432</v>
      </c>
      <c r="BO186" s="408"/>
      <c r="BP186" s="408"/>
      <c r="BQ186" s="408"/>
      <c r="BR186" s="408"/>
      <c r="BS186" s="408"/>
      <c r="BT186" s="408"/>
      <c r="BU186" s="408"/>
      <c r="BV186" s="408"/>
      <c r="BW186" s="408"/>
      <c r="BX186" s="408"/>
      <c r="BY186" s="408"/>
      <c r="BZ186" s="408"/>
      <c r="CA186" s="408"/>
      <c r="CB186" s="409"/>
    </row>
    <row r="187" spans="1:80" x14ac:dyDescent="0.2">
      <c r="A187" s="400">
        <v>1</v>
      </c>
      <c r="B187" s="401"/>
      <c r="C187" s="401"/>
      <c r="D187" s="402"/>
      <c r="E187" s="400">
        <v>2</v>
      </c>
      <c r="F187" s="401"/>
      <c r="G187" s="401"/>
      <c r="H187" s="401"/>
      <c r="I187" s="401"/>
      <c r="J187" s="401"/>
      <c r="K187" s="401"/>
      <c r="L187" s="401"/>
      <c r="M187" s="401"/>
      <c r="N187" s="401"/>
      <c r="O187" s="401"/>
      <c r="P187" s="401"/>
      <c r="Q187" s="401"/>
      <c r="R187" s="401"/>
      <c r="S187" s="401"/>
      <c r="T187" s="401"/>
      <c r="U187" s="401"/>
      <c r="V187" s="401"/>
      <c r="W187" s="401"/>
      <c r="X187" s="401"/>
      <c r="Y187" s="401"/>
      <c r="Z187" s="401"/>
      <c r="AA187" s="401"/>
      <c r="AB187" s="401"/>
      <c r="AC187" s="401"/>
      <c r="AD187" s="401"/>
      <c r="AE187" s="401"/>
      <c r="AF187" s="401"/>
      <c r="AG187" s="401"/>
      <c r="AH187" s="401"/>
      <c r="AI187" s="401"/>
      <c r="AJ187" s="401"/>
      <c r="AK187" s="401"/>
      <c r="AL187" s="401"/>
      <c r="AM187" s="402"/>
      <c r="AN187" s="400">
        <v>3</v>
      </c>
      <c r="AO187" s="401"/>
      <c r="AP187" s="401"/>
      <c r="AQ187" s="401"/>
      <c r="AR187" s="401"/>
      <c r="AS187" s="401"/>
      <c r="AT187" s="401"/>
      <c r="AU187" s="401"/>
      <c r="AV187" s="401"/>
      <c r="AW187" s="401"/>
      <c r="AX187" s="401"/>
      <c r="AY187" s="401"/>
      <c r="AZ187" s="401"/>
      <c r="BA187" s="401"/>
      <c r="BB187" s="401"/>
      <c r="BC187" s="402"/>
      <c r="BD187" s="400">
        <v>4</v>
      </c>
      <c r="BE187" s="401"/>
      <c r="BF187" s="401"/>
      <c r="BG187" s="401"/>
      <c r="BH187" s="401"/>
      <c r="BI187" s="401"/>
      <c r="BJ187" s="401"/>
      <c r="BK187" s="401"/>
      <c r="BL187" s="401"/>
      <c r="BM187" s="402"/>
      <c r="BN187" s="400">
        <v>5</v>
      </c>
      <c r="BO187" s="401"/>
      <c r="BP187" s="401"/>
      <c r="BQ187" s="401"/>
      <c r="BR187" s="401"/>
      <c r="BS187" s="401"/>
      <c r="BT187" s="401"/>
      <c r="BU187" s="401"/>
      <c r="BV187" s="401"/>
      <c r="BW187" s="401"/>
      <c r="BX187" s="401"/>
      <c r="BY187" s="401"/>
      <c r="BZ187" s="401"/>
      <c r="CA187" s="401"/>
      <c r="CB187" s="402"/>
    </row>
    <row r="188" spans="1:80" ht="12.75" customHeight="1" x14ac:dyDescent="0.2">
      <c r="A188" s="395" t="s">
        <v>155</v>
      </c>
      <c r="B188" s="151"/>
      <c r="C188" s="151"/>
      <c r="D188" s="396"/>
      <c r="E188" s="413" t="s">
        <v>633</v>
      </c>
      <c r="F188" s="414"/>
      <c r="G188" s="414"/>
      <c r="H188" s="414"/>
      <c r="I188" s="414"/>
      <c r="J188" s="414"/>
      <c r="K188" s="414"/>
      <c r="L188" s="414"/>
      <c r="M188" s="414"/>
      <c r="N188" s="414"/>
      <c r="O188" s="414"/>
      <c r="P188" s="414"/>
      <c r="Q188" s="414"/>
      <c r="R188" s="414"/>
      <c r="S188" s="414"/>
      <c r="T188" s="414"/>
      <c r="U188" s="414"/>
      <c r="V188" s="414"/>
      <c r="W188" s="414"/>
      <c r="X188" s="414"/>
      <c r="Y188" s="414"/>
      <c r="Z188" s="414"/>
      <c r="AA188" s="414"/>
      <c r="AB188" s="414"/>
      <c r="AC188" s="414"/>
      <c r="AD188" s="414"/>
      <c r="AE188" s="414"/>
      <c r="AF188" s="414"/>
      <c r="AG188" s="414"/>
      <c r="AH188" s="414"/>
      <c r="AI188" s="414"/>
      <c r="AJ188" s="414"/>
      <c r="AK188" s="414"/>
      <c r="AL188" s="414"/>
      <c r="AM188" s="415"/>
      <c r="AN188" s="567" t="s">
        <v>635</v>
      </c>
      <c r="AO188" s="568"/>
      <c r="AP188" s="568"/>
      <c r="AQ188" s="568"/>
      <c r="AR188" s="568"/>
      <c r="AS188" s="568"/>
      <c r="AT188" s="568"/>
      <c r="AU188" s="568"/>
      <c r="AV188" s="568"/>
      <c r="AW188" s="568"/>
      <c r="AX188" s="568"/>
      <c r="AY188" s="568"/>
      <c r="AZ188" s="568"/>
      <c r="BA188" s="568"/>
      <c r="BB188" s="568"/>
      <c r="BC188" s="569"/>
      <c r="BD188" s="416">
        <v>1</v>
      </c>
      <c r="BE188" s="417"/>
      <c r="BF188" s="417"/>
      <c r="BG188" s="417"/>
      <c r="BH188" s="417"/>
      <c r="BI188" s="417"/>
      <c r="BJ188" s="417"/>
      <c r="BK188" s="417"/>
      <c r="BL188" s="417"/>
      <c r="BM188" s="418"/>
      <c r="BN188" s="392">
        <v>230100</v>
      </c>
      <c r="BO188" s="393"/>
      <c r="BP188" s="393"/>
      <c r="BQ188" s="393"/>
      <c r="BR188" s="393"/>
      <c r="BS188" s="393"/>
      <c r="BT188" s="393"/>
      <c r="BU188" s="393"/>
      <c r="BV188" s="393"/>
      <c r="BW188" s="393"/>
      <c r="BX188" s="393"/>
      <c r="BY188" s="393"/>
      <c r="BZ188" s="393"/>
      <c r="CA188" s="393"/>
      <c r="CB188" s="394"/>
    </row>
    <row r="189" spans="1:80" ht="12.75" customHeight="1" x14ac:dyDescent="0.2">
      <c r="A189" s="395" t="s">
        <v>583</v>
      </c>
      <c r="B189" s="151"/>
      <c r="C189" s="151"/>
      <c r="D189" s="396"/>
      <c r="E189" s="227" t="s">
        <v>634</v>
      </c>
      <c r="F189" s="228"/>
      <c r="G189" s="228"/>
      <c r="H189" s="228"/>
      <c r="I189" s="228"/>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c r="AG189" s="228"/>
      <c r="AH189" s="228"/>
      <c r="AI189" s="228"/>
      <c r="AJ189" s="228"/>
      <c r="AK189" s="228"/>
      <c r="AL189" s="228"/>
      <c r="AM189" s="435"/>
      <c r="AN189" s="567" t="s">
        <v>635</v>
      </c>
      <c r="AO189" s="568"/>
      <c r="AP189" s="568"/>
      <c r="AQ189" s="568"/>
      <c r="AR189" s="568"/>
      <c r="AS189" s="568"/>
      <c r="AT189" s="568"/>
      <c r="AU189" s="568"/>
      <c r="AV189" s="568"/>
      <c r="AW189" s="568"/>
      <c r="AX189" s="568"/>
      <c r="AY189" s="568"/>
      <c r="AZ189" s="568"/>
      <c r="BA189" s="568"/>
      <c r="BB189" s="568"/>
      <c r="BC189" s="569"/>
      <c r="BD189" s="416">
        <v>1</v>
      </c>
      <c r="BE189" s="417"/>
      <c r="BF189" s="417"/>
      <c r="BG189" s="417"/>
      <c r="BH189" s="417"/>
      <c r="BI189" s="417"/>
      <c r="BJ189" s="417"/>
      <c r="BK189" s="417"/>
      <c r="BL189" s="417"/>
      <c r="BM189" s="418"/>
      <c r="BN189" s="392">
        <v>276800</v>
      </c>
      <c r="BO189" s="393"/>
      <c r="BP189" s="393"/>
      <c r="BQ189" s="393"/>
      <c r="BR189" s="393"/>
      <c r="BS189" s="393"/>
      <c r="BT189" s="393"/>
      <c r="BU189" s="393"/>
      <c r="BV189" s="393"/>
      <c r="BW189" s="393"/>
      <c r="BX189" s="393"/>
      <c r="BY189" s="393"/>
      <c r="BZ189" s="393"/>
      <c r="CA189" s="393"/>
      <c r="CB189" s="394"/>
    </row>
    <row r="190" spans="1:80" ht="12.75" hidden="1" customHeight="1" x14ac:dyDescent="0.2">
      <c r="A190" s="451"/>
      <c r="B190" s="452"/>
      <c r="C190" s="452"/>
      <c r="D190" s="453"/>
      <c r="E190" s="227"/>
      <c r="F190" s="228"/>
      <c r="G190" s="228"/>
      <c r="H190" s="228"/>
      <c r="I190" s="228"/>
      <c r="J190" s="228"/>
      <c r="K190" s="228"/>
      <c r="L190" s="228"/>
      <c r="M190" s="228"/>
      <c r="N190" s="228"/>
      <c r="O190" s="228"/>
      <c r="P190" s="228"/>
      <c r="Q190" s="228"/>
      <c r="R190" s="228"/>
      <c r="S190" s="228"/>
      <c r="T190" s="228"/>
      <c r="U190" s="228"/>
      <c r="V190" s="228"/>
      <c r="W190" s="228"/>
      <c r="X190" s="228"/>
      <c r="Y190" s="228"/>
      <c r="Z190" s="228"/>
      <c r="AA190" s="228"/>
      <c r="AB190" s="228"/>
      <c r="AC190" s="228"/>
      <c r="AD190" s="228"/>
      <c r="AE190" s="228"/>
      <c r="AF190" s="228"/>
      <c r="AG190" s="228"/>
      <c r="AH190" s="228"/>
      <c r="AI190" s="228"/>
      <c r="AJ190" s="228"/>
      <c r="AK190" s="228"/>
      <c r="AL190" s="228"/>
      <c r="AM190" s="435"/>
      <c r="AN190" s="448"/>
      <c r="AO190" s="449"/>
      <c r="AP190" s="449"/>
      <c r="AQ190" s="449"/>
      <c r="AR190" s="449"/>
      <c r="AS190" s="449"/>
      <c r="AT190" s="449"/>
      <c r="AU190" s="449"/>
      <c r="AV190" s="449"/>
      <c r="AW190" s="449"/>
      <c r="AX190" s="449"/>
      <c r="AY190" s="449"/>
      <c r="AZ190" s="449"/>
      <c r="BA190" s="449"/>
      <c r="BB190" s="449"/>
      <c r="BC190" s="450"/>
      <c r="BD190" s="364"/>
      <c r="BE190" s="365"/>
      <c r="BF190" s="365"/>
      <c r="BG190" s="365"/>
      <c r="BH190" s="365"/>
      <c r="BI190" s="365"/>
      <c r="BJ190" s="365"/>
      <c r="BK190" s="365"/>
      <c r="BL190" s="365"/>
      <c r="BM190" s="366"/>
      <c r="BN190" s="364"/>
      <c r="BO190" s="365"/>
      <c r="BP190" s="365"/>
      <c r="BQ190" s="365"/>
      <c r="BR190" s="365"/>
      <c r="BS190" s="365"/>
      <c r="BT190" s="365"/>
      <c r="BU190" s="365"/>
      <c r="BV190" s="365"/>
      <c r="BW190" s="365"/>
      <c r="BX190" s="365"/>
      <c r="BY190" s="365"/>
      <c r="BZ190" s="365"/>
      <c r="CA190" s="365"/>
      <c r="CB190" s="366"/>
    </row>
    <row r="191" spans="1:80" ht="12.75" hidden="1" customHeight="1" x14ac:dyDescent="0.2">
      <c r="A191" s="451"/>
      <c r="B191" s="452"/>
      <c r="C191" s="452"/>
      <c r="D191" s="453"/>
      <c r="E191" s="227"/>
      <c r="F191" s="228"/>
      <c r="G191" s="228"/>
      <c r="H191" s="228"/>
      <c r="I191" s="228"/>
      <c r="J191" s="228"/>
      <c r="K191" s="228"/>
      <c r="L191" s="228"/>
      <c r="M191" s="228"/>
      <c r="N191" s="228"/>
      <c r="O191" s="228"/>
      <c r="P191" s="228"/>
      <c r="Q191" s="228"/>
      <c r="R191" s="228"/>
      <c r="S191" s="228"/>
      <c r="T191" s="228"/>
      <c r="U191" s="228"/>
      <c r="V191" s="228"/>
      <c r="W191" s="228"/>
      <c r="X191" s="228"/>
      <c r="Y191" s="228"/>
      <c r="Z191" s="228"/>
      <c r="AA191" s="228"/>
      <c r="AB191" s="228"/>
      <c r="AC191" s="228"/>
      <c r="AD191" s="228"/>
      <c r="AE191" s="228"/>
      <c r="AF191" s="228"/>
      <c r="AG191" s="228"/>
      <c r="AH191" s="228"/>
      <c r="AI191" s="228"/>
      <c r="AJ191" s="228"/>
      <c r="AK191" s="228"/>
      <c r="AL191" s="228"/>
      <c r="AM191" s="435"/>
      <c r="AN191" s="448"/>
      <c r="AO191" s="449"/>
      <c r="AP191" s="449"/>
      <c r="AQ191" s="449"/>
      <c r="AR191" s="449"/>
      <c r="AS191" s="449"/>
      <c r="AT191" s="449"/>
      <c r="AU191" s="449"/>
      <c r="AV191" s="449"/>
      <c r="AW191" s="449"/>
      <c r="AX191" s="449"/>
      <c r="AY191" s="449"/>
      <c r="AZ191" s="449"/>
      <c r="BA191" s="449"/>
      <c r="BB191" s="449"/>
      <c r="BC191" s="450"/>
      <c r="BD191" s="364"/>
      <c r="BE191" s="365"/>
      <c r="BF191" s="365"/>
      <c r="BG191" s="365"/>
      <c r="BH191" s="365"/>
      <c r="BI191" s="365"/>
      <c r="BJ191" s="365"/>
      <c r="BK191" s="365"/>
      <c r="BL191" s="365"/>
      <c r="BM191" s="366"/>
      <c r="BN191" s="364"/>
      <c r="BO191" s="365"/>
      <c r="BP191" s="365"/>
      <c r="BQ191" s="365"/>
      <c r="BR191" s="365"/>
      <c r="BS191" s="365"/>
      <c r="BT191" s="365"/>
      <c r="BU191" s="365"/>
      <c r="BV191" s="365"/>
      <c r="BW191" s="365"/>
      <c r="BX191" s="365"/>
      <c r="BY191" s="365"/>
      <c r="BZ191" s="365"/>
      <c r="CA191" s="365"/>
      <c r="CB191" s="366"/>
    </row>
    <row r="192" spans="1:80" ht="12.75" hidden="1" customHeight="1" x14ac:dyDescent="0.2">
      <c r="A192" s="395"/>
      <c r="B192" s="151"/>
      <c r="C192" s="151"/>
      <c r="D192" s="396"/>
      <c r="E192" s="227"/>
      <c r="F192" s="228"/>
      <c r="G192" s="228"/>
      <c r="H192" s="228"/>
      <c r="I192" s="228"/>
      <c r="J192" s="228"/>
      <c r="K192" s="228"/>
      <c r="L192" s="228"/>
      <c r="M192" s="228"/>
      <c r="N192" s="228"/>
      <c r="O192" s="228"/>
      <c r="P192" s="228"/>
      <c r="Q192" s="228"/>
      <c r="R192" s="228"/>
      <c r="S192" s="228"/>
      <c r="T192" s="228"/>
      <c r="U192" s="228"/>
      <c r="V192" s="228"/>
      <c r="W192" s="228"/>
      <c r="X192" s="228"/>
      <c r="Y192" s="228"/>
      <c r="Z192" s="228"/>
      <c r="AA192" s="228"/>
      <c r="AB192" s="228"/>
      <c r="AC192" s="228"/>
      <c r="AD192" s="228"/>
      <c r="AE192" s="228"/>
      <c r="AF192" s="228"/>
      <c r="AG192" s="228"/>
      <c r="AH192" s="228"/>
      <c r="AI192" s="228"/>
      <c r="AJ192" s="228"/>
      <c r="AK192" s="228"/>
      <c r="AL192" s="228"/>
      <c r="AM192" s="435"/>
      <c r="AN192" s="448"/>
      <c r="AO192" s="449"/>
      <c r="AP192" s="449"/>
      <c r="AQ192" s="449"/>
      <c r="AR192" s="449"/>
      <c r="AS192" s="449"/>
      <c r="AT192" s="449"/>
      <c r="AU192" s="449"/>
      <c r="AV192" s="449"/>
      <c r="AW192" s="449"/>
      <c r="AX192" s="449"/>
      <c r="AY192" s="449"/>
      <c r="AZ192" s="449"/>
      <c r="BA192" s="449"/>
      <c r="BB192" s="449"/>
      <c r="BC192" s="450"/>
      <c r="BD192" s="364"/>
      <c r="BE192" s="365"/>
      <c r="BF192" s="365"/>
      <c r="BG192" s="365"/>
      <c r="BH192" s="365"/>
      <c r="BI192" s="365"/>
      <c r="BJ192" s="365"/>
      <c r="BK192" s="365"/>
      <c r="BL192" s="365"/>
      <c r="BM192" s="366"/>
      <c r="BN192" s="442"/>
      <c r="BO192" s="443"/>
      <c r="BP192" s="443"/>
      <c r="BQ192" s="443"/>
      <c r="BR192" s="443"/>
      <c r="BS192" s="443"/>
      <c r="BT192" s="443"/>
      <c r="BU192" s="443"/>
      <c r="BV192" s="443"/>
      <c r="BW192" s="443"/>
      <c r="BX192" s="443"/>
      <c r="BY192" s="443"/>
      <c r="BZ192" s="443"/>
      <c r="CA192" s="443"/>
      <c r="CB192" s="444"/>
    </row>
    <row r="193" spans="1:80" ht="12.6" customHeight="1" x14ac:dyDescent="0.2">
      <c r="A193" s="377"/>
      <c r="B193" s="378"/>
      <c r="C193" s="378"/>
      <c r="D193" s="379"/>
      <c r="E193" s="380" t="s">
        <v>421</v>
      </c>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2"/>
      <c r="AN193" s="383" t="s">
        <v>52</v>
      </c>
      <c r="AO193" s="384"/>
      <c r="AP193" s="384"/>
      <c r="AQ193" s="384"/>
      <c r="AR193" s="384"/>
      <c r="AS193" s="384"/>
      <c r="AT193" s="384"/>
      <c r="AU193" s="384"/>
      <c r="AV193" s="384"/>
      <c r="AW193" s="384"/>
      <c r="AX193" s="384"/>
      <c r="AY193" s="384"/>
      <c r="AZ193" s="384"/>
      <c r="BA193" s="384"/>
      <c r="BB193" s="384"/>
      <c r="BC193" s="385"/>
      <c r="BD193" s="386" t="s">
        <v>52</v>
      </c>
      <c r="BE193" s="387"/>
      <c r="BF193" s="387"/>
      <c r="BG193" s="387"/>
      <c r="BH193" s="387"/>
      <c r="BI193" s="387"/>
      <c r="BJ193" s="387"/>
      <c r="BK193" s="387"/>
      <c r="BL193" s="387"/>
      <c r="BM193" s="388"/>
      <c r="BN193" s="445">
        <f>SUM(BN188:CB192)</f>
        <v>506900</v>
      </c>
      <c r="BO193" s="446"/>
      <c r="BP193" s="446"/>
      <c r="BQ193" s="446"/>
      <c r="BR193" s="446"/>
      <c r="BS193" s="446"/>
      <c r="BT193" s="446"/>
      <c r="BU193" s="446"/>
      <c r="BV193" s="446"/>
      <c r="BW193" s="446"/>
      <c r="BX193" s="446"/>
      <c r="BY193" s="446"/>
      <c r="BZ193" s="446"/>
      <c r="CA193" s="446"/>
      <c r="CB193" s="447"/>
    </row>
    <row r="194" spans="1:80" ht="14.25" customHeight="1" x14ac:dyDescent="0.25">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row>
    <row r="195" spans="1:80" ht="15.75" x14ac:dyDescent="0.25">
      <c r="A195" s="428" t="s">
        <v>545</v>
      </c>
      <c r="B195" s="428"/>
      <c r="C195" s="428"/>
      <c r="D195" s="428"/>
      <c r="E195" s="428"/>
      <c r="F195" s="428"/>
      <c r="G195" s="428"/>
      <c r="H195" s="428"/>
      <c r="I195" s="428"/>
      <c r="J195" s="428"/>
      <c r="K195" s="428"/>
      <c r="L195" s="428"/>
      <c r="M195" s="428"/>
      <c r="N195" s="428"/>
      <c r="O195" s="428"/>
      <c r="P195" s="428"/>
      <c r="Q195" s="428"/>
      <c r="R195" s="428"/>
      <c r="S195" s="428"/>
      <c r="T195" s="428"/>
      <c r="U195" s="428"/>
      <c r="V195" s="428"/>
      <c r="W195" s="428"/>
      <c r="X195" s="428"/>
      <c r="Y195" s="428"/>
      <c r="Z195" s="428"/>
      <c r="AA195" s="428"/>
      <c r="AB195" s="428"/>
      <c r="AC195" s="428"/>
      <c r="AD195" s="428"/>
      <c r="AE195" s="428"/>
      <c r="AF195" s="428"/>
      <c r="AG195" s="428"/>
      <c r="AH195" s="428"/>
      <c r="AI195" s="428"/>
      <c r="AJ195" s="428"/>
      <c r="AK195" s="428"/>
      <c r="AL195" s="428"/>
      <c r="AM195" s="428"/>
      <c r="AN195" s="428"/>
      <c r="AO195" s="428"/>
      <c r="AP195" s="428"/>
      <c r="AQ195" s="428"/>
      <c r="AR195" s="428"/>
      <c r="AS195" s="428"/>
      <c r="AT195" s="428"/>
      <c r="AU195" s="428"/>
      <c r="AV195" s="428"/>
      <c r="AW195" s="428"/>
      <c r="AX195" s="428"/>
      <c r="AY195" s="428"/>
      <c r="AZ195" s="428"/>
      <c r="BA195" s="428"/>
      <c r="BB195" s="428"/>
      <c r="BC195" s="428"/>
      <c r="BD195" s="428"/>
      <c r="BE195" s="428"/>
      <c r="BF195" s="428"/>
      <c r="BG195" s="428"/>
      <c r="BH195" s="428"/>
      <c r="BI195" s="428"/>
      <c r="BJ195" s="428"/>
      <c r="BK195" s="428"/>
      <c r="BL195" s="428"/>
      <c r="BM195" s="428"/>
      <c r="BN195" s="428"/>
      <c r="BO195" s="428"/>
      <c r="BP195" s="428"/>
      <c r="BQ195" s="428"/>
      <c r="BR195" s="428"/>
      <c r="BS195" s="428"/>
      <c r="BT195" s="428"/>
      <c r="BU195" s="428"/>
      <c r="BV195" s="428"/>
      <c r="BW195" s="428"/>
      <c r="BX195" s="428"/>
      <c r="BY195" s="428"/>
      <c r="BZ195" s="428"/>
      <c r="CA195" s="428"/>
      <c r="CB195" s="428"/>
    </row>
    <row r="196" spans="1:80" ht="15.75" x14ac:dyDescent="0.25">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410" t="s">
        <v>511</v>
      </c>
      <c r="AT196" s="410"/>
      <c r="AU196" s="410"/>
      <c r="AV196" s="410"/>
      <c r="AW196" s="410"/>
      <c r="AX196" s="410"/>
      <c r="AY196" s="410"/>
      <c r="AZ196" s="410"/>
      <c r="BA196" s="410"/>
      <c r="BB196" s="410"/>
      <c r="BC196" s="434" t="s">
        <v>281</v>
      </c>
      <c r="BD196" s="434"/>
      <c r="BE196" s="434"/>
      <c r="BF196" s="434"/>
      <c r="BG196" s="434"/>
      <c r="BH196" s="434"/>
      <c r="BI196" s="434"/>
      <c r="BJ196" s="434"/>
      <c r="BK196" s="434"/>
      <c r="BL196" s="434"/>
      <c r="BM196" s="434"/>
      <c r="BN196" s="434"/>
      <c r="BO196" s="434"/>
      <c r="BP196" s="434"/>
      <c r="BQ196" s="106"/>
      <c r="BR196" s="106"/>
      <c r="BS196" s="106"/>
      <c r="BT196" s="106"/>
      <c r="BU196" s="106"/>
      <c r="BV196" s="106"/>
      <c r="BW196" s="106"/>
      <c r="BX196" s="106"/>
      <c r="BY196" s="106"/>
      <c r="BZ196" s="106"/>
      <c r="CA196" s="106"/>
      <c r="CB196" s="106"/>
    </row>
    <row r="197" spans="1:80" x14ac:dyDescent="0.2">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row>
    <row r="198" spans="1:80" x14ac:dyDescent="0.2">
      <c r="A198" s="157" t="s">
        <v>142</v>
      </c>
      <c r="B198" s="158"/>
      <c r="C198" s="158"/>
      <c r="D198" s="159"/>
      <c r="E198" s="157" t="s">
        <v>422</v>
      </c>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58"/>
      <c r="AY198" s="158"/>
      <c r="AZ198" s="158"/>
      <c r="BA198" s="158"/>
      <c r="BB198" s="158"/>
      <c r="BC198" s="159"/>
      <c r="BD198" s="157" t="s">
        <v>424</v>
      </c>
      <c r="BE198" s="158"/>
      <c r="BF198" s="158"/>
      <c r="BG198" s="158"/>
      <c r="BH198" s="158"/>
      <c r="BI198" s="158"/>
      <c r="BJ198" s="158"/>
      <c r="BK198" s="158"/>
      <c r="BL198" s="158"/>
      <c r="BM198" s="159"/>
      <c r="BN198" s="157" t="s">
        <v>477</v>
      </c>
      <c r="BO198" s="158"/>
      <c r="BP198" s="158"/>
      <c r="BQ198" s="158"/>
      <c r="BR198" s="158"/>
      <c r="BS198" s="158"/>
      <c r="BT198" s="158"/>
      <c r="BU198" s="158"/>
      <c r="BV198" s="158"/>
      <c r="BW198" s="158"/>
      <c r="BX198" s="158"/>
      <c r="BY198" s="158"/>
      <c r="BZ198" s="158"/>
      <c r="CA198" s="158"/>
      <c r="CB198" s="159"/>
    </row>
    <row r="199" spans="1:80" x14ac:dyDescent="0.2">
      <c r="A199" s="407" t="s">
        <v>143</v>
      </c>
      <c r="B199" s="408"/>
      <c r="C199" s="408"/>
      <c r="D199" s="409"/>
      <c r="E199" s="407"/>
      <c r="F199" s="408"/>
      <c r="G199" s="408"/>
      <c r="H199" s="408"/>
      <c r="I199" s="408"/>
      <c r="J199" s="408"/>
      <c r="K199" s="408"/>
      <c r="L199" s="408"/>
      <c r="M199" s="408"/>
      <c r="N199" s="408"/>
      <c r="O199" s="408"/>
      <c r="P199" s="408"/>
      <c r="Q199" s="408"/>
      <c r="R199" s="408"/>
      <c r="S199" s="408"/>
      <c r="T199" s="408"/>
      <c r="U199" s="408"/>
      <c r="V199" s="408"/>
      <c r="W199" s="408"/>
      <c r="X199" s="408"/>
      <c r="Y199" s="408"/>
      <c r="Z199" s="408"/>
      <c r="AA199" s="408"/>
      <c r="AB199" s="408"/>
      <c r="AC199" s="408"/>
      <c r="AD199" s="408"/>
      <c r="AE199" s="408"/>
      <c r="AF199" s="408"/>
      <c r="AG199" s="408"/>
      <c r="AH199" s="408"/>
      <c r="AI199" s="408"/>
      <c r="AJ199" s="408"/>
      <c r="AK199" s="408"/>
      <c r="AL199" s="408"/>
      <c r="AM199" s="408"/>
      <c r="AN199" s="408"/>
      <c r="AO199" s="408"/>
      <c r="AP199" s="408"/>
      <c r="AQ199" s="408"/>
      <c r="AR199" s="408"/>
      <c r="AS199" s="408"/>
      <c r="AT199" s="408"/>
      <c r="AU199" s="408"/>
      <c r="AV199" s="408"/>
      <c r="AW199" s="408"/>
      <c r="AX199" s="408"/>
      <c r="AY199" s="408"/>
      <c r="AZ199" s="408"/>
      <c r="BA199" s="408"/>
      <c r="BB199" s="408"/>
      <c r="BC199" s="409"/>
      <c r="BD199" s="407" t="s">
        <v>503</v>
      </c>
      <c r="BE199" s="408"/>
      <c r="BF199" s="408"/>
      <c r="BG199" s="408"/>
      <c r="BH199" s="408"/>
      <c r="BI199" s="408"/>
      <c r="BJ199" s="408"/>
      <c r="BK199" s="408"/>
      <c r="BL199" s="408"/>
      <c r="BM199" s="409"/>
      <c r="BN199" s="407" t="s">
        <v>504</v>
      </c>
      <c r="BO199" s="408"/>
      <c r="BP199" s="408"/>
      <c r="BQ199" s="408"/>
      <c r="BR199" s="408"/>
      <c r="BS199" s="408"/>
      <c r="BT199" s="408"/>
      <c r="BU199" s="408"/>
      <c r="BV199" s="408"/>
      <c r="BW199" s="408"/>
      <c r="BX199" s="408"/>
      <c r="BY199" s="408"/>
      <c r="BZ199" s="408"/>
      <c r="CA199" s="408"/>
      <c r="CB199" s="409"/>
    </row>
    <row r="200" spans="1:80" x14ac:dyDescent="0.2">
      <c r="A200" s="400">
        <v>1</v>
      </c>
      <c r="B200" s="401"/>
      <c r="C200" s="401"/>
      <c r="D200" s="402"/>
      <c r="E200" s="400">
        <v>2</v>
      </c>
      <c r="F200" s="401"/>
      <c r="G200" s="401"/>
      <c r="H200" s="401"/>
      <c r="I200" s="401"/>
      <c r="J200" s="401"/>
      <c r="K200" s="401"/>
      <c r="L200" s="401"/>
      <c r="M200" s="401"/>
      <c r="N200" s="401"/>
      <c r="O200" s="401"/>
      <c r="P200" s="401"/>
      <c r="Q200" s="401"/>
      <c r="R200" s="401"/>
      <c r="S200" s="401"/>
      <c r="T200" s="401"/>
      <c r="U200" s="401"/>
      <c r="V200" s="401"/>
      <c r="W200" s="401"/>
      <c r="X200" s="401"/>
      <c r="Y200" s="401"/>
      <c r="Z200" s="401"/>
      <c r="AA200" s="401"/>
      <c r="AB200" s="401"/>
      <c r="AC200" s="401"/>
      <c r="AD200" s="401"/>
      <c r="AE200" s="401"/>
      <c r="AF200" s="401"/>
      <c r="AG200" s="401"/>
      <c r="AH200" s="401"/>
      <c r="AI200" s="401"/>
      <c r="AJ200" s="401"/>
      <c r="AK200" s="401"/>
      <c r="AL200" s="401"/>
      <c r="AM200" s="401"/>
      <c r="AN200" s="401"/>
      <c r="AO200" s="401"/>
      <c r="AP200" s="401"/>
      <c r="AQ200" s="401"/>
      <c r="AR200" s="401"/>
      <c r="AS200" s="401"/>
      <c r="AT200" s="401"/>
      <c r="AU200" s="401"/>
      <c r="AV200" s="401"/>
      <c r="AW200" s="401"/>
      <c r="AX200" s="401"/>
      <c r="AY200" s="401"/>
      <c r="AZ200" s="401"/>
      <c r="BA200" s="401"/>
      <c r="BB200" s="401"/>
      <c r="BC200" s="402"/>
      <c r="BD200" s="400">
        <v>3</v>
      </c>
      <c r="BE200" s="401"/>
      <c r="BF200" s="401"/>
      <c r="BG200" s="401"/>
      <c r="BH200" s="401"/>
      <c r="BI200" s="401"/>
      <c r="BJ200" s="401"/>
      <c r="BK200" s="401"/>
      <c r="BL200" s="401"/>
      <c r="BM200" s="402"/>
      <c r="BN200" s="400">
        <v>4</v>
      </c>
      <c r="BO200" s="401"/>
      <c r="BP200" s="401"/>
      <c r="BQ200" s="401"/>
      <c r="BR200" s="401"/>
      <c r="BS200" s="401"/>
      <c r="BT200" s="401"/>
      <c r="BU200" s="401"/>
      <c r="BV200" s="401"/>
      <c r="BW200" s="401"/>
      <c r="BX200" s="401"/>
      <c r="BY200" s="401"/>
      <c r="BZ200" s="401"/>
      <c r="CA200" s="401"/>
      <c r="CB200" s="402"/>
    </row>
    <row r="201" spans="1:80" ht="12.75" customHeight="1" x14ac:dyDescent="0.2">
      <c r="A201" s="395" t="s">
        <v>155</v>
      </c>
      <c r="B201" s="151"/>
      <c r="C201" s="151"/>
      <c r="D201" s="396"/>
      <c r="E201" s="553" t="s">
        <v>636</v>
      </c>
      <c r="F201" s="554"/>
      <c r="G201" s="554"/>
      <c r="H201" s="554"/>
      <c r="I201" s="554"/>
      <c r="J201" s="554"/>
      <c r="K201" s="554"/>
      <c r="L201" s="554"/>
      <c r="M201" s="554"/>
      <c r="N201" s="554"/>
      <c r="O201" s="554"/>
      <c r="P201" s="554"/>
      <c r="Q201" s="554"/>
      <c r="R201" s="554"/>
      <c r="S201" s="554"/>
      <c r="T201" s="554"/>
      <c r="U201" s="554"/>
      <c r="V201" s="554"/>
      <c r="W201" s="554"/>
      <c r="X201" s="554"/>
      <c r="Y201" s="554"/>
      <c r="Z201" s="554"/>
      <c r="AA201" s="554"/>
      <c r="AB201" s="554"/>
      <c r="AC201" s="554"/>
      <c r="AD201" s="554"/>
      <c r="AE201" s="554"/>
      <c r="AF201" s="554"/>
      <c r="AG201" s="554"/>
      <c r="AH201" s="554"/>
      <c r="AI201" s="554"/>
      <c r="AJ201" s="554"/>
      <c r="AK201" s="554"/>
      <c r="AL201" s="554"/>
      <c r="AM201" s="554"/>
      <c r="AN201" s="554"/>
      <c r="AO201" s="554"/>
      <c r="AP201" s="554"/>
      <c r="AQ201" s="554"/>
      <c r="AR201" s="554"/>
      <c r="AS201" s="554"/>
      <c r="AT201" s="554"/>
      <c r="AU201" s="554"/>
      <c r="AV201" s="554"/>
      <c r="AW201" s="554"/>
      <c r="AX201" s="554"/>
      <c r="AY201" s="554"/>
      <c r="AZ201" s="554"/>
      <c r="BA201" s="554"/>
      <c r="BB201" s="554"/>
      <c r="BC201" s="555"/>
      <c r="BD201" s="416">
        <v>1</v>
      </c>
      <c r="BE201" s="417"/>
      <c r="BF201" s="417"/>
      <c r="BG201" s="417"/>
      <c r="BH201" s="417"/>
      <c r="BI201" s="417"/>
      <c r="BJ201" s="417"/>
      <c r="BK201" s="417"/>
      <c r="BL201" s="417"/>
      <c r="BM201" s="418"/>
      <c r="BN201" s="392">
        <v>66000</v>
      </c>
      <c r="BO201" s="393"/>
      <c r="BP201" s="393"/>
      <c r="BQ201" s="393"/>
      <c r="BR201" s="393"/>
      <c r="BS201" s="393"/>
      <c r="BT201" s="393"/>
      <c r="BU201" s="393"/>
      <c r="BV201" s="393"/>
      <c r="BW201" s="393"/>
      <c r="BX201" s="393"/>
      <c r="BY201" s="393"/>
      <c r="BZ201" s="393"/>
      <c r="CA201" s="393"/>
      <c r="CB201" s="394"/>
    </row>
    <row r="202" spans="1:80" ht="12.75" customHeight="1" x14ac:dyDescent="0.2">
      <c r="A202" s="395" t="s">
        <v>583</v>
      </c>
      <c r="B202" s="151"/>
      <c r="C202" s="151"/>
      <c r="D202" s="396"/>
      <c r="E202" s="553" t="s">
        <v>637</v>
      </c>
      <c r="F202" s="554"/>
      <c r="G202" s="554"/>
      <c r="H202" s="554"/>
      <c r="I202" s="554"/>
      <c r="J202" s="554"/>
      <c r="K202" s="554"/>
      <c r="L202" s="554"/>
      <c r="M202" s="554"/>
      <c r="N202" s="554"/>
      <c r="O202" s="554"/>
      <c r="P202" s="554"/>
      <c r="Q202" s="554"/>
      <c r="R202" s="554"/>
      <c r="S202" s="554"/>
      <c r="T202" s="554"/>
      <c r="U202" s="554"/>
      <c r="V202" s="554"/>
      <c r="W202" s="554"/>
      <c r="X202" s="554"/>
      <c r="Y202" s="554"/>
      <c r="Z202" s="554"/>
      <c r="AA202" s="554"/>
      <c r="AB202" s="554"/>
      <c r="AC202" s="554"/>
      <c r="AD202" s="554"/>
      <c r="AE202" s="554"/>
      <c r="AF202" s="554"/>
      <c r="AG202" s="554"/>
      <c r="AH202" s="554"/>
      <c r="AI202" s="554"/>
      <c r="AJ202" s="554"/>
      <c r="AK202" s="554"/>
      <c r="AL202" s="554"/>
      <c r="AM202" s="554"/>
      <c r="AN202" s="554"/>
      <c r="AO202" s="554"/>
      <c r="AP202" s="554"/>
      <c r="AQ202" s="554"/>
      <c r="AR202" s="554"/>
      <c r="AS202" s="554"/>
      <c r="AT202" s="554"/>
      <c r="AU202" s="554"/>
      <c r="AV202" s="554"/>
      <c r="AW202" s="554"/>
      <c r="AX202" s="554"/>
      <c r="AY202" s="554"/>
      <c r="AZ202" s="554"/>
      <c r="BA202" s="554"/>
      <c r="BB202" s="554"/>
      <c r="BC202" s="555"/>
      <c r="BD202" s="416">
        <v>1</v>
      </c>
      <c r="BE202" s="417"/>
      <c r="BF202" s="417"/>
      <c r="BG202" s="417"/>
      <c r="BH202" s="417"/>
      <c r="BI202" s="417"/>
      <c r="BJ202" s="417"/>
      <c r="BK202" s="417"/>
      <c r="BL202" s="417"/>
      <c r="BM202" s="418"/>
      <c r="BN202" s="392">
        <v>20000</v>
      </c>
      <c r="BO202" s="393"/>
      <c r="BP202" s="393"/>
      <c r="BQ202" s="393"/>
      <c r="BR202" s="393"/>
      <c r="BS202" s="393"/>
      <c r="BT202" s="393"/>
      <c r="BU202" s="393"/>
      <c r="BV202" s="393"/>
      <c r="BW202" s="393"/>
      <c r="BX202" s="393"/>
      <c r="BY202" s="393"/>
      <c r="BZ202" s="393"/>
      <c r="CA202" s="393"/>
      <c r="CB202" s="394"/>
    </row>
    <row r="203" spans="1:80" ht="12.75" customHeight="1" x14ac:dyDescent="0.2">
      <c r="A203" s="395" t="s">
        <v>605</v>
      </c>
      <c r="B203" s="151"/>
      <c r="C203" s="151"/>
      <c r="D203" s="396"/>
      <c r="E203" s="553" t="s">
        <v>638</v>
      </c>
      <c r="F203" s="554"/>
      <c r="G203" s="554"/>
      <c r="H203" s="554"/>
      <c r="I203" s="554"/>
      <c r="J203" s="554"/>
      <c r="K203" s="554"/>
      <c r="L203" s="554"/>
      <c r="M203" s="554"/>
      <c r="N203" s="554"/>
      <c r="O203" s="554"/>
      <c r="P203" s="554"/>
      <c r="Q203" s="554"/>
      <c r="R203" s="554"/>
      <c r="S203" s="554"/>
      <c r="T203" s="554"/>
      <c r="U203" s="554"/>
      <c r="V203" s="554"/>
      <c r="W203" s="554"/>
      <c r="X203" s="554"/>
      <c r="Y203" s="554"/>
      <c r="Z203" s="554"/>
      <c r="AA203" s="554"/>
      <c r="AB203" s="554"/>
      <c r="AC203" s="554"/>
      <c r="AD203" s="554"/>
      <c r="AE203" s="554"/>
      <c r="AF203" s="554"/>
      <c r="AG203" s="554"/>
      <c r="AH203" s="554"/>
      <c r="AI203" s="554"/>
      <c r="AJ203" s="554"/>
      <c r="AK203" s="554"/>
      <c r="AL203" s="554"/>
      <c r="AM203" s="554"/>
      <c r="AN203" s="554"/>
      <c r="AO203" s="554"/>
      <c r="AP203" s="554"/>
      <c r="AQ203" s="554"/>
      <c r="AR203" s="554"/>
      <c r="AS203" s="554"/>
      <c r="AT203" s="554"/>
      <c r="AU203" s="554"/>
      <c r="AV203" s="554"/>
      <c r="AW203" s="554"/>
      <c r="AX203" s="554"/>
      <c r="AY203" s="554"/>
      <c r="AZ203" s="554"/>
      <c r="BA203" s="554"/>
      <c r="BB203" s="554"/>
      <c r="BC203" s="555"/>
      <c r="BD203" s="416">
        <v>1</v>
      </c>
      <c r="BE203" s="417"/>
      <c r="BF203" s="417"/>
      <c r="BG203" s="417"/>
      <c r="BH203" s="417"/>
      <c r="BI203" s="417"/>
      <c r="BJ203" s="417"/>
      <c r="BK203" s="417"/>
      <c r="BL203" s="417"/>
      <c r="BM203" s="418"/>
      <c r="BN203" s="392">
        <v>96000</v>
      </c>
      <c r="BO203" s="393"/>
      <c r="BP203" s="393"/>
      <c r="BQ203" s="393"/>
      <c r="BR203" s="393"/>
      <c r="BS203" s="393"/>
      <c r="BT203" s="393"/>
      <c r="BU203" s="393"/>
      <c r="BV203" s="393"/>
      <c r="BW203" s="393"/>
      <c r="BX203" s="393"/>
      <c r="BY203" s="393"/>
      <c r="BZ203" s="393"/>
      <c r="CA203" s="393"/>
      <c r="CB203" s="394"/>
    </row>
    <row r="204" spans="1:80" ht="30.75" customHeight="1" x14ac:dyDescent="0.2">
      <c r="A204" s="395" t="s">
        <v>606</v>
      </c>
      <c r="B204" s="151"/>
      <c r="C204" s="151"/>
      <c r="D204" s="396"/>
      <c r="E204" s="553" t="s">
        <v>639</v>
      </c>
      <c r="F204" s="554"/>
      <c r="G204" s="554"/>
      <c r="H204" s="554"/>
      <c r="I204" s="554"/>
      <c r="J204" s="554"/>
      <c r="K204" s="554"/>
      <c r="L204" s="554"/>
      <c r="M204" s="554"/>
      <c r="N204" s="554"/>
      <c r="O204" s="554"/>
      <c r="P204" s="554"/>
      <c r="Q204" s="554"/>
      <c r="R204" s="554"/>
      <c r="S204" s="554"/>
      <c r="T204" s="554"/>
      <c r="U204" s="554"/>
      <c r="V204" s="554"/>
      <c r="W204" s="554"/>
      <c r="X204" s="554"/>
      <c r="Y204" s="554"/>
      <c r="Z204" s="554"/>
      <c r="AA204" s="554"/>
      <c r="AB204" s="554"/>
      <c r="AC204" s="554"/>
      <c r="AD204" s="554"/>
      <c r="AE204" s="554"/>
      <c r="AF204" s="554"/>
      <c r="AG204" s="554"/>
      <c r="AH204" s="554"/>
      <c r="AI204" s="554"/>
      <c r="AJ204" s="554"/>
      <c r="AK204" s="554"/>
      <c r="AL204" s="554"/>
      <c r="AM204" s="554"/>
      <c r="AN204" s="554"/>
      <c r="AO204" s="554"/>
      <c r="AP204" s="554"/>
      <c r="AQ204" s="554"/>
      <c r="AR204" s="554"/>
      <c r="AS204" s="554"/>
      <c r="AT204" s="554"/>
      <c r="AU204" s="554"/>
      <c r="AV204" s="554"/>
      <c r="AW204" s="554"/>
      <c r="AX204" s="554"/>
      <c r="AY204" s="554"/>
      <c r="AZ204" s="554"/>
      <c r="BA204" s="554"/>
      <c r="BB204" s="554"/>
      <c r="BC204" s="555"/>
      <c r="BD204" s="416">
        <v>1</v>
      </c>
      <c r="BE204" s="417"/>
      <c r="BF204" s="417"/>
      <c r="BG204" s="417"/>
      <c r="BH204" s="417"/>
      <c r="BI204" s="417"/>
      <c r="BJ204" s="417"/>
      <c r="BK204" s="417"/>
      <c r="BL204" s="417"/>
      <c r="BM204" s="418"/>
      <c r="BN204" s="392">
        <v>126000</v>
      </c>
      <c r="BO204" s="393"/>
      <c r="BP204" s="393"/>
      <c r="BQ204" s="393"/>
      <c r="BR204" s="393"/>
      <c r="BS204" s="393"/>
      <c r="BT204" s="393"/>
      <c r="BU204" s="393"/>
      <c r="BV204" s="393"/>
      <c r="BW204" s="393"/>
      <c r="BX204" s="393"/>
      <c r="BY204" s="393"/>
      <c r="BZ204" s="393"/>
      <c r="CA204" s="393"/>
      <c r="CB204" s="394"/>
    </row>
    <row r="205" spans="1:80" ht="26.25" customHeight="1" x14ac:dyDescent="0.2">
      <c r="A205" s="395" t="s">
        <v>607</v>
      </c>
      <c r="B205" s="151"/>
      <c r="C205" s="151"/>
      <c r="D205" s="396"/>
      <c r="E205" s="553" t="s">
        <v>640</v>
      </c>
      <c r="F205" s="554"/>
      <c r="G205" s="554"/>
      <c r="H205" s="554"/>
      <c r="I205" s="554"/>
      <c r="J205" s="554"/>
      <c r="K205" s="554"/>
      <c r="L205" s="554"/>
      <c r="M205" s="554"/>
      <c r="N205" s="554"/>
      <c r="O205" s="554"/>
      <c r="P205" s="554"/>
      <c r="Q205" s="554"/>
      <c r="R205" s="554"/>
      <c r="S205" s="554"/>
      <c r="T205" s="554"/>
      <c r="U205" s="554"/>
      <c r="V205" s="554"/>
      <c r="W205" s="554"/>
      <c r="X205" s="554"/>
      <c r="Y205" s="554"/>
      <c r="Z205" s="554"/>
      <c r="AA205" s="554"/>
      <c r="AB205" s="554"/>
      <c r="AC205" s="554"/>
      <c r="AD205" s="554"/>
      <c r="AE205" s="554"/>
      <c r="AF205" s="554"/>
      <c r="AG205" s="554"/>
      <c r="AH205" s="554"/>
      <c r="AI205" s="554"/>
      <c r="AJ205" s="554"/>
      <c r="AK205" s="554"/>
      <c r="AL205" s="554"/>
      <c r="AM205" s="554"/>
      <c r="AN205" s="554"/>
      <c r="AO205" s="554"/>
      <c r="AP205" s="554"/>
      <c r="AQ205" s="554"/>
      <c r="AR205" s="554"/>
      <c r="AS205" s="554"/>
      <c r="AT205" s="554"/>
      <c r="AU205" s="554"/>
      <c r="AV205" s="554"/>
      <c r="AW205" s="554"/>
      <c r="AX205" s="554"/>
      <c r="AY205" s="554"/>
      <c r="AZ205" s="554"/>
      <c r="BA205" s="554"/>
      <c r="BB205" s="554"/>
      <c r="BC205" s="555"/>
      <c r="BD205" s="416">
        <v>1</v>
      </c>
      <c r="BE205" s="417"/>
      <c r="BF205" s="417"/>
      <c r="BG205" s="417"/>
      <c r="BH205" s="417"/>
      <c r="BI205" s="417"/>
      <c r="BJ205" s="417"/>
      <c r="BK205" s="417"/>
      <c r="BL205" s="417"/>
      <c r="BM205" s="418"/>
      <c r="BN205" s="392">
        <v>418100</v>
      </c>
      <c r="BO205" s="393"/>
      <c r="BP205" s="393"/>
      <c r="BQ205" s="393"/>
      <c r="BR205" s="393"/>
      <c r="BS205" s="393"/>
      <c r="BT205" s="393"/>
      <c r="BU205" s="393"/>
      <c r="BV205" s="393"/>
      <c r="BW205" s="393"/>
      <c r="BX205" s="393"/>
      <c r="BY205" s="393"/>
      <c r="BZ205" s="393"/>
      <c r="CA205" s="393"/>
      <c r="CB205" s="394"/>
    </row>
    <row r="206" spans="1:80" hidden="1" x14ac:dyDescent="0.2">
      <c r="A206" s="395"/>
      <c r="B206" s="151"/>
      <c r="C206" s="151"/>
      <c r="D206" s="396"/>
      <c r="E206" s="361"/>
      <c r="F206" s="362"/>
      <c r="G206" s="362"/>
      <c r="H206" s="362"/>
      <c r="I206" s="362"/>
      <c r="J206" s="362"/>
      <c r="K206" s="362"/>
      <c r="L206" s="362"/>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2"/>
      <c r="AT206" s="362"/>
      <c r="AU206" s="362"/>
      <c r="AV206" s="362"/>
      <c r="AW206" s="362"/>
      <c r="AX206" s="362"/>
      <c r="AY206" s="362"/>
      <c r="AZ206" s="362"/>
      <c r="BA206" s="362"/>
      <c r="BB206" s="362"/>
      <c r="BC206" s="363"/>
      <c r="BD206" s="364"/>
      <c r="BE206" s="365"/>
      <c r="BF206" s="365"/>
      <c r="BG206" s="365"/>
      <c r="BH206" s="365"/>
      <c r="BI206" s="365"/>
      <c r="BJ206" s="365"/>
      <c r="BK206" s="365"/>
      <c r="BL206" s="365"/>
      <c r="BM206" s="366"/>
      <c r="BN206" s="442"/>
      <c r="BO206" s="443"/>
      <c r="BP206" s="443"/>
      <c r="BQ206" s="443"/>
      <c r="BR206" s="443"/>
      <c r="BS206" s="443"/>
      <c r="BT206" s="443"/>
      <c r="BU206" s="443"/>
      <c r="BV206" s="443"/>
      <c r="BW206" s="443"/>
      <c r="BX206" s="443"/>
      <c r="BY206" s="443"/>
      <c r="BZ206" s="443"/>
      <c r="CA206" s="443"/>
      <c r="CB206" s="444"/>
    </row>
    <row r="207" spans="1:80" hidden="1" x14ac:dyDescent="0.2">
      <c r="A207" s="439"/>
      <c r="B207" s="440"/>
      <c r="C207" s="440"/>
      <c r="D207" s="441"/>
      <c r="E207" s="361"/>
      <c r="F207" s="362"/>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2"/>
      <c r="AT207" s="362"/>
      <c r="AU207" s="362"/>
      <c r="AV207" s="362"/>
      <c r="AW207" s="362"/>
      <c r="AX207" s="362"/>
      <c r="AY207" s="362"/>
      <c r="AZ207" s="362"/>
      <c r="BA207" s="362"/>
      <c r="BB207" s="362"/>
      <c r="BC207" s="363"/>
      <c r="BD207" s="364"/>
      <c r="BE207" s="365"/>
      <c r="BF207" s="365"/>
      <c r="BG207" s="365"/>
      <c r="BH207" s="365"/>
      <c r="BI207" s="365"/>
      <c r="BJ207" s="365"/>
      <c r="BK207" s="365"/>
      <c r="BL207" s="365"/>
      <c r="BM207" s="366"/>
      <c r="BN207" s="442"/>
      <c r="BO207" s="443"/>
      <c r="BP207" s="443"/>
      <c r="BQ207" s="443"/>
      <c r="BR207" s="443"/>
      <c r="BS207" s="443"/>
      <c r="BT207" s="443"/>
      <c r="BU207" s="443"/>
      <c r="BV207" s="443"/>
      <c r="BW207" s="443"/>
      <c r="BX207" s="443"/>
      <c r="BY207" s="443"/>
      <c r="BZ207" s="443"/>
      <c r="CA207" s="443"/>
      <c r="CB207" s="444"/>
    </row>
    <row r="208" spans="1:80" hidden="1" x14ac:dyDescent="0.2">
      <c r="A208" s="439"/>
      <c r="B208" s="440"/>
      <c r="C208" s="440"/>
      <c r="D208" s="441"/>
      <c r="E208" s="361"/>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c r="AS208" s="362"/>
      <c r="AT208" s="362"/>
      <c r="AU208" s="362"/>
      <c r="AV208" s="362"/>
      <c r="AW208" s="362"/>
      <c r="AX208" s="362"/>
      <c r="AY208" s="362"/>
      <c r="AZ208" s="362"/>
      <c r="BA208" s="362"/>
      <c r="BB208" s="362"/>
      <c r="BC208" s="363"/>
      <c r="BD208" s="364"/>
      <c r="BE208" s="365"/>
      <c r="BF208" s="365"/>
      <c r="BG208" s="365"/>
      <c r="BH208" s="365"/>
      <c r="BI208" s="365"/>
      <c r="BJ208" s="365"/>
      <c r="BK208" s="365"/>
      <c r="BL208" s="365"/>
      <c r="BM208" s="366"/>
      <c r="BN208" s="442"/>
      <c r="BO208" s="443"/>
      <c r="BP208" s="443"/>
      <c r="BQ208" s="443"/>
      <c r="BR208" s="443"/>
      <c r="BS208" s="443"/>
      <c r="BT208" s="443"/>
      <c r="BU208" s="443"/>
      <c r="BV208" s="443"/>
      <c r="BW208" s="443"/>
      <c r="BX208" s="443"/>
      <c r="BY208" s="443"/>
      <c r="BZ208" s="443"/>
      <c r="CA208" s="443"/>
      <c r="CB208" s="444"/>
    </row>
    <row r="209" spans="1:80" hidden="1" x14ac:dyDescent="0.2">
      <c r="A209" s="439"/>
      <c r="B209" s="440"/>
      <c r="C209" s="440"/>
      <c r="D209" s="441"/>
      <c r="E209" s="397"/>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c r="AG209" s="398"/>
      <c r="AH209" s="398"/>
      <c r="AI209" s="398"/>
      <c r="AJ209" s="398"/>
      <c r="AK209" s="398"/>
      <c r="AL209" s="398"/>
      <c r="AM209" s="398"/>
      <c r="AN209" s="398"/>
      <c r="AO209" s="398"/>
      <c r="AP209" s="398"/>
      <c r="AQ209" s="398"/>
      <c r="AR209" s="398"/>
      <c r="AS209" s="398"/>
      <c r="AT209" s="398"/>
      <c r="AU209" s="398"/>
      <c r="AV209" s="398"/>
      <c r="AW209" s="398"/>
      <c r="AX209" s="398"/>
      <c r="AY209" s="398"/>
      <c r="AZ209" s="398"/>
      <c r="BA209" s="398"/>
      <c r="BB209" s="398"/>
      <c r="BC209" s="399"/>
      <c r="BD209" s="442"/>
      <c r="BE209" s="443"/>
      <c r="BF209" s="443"/>
      <c r="BG209" s="443"/>
      <c r="BH209" s="443"/>
      <c r="BI209" s="443"/>
      <c r="BJ209" s="443"/>
      <c r="BK209" s="443"/>
      <c r="BL209" s="443"/>
      <c r="BM209" s="444"/>
      <c r="BN209" s="442"/>
      <c r="BO209" s="443"/>
      <c r="BP209" s="443"/>
      <c r="BQ209" s="443"/>
      <c r="BR209" s="443"/>
      <c r="BS209" s="443"/>
      <c r="BT209" s="443"/>
      <c r="BU209" s="443"/>
      <c r="BV209" s="443"/>
      <c r="BW209" s="443"/>
      <c r="BX209" s="443"/>
      <c r="BY209" s="443"/>
      <c r="BZ209" s="443"/>
      <c r="CA209" s="443"/>
      <c r="CB209" s="444"/>
    </row>
    <row r="210" spans="1:80" hidden="1" x14ac:dyDescent="0.2">
      <c r="A210" s="439"/>
      <c r="B210" s="440"/>
      <c r="C210" s="440"/>
      <c r="D210" s="441"/>
      <c r="E210" s="397"/>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c r="AG210" s="398"/>
      <c r="AH210" s="398"/>
      <c r="AI210" s="398"/>
      <c r="AJ210" s="398"/>
      <c r="AK210" s="398"/>
      <c r="AL210" s="398"/>
      <c r="AM210" s="398"/>
      <c r="AN210" s="398"/>
      <c r="AO210" s="398"/>
      <c r="AP210" s="398"/>
      <c r="AQ210" s="398"/>
      <c r="AR210" s="398"/>
      <c r="AS210" s="398"/>
      <c r="AT210" s="398"/>
      <c r="AU210" s="398"/>
      <c r="AV210" s="398"/>
      <c r="AW210" s="398"/>
      <c r="AX210" s="398"/>
      <c r="AY210" s="398"/>
      <c r="AZ210" s="398"/>
      <c r="BA210" s="398"/>
      <c r="BB210" s="398"/>
      <c r="BC210" s="399"/>
      <c r="BD210" s="442"/>
      <c r="BE210" s="443"/>
      <c r="BF210" s="443"/>
      <c r="BG210" s="443"/>
      <c r="BH210" s="443"/>
      <c r="BI210" s="443"/>
      <c r="BJ210" s="443"/>
      <c r="BK210" s="443"/>
      <c r="BL210" s="443"/>
      <c r="BM210" s="444"/>
      <c r="BN210" s="442"/>
      <c r="BO210" s="443"/>
      <c r="BP210" s="443"/>
      <c r="BQ210" s="443"/>
      <c r="BR210" s="443"/>
      <c r="BS210" s="443"/>
      <c r="BT210" s="443"/>
      <c r="BU210" s="443"/>
      <c r="BV210" s="443"/>
      <c r="BW210" s="443"/>
      <c r="BX210" s="443"/>
      <c r="BY210" s="443"/>
      <c r="BZ210" s="443"/>
      <c r="CA210" s="443"/>
      <c r="CB210" s="444"/>
    </row>
    <row r="211" spans="1:80" hidden="1" x14ac:dyDescent="0.2">
      <c r="A211" s="439"/>
      <c r="B211" s="440"/>
      <c r="C211" s="440"/>
      <c r="D211" s="441"/>
      <c r="E211" s="397"/>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c r="AG211" s="398"/>
      <c r="AH211" s="398"/>
      <c r="AI211" s="398"/>
      <c r="AJ211" s="398"/>
      <c r="AK211" s="398"/>
      <c r="AL211" s="398"/>
      <c r="AM211" s="398"/>
      <c r="AN211" s="398"/>
      <c r="AO211" s="398"/>
      <c r="AP211" s="398"/>
      <c r="AQ211" s="398"/>
      <c r="AR211" s="398"/>
      <c r="AS211" s="398"/>
      <c r="AT211" s="398"/>
      <c r="AU211" s="398"/>
      <c r="AV211" s="398"/>
      <c r="AW211" s="398"/>
      <c r="AX211" s="398"/>
      <c r="AY211" s="398"/>
      <c r="AZ211" s="398"/>
      <c r="BA211" s="398"/>
      <c r="BB211" s="398"/>
      <c r="BC211" s="399"/>
      <c r="BD211" s="442"/>
      <c r="BE211" s="443"/>
      <c r="BF211" s="443"/>
      <c r="BG211" s="443"/>
      <c r="BH211" s="443"/>
      <c r="BI211" s="443"/>
      <c r="BJ211" s="443"/>
      <c r="BK211" s="443"/>
      <c r="BL211" s="443"/>
      <c r="BM211" s="444"/>
      <c r="BN211" s="442"/>
      <c r="BO211" s="443"/>
      <c r="BP211" s="443"/>
      <c r="BQ211" s="443"/>
      <c r="BR211" s="443"/>
      <c r="BS211" s="443"/>
      <c r="BT211" s="443"/>
      <c r="BU211" s="443"/>
      <c r="BV211" s="443"/>
      <c r="BW211" s="443"/>
      <c r="BX211" s="443"/>
      <c r="BY211" s="443"/>
      <c r="BZ211" s="443"/>
      <c r="CA211" s="443"/>
      <c r="CB211" s="444"/>
    </row>
    <row r="212" spans="1:80" hidden="1" x14ac:dyDescent="0.2">
      <c r="A212" s="439"/>
      <c r="B212" s="440"/>
      <c r="C212" s="440"/>
      <c r="D212" s="441"/>
      <c r="E212" s="397"/>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c r="AG212" s="398"/>
      <c r="AH212" s="398"/>
      <c r="AI212" s="398"/>
      <c r="AJ212" s="398"/>
      <c r="AK212" s="398"/>
      <c r="AL212" s="398"/>
      <c r="AM212" s="398"/>
      <c r="AN212" s="398"/>
      <c r="AO212" s="398"/>
      <c r="AP212" s="398"/>
      <c r="AQ212" s="398"/>
      <c r="AR212" s="398"/>
      <c r="AS212" s="398"/>
      <c r="AT212" s="398"/>
      <c r="AU212" s="398"/>
      <c r="AV212" s="398"/>
      <c r="AW212" s="398"/>
      <c r="AX212" s="398"/>
      <c r="AY212" s="398"/>
      <c r="AZ212" s="398"/>
      <c r="BA212" s="398"/>
      <c r="BB212" s="398"/>
      <c r="BC212" s="399"/>
      <c r="BD212" s="442"/>
      <c r="BE212" s="443"/>
      <c r="BF212" s="443"/>
      <c r="BG212" s="443"/>
      <c r="BH212" s="443"/>
      <c r="BI212" s="443"/>
      <c r="BJ212" s="443"/>
      <c r="BK212" s="443"/>
      <c r="BL212" s="443"/>
      <c r="BM212" s="444"/>
      <c r="BN212" s="442"/>
      <c r="BO212" s="443"/>
      <c r="BP212" s="443"/>
      <c r="BQ212" s="443"/>
      <c r="BR212" s="443"/>
      <c r="BS212" s="443"/>
      <c r="BT212" s="443"/>
      <c r="BU212" s="443"/>
      <c r="BV212" s="443"/>
      <c r="BW212" s="443"/>
      <c r="BX212" s="443"/>
      <c r="BY212" s="443"/>
      <c r="BZ212" s="443"/>
      <c r="CA212" s="443"/>
      <c r="CB212" s="444"/>
    </row>
    <row r="213" spans="1:80" hidden="1" x14ac:dyDescent="0.2">
      <c r="A213" s="395"/>
      <c r="B213" s="151"/>
      <c r="C213" s="151"/>
      <c r="D213" s="396"/>
      <c r="E213" s="397"/>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c r="AG213" s="398"/>
      <c r="AH213" s="398"/>
      <c r="AI213" s="398"/>
      <c r="AJ213" s="398"/>
      <c r="AK213" s="398"/>
      <c r="AL213" s="398"/>
      <c r="AM213" s="398"/>
      <c r="AN213" s="398"/>
      <c r="AO213" s="398"/>
      <c r="AP213" s="398"/>
      <c r="AQ213" s="398"/>
      <c r="AR213" s="398"/>
      <c r="AS213" s="398"/>
      <c r="AT213" s="398"/>
      <c r="AU213" s="398"/>
      <c r="AV213" s="398"/>
      <c r="AW213" s="398"/>
      <c r="AX213" s="398"/>
      <c r="AY213" s="398"/>
      <c r="AZ213" s="398"/>
      <c r="BA213" s="398"/>
      <c r="BB213" s="398"/>
      <c r="BC213" s="399"/>
      <c r="BD213" s="442"/>
      <c r="BE213" s="443"/>
      <c r="BF213" s="443"/>
      <c r="BG213" s="443"/>
      <c r="BH213" s="443"/>
      <c r="BI213" s="443"/>
      <c r="BJ213" s="443"/>
      <c r="BK213" s="443"/>
      <c r="BL213" s="443"/>
      <c r="BM213" s="444"/>
      <c r="BN213" s="442"/>
      <c r="BO213" s="443"/>
      <c r="BP213" s="443"/>
      <c r="BQ213" s="443"/>
      <c r="BR213" s="443"/>
      <c r="BS213" s="443"/>
      <c r="BT213" s="443"/>
      <c r="BU213" s="443"/>
      <c r="BV213" s="443"/>
      <c r="BW213" s="443"/>
      <c r="BX213" s="443"/>
      <c r="BY213" s="443"/>
      <c r="BZ213" s="443"/>
      <c r="CA213" s="443"/>
      <c r="CB213" s="444"/>
    </row>
    <row r="214" spans="1:80" x14ac:dyDescent="0.2">
      <c r="A214" s="395"/>
      <c r="B214" s="151"/>
      <c r="C214" s="151"/>
      <c r="D214" s="396"/>
      <c r="E214" s="380" t="s">
        <v>421</v>
      </c>
      <c r="F214" s="381"/>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2"/>
      <c r="BD214" s="386" t="s">
        <v>52</v>
      </c>
      <c r="BE214" s="387"/>
      <c r="BF214" s="387"/>
      <c r="BG214" s="387"/>
      <c r="BH214" s="387"/>
      <c r="BI214" s="387"/>
      <c r="BJ214" s="387"/>
      <c r="BK214" s="387"/>
      <c r="BL214" s="387"/>
      <c r="BM214" s="388"/>
      <c r="BN214" s="445">
        <f>SUM(BN201:BN213)</f>
        <v>726100</v>
      </c>
      <c r="BO214" s="446"/>
      <c r="BP214" s="446"/>
      <c r="BQ214" s="446"/>
      <c r="BR214" s="446"/>
      <c r="BS214" s="446"/>
      <c r="BT214" s="446"/>
      <c r="BU214" s="446"/>
      <c r="BV214" s="446"/>
      <c r="BW214" s="446"/>
      <c r="BX214" s="446"/>
      <c r="BY214" s="446"/>
      <c r="BZ214" s="446"/>
      <c r="CA214" s="446"/>
      <c r="CB214" s="447"/>
    </row>
    <row r="215" spans="1:80" ht="12.75" customHeight="1" x14ac:dyDescent="0.25">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row>
    <row r="216" spans="1:80" ht="15.75" x14ac:dyDescent="0.25">
      <c r="A216" s="428" t="s">
        <v>547</v>
      </c>
      <c r="B216" s="428"/>
      <c r="C216" s="428"/>
      <c r="D216" s="428"/>
      <c r="E216" s="428"/>
      <c r="F216" s="428"/>
      <c r="G216" s="428"/>
      <c r="H216" s="428"/>
      <c r="I216" s="428"/>
      <c r="J216" s="428"/>
      <c r="K216" s="428"/>
      <c r="L216" s="428"/>
      <c r="M216" s="428"/>
      <c r="N216" s="428"/>
      <c r="O216" s="428"/>
      <c r="P216" s="428"/>
      <c r="Q216" s="428"/>
      <c r="R216" s="428"/>
      <c r="S216" s="428"/>
      <c r="T216" s="428"/>
      <c r="U216" s="428"/>
      <c r="V216" s="428"/>
      <c r="W216" s="428"/>
      <c r="X216" s="428"/>
      <c r="Y216" s="428"/>
      <c r="Z216" s="428"/>
      <c r="AA216" s="428"/>
      <c r="AB216" s="428"/>
      <c r="AC216" s="428"/>
      <c r="AD216" s="428"/>
      <c r="AE216" s="428"/>
      <c r="AF216" s="428"/>
      <c r="AG216" s="428"/>
      <c r="AH216" s="428"/>
      <c r="AI216" s="428"/>
      <c r="AJ216" s="428"/>
      <c r="AK216" s="428"/>
      <c r="AL216" s="428"/>
      <c r="AM216" s="428"/>
      <c r="AN216" s="428"/>
      <c r="AO216" s="428"/>
      <c r="AP216" s="428"/>
      <c r="AQ216" s="428"/>
      <c r="AR216" s="428"/>
      <c r="AS216" s="428"/>
      <c r="AT216" s="428"/>
      <c r="AU216" s="428"/>
      <c r="AV216" s="428"/>
      <c r="AW216" s="428"/>
      <c r="AX216" s="428"/>
      <c r="AY216" s="428"/>
      <c r="AZ216" s="428"/>
      <c r="BA216" s="428"/>
      <c r="BB216" s="428"/>
      <c r="BC216" s="428"/>
      <c r="BD216" s="428"/>
      <c r="BE216" s="428"/>
      <c r="BF216" s="428"/>
      <c r="BG216" s="428"/>
      <c r="BH216" s="428"/>
      <c r="BI216" s="428"/>
      <c r="BJ216" s="428"/>
      <c r="BK216" s="428"/>
      <c r="BL216" s="428"/>
      <c r="BM216" s="428"/>
      <c r="BN216" s="428"/>
      <c r="BO216" s="428"/>
      <c r="BP216" s="428"/>
      <c r="BQ216" s="428"/>
      <c r="BR216" s="428"/>
      <c r="BS216" s="428"/>
      <c r="BT216" s="428"/>
      <c r="BU216" s="428"/>
      <c r="BV216" s="428"/>
      <c r="BW216" s="428"/>
      <c r="BX216" s="428"/>
      <c r="BY216" s="428"/>
      <c r="BZ216" s="428"/>
      <c r="CA216" s="428"/>
      <c r="CB216" s="428"/>
    </row>
    <row r="217" spans="1:80" ht="15.75" x14ac:dyDescent="0.25">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410" t="s">
        <v>511</v>
      </c>
      <c r="AT217" s="410"/>
      <c r="AU217" s="410"/>
      <c r="AV217" s="410"/>
      <c r="AW217" s="410"/>
      <c r="AX217" s="410"/>
      <c r="AY217" s="410"/>
      <c r="AZ217" s="410"/>
      <c r="BA217" s="410"/>
      <c r="BB217" s="410"/>
      <c r="BC217" s="434" t="s">
        <v>343</v>
      </c>
      <c r="BD217" s="434"/>
      <c r="BE217" s="434"/>
      <c r="BF217" s="434"/>
      <c r="BG217" s="434"/>
      <c r="BH217" s="434"/>
      <c r="BI217" s="434"/>
      <c r="BJ217" s="434"/>
      <c r="BK217" s="434"/>
      <c r="BL217" s="434"/>
      <c r="BM217" s="434"/>
      <c r="BN217" s="434"/>
      <c r="BO217" s="434"/>
      <c r="BP217" s="434"/>
      <c r="BQ217" s="106"/>
      <c r="BR217" s="106"/>
      <c r="BS217" s="106"/>
      <c r="BT217" s="106"/>
      <c r="BU217" s="106"/>
      <c r="BV217" s="106"/>
      <c r="BW217" s="106"/>
      <c r="BX217" s="106"/>
      <c r="BY217" s="106"/>
      <c r="BZ217" s="106"/>
      <c r="CA217" s="106"/>
      <c r="CB217" s="106"/>
    </row>
    <row r="218" spans="1:80" x14ac:dyDescent="0.2">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row>
    <row r="219" spans="1:80" x14ac:dyDescent="0.2">
      <c r="A219" s="157" t="s">
        <v>142</v>
      </c>
      <c r="B219" s="158"/>
      <c r="C219" s="158"/>
      <c r="D219" s="159"/>
      <c r="E219" s="157" t="s">
        <v>422</v>
      </c>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9"/>
      <c r="AS219" s="157" t="s">
        <v>424</v>
      </c>
      <c r="AT219" s="158"/>
      <c r="AU219" s="158"/>
      <c r="AV219" s="158"/>
      <c r="AW219" s="158"/>
      <c r="AX219" s="158"/>
      <c r="AY219" s="158"/>
      <c r="AZ219" s="158"/>
      <c r="BA219" s="158"/>
      <c r="BB219" s="159"/>
      <c r="BC219" s="157" t="s">
        <v>505</v>
      </c>
      <c r="BD219" s="158"/>
      <c r="BE219" s="158"/>
      <c r="BF219" s="158"/>
      <c r="BG219" s="158"/>
      <c r="BH219" s="158"/>
      <c r="BI219" s="158"/>
      <c r="BJ219" s="158"/>
      <c r="BK219" s="158"/>
      <c r="BL219" s="158"/>
      <c r="BM219" s="159"/>
      <c r="BN219" s="157" t="s">
        <v>425</v>
      </c>
      <c r="BO219" s="158"/>
      <c r="BP219" s="158"/>
      <c r="BQ219" s="158"/>
      <c r="BR219" s="158"/>
      <c r="BS219" s="158"/>
      <c r="BT219" s="158"/>
      <c r="BU219" s="158"/>
      <c r="BV219" s="158"/>
      <c r="BW219" s="158"/>
      <c r="BX219" s="158"/>
      <c r="BY219" s="158"/>
      <c r="BZ219" s="158"/>
      <c r="CA219" s="158"/>
      <c r="CB219" s="159"/>
    </row>
    <row r="220" spans="1:80" x14ac:dyDescent="0.2">
      <c r="A220" s="407" t="s">
        <v>143</v>
      </c>
      <c r="B220" s="408"/>
      <c r="C220" s="408"/>
      <c r="D220" s="409"/>
      <c r="E220" s="407"/>
      <c r="F220" s="408"/>
      <c r="G220" s="408"/>
      <c r="H220" s="408"/>
      <c r="I220" s="408"/>
      <c r="J220" s="408"/>
      <c r="K220" s="408"/>
      <c r="L220" s="408"/>
      <c r="M220" s="408"/>
      <c r="N220" s="408"/>
      <c r="O220" s="408"/>
      <c r="P220" s="408"/>
      <c r="Q220" s="408"/>
      <c r="R220" s="408"/>
      <c r="S220" s="408"/>
      <c r="T220" s="408"/>
      <c r="U220" s="408"/>
      <c r="V220" s="408"/>
      <c r="W220" s="408"/>
      <c r="X220" s="408"/>
      <c r="Y220" s="408"/>
      <c r="Z220" s="408"/>
      <c r="AA220" s="408"/>
      <c r="AB220" s="408"/>
      <c r="AC220" s="408"/>
      <c r="AD220" s="408"/>
      <c r="AE220" s="408"/>
      <c r="AF220" s="408"/>
      <c r="AG220" s="408"/>
      <c r="AH220" s="408"/>
      <c r="AI220" s="408"/>
      <c r="AJ220" s="408"/>
      <c r="AK220" s="408"/>
      <c r="AL220" s="408"/>
      <c r="AM220" s="408"/>
      <c r="AN220" s="408"/>
      <c r="AO220" s="408"/>
      <c r="AP220" s="408"/>
      <c r="AQ220" s="408"/>
      <c r="AR220" s="409"/>
      <c r="AS220" s="407"/>
      <c r="AT220" s="408"/>
      <c r="AU220" s="408"/>
      <c r="AV220" s="408"/>
      <c r="AW220" s="408"/>
      <c r="AX220" s="408"/>
      <c r="AY220" s="408"/>
      <c r="AZ220" s="408"/>
      <c r="BA220" s="408"/>
      <c r="BB220" s="409"/>
      <c r="BC220" s="407" t="s">
        <v>506</v>
      </c>
      <c r="BD220" s="408"/>
      <c r="BE220" s="408"/>
      <c r="BF220" s="408"/>
      <c r="BG220" s="408"/>
      <c r="BH220" s="408"/>
      <c r="BI220" s="408"/>
      <c r="BJ220" s="408"/>
      <c r="BK220" s="408"/>
      <c r="BL220" s="408"/>
      <c r="BM220" s="409"/>
      <c r="BN220" s="407" t="s">
        <v>439</v>
      </c>
      <c r="BO220" s="408"/>
      <c r="BP220" s="408"/>
      <c r="BQ220" s="408"/>
      <c r="BR220" s="408"/>
      <c r="BS220" s="408"/>
      <c r="BT220" s="408"/>
      <c r="BU220" s="408"/>
      <c r="BV220" s="408"/>
      <c r="BW220" s="408"/>
      <c r="BX220" s="408"/>
      <c r="BY220" s="408"/>
      <c r="BZ220" s="408"/>
      <c r="CA220" s="408"/>
      <c r="CB220" s="409"/>
    </row>
    <row r="221" spans="1:80" x14ac:dyDescent="0.2">
      <c r="A221" s="407"/>
      <c r="B221" s="408"/>
      <c r="C221" s="408"/>
      <c r="D221" s="409"/>
      <c r="E221" s="407"/>
      <c r="F221" s="408"/>
      <c r="G221" s="408"/>
      <c r="H221" s="408"/>
      <c r="I221" s="408"/>
      <c r="J221" s="408"/>
      <c r="K221" s="408"/>
      <c r="L221" s="408"/>
      <c r="M221" s="408"/>
      <c r="N221" s="408"/>
      <c r="O221" s="408"/>
      <c r="P221" s="408"/>
      <c r="Q221" s="408"/>
      <c r="R221" s="408"/>
      <c r="S221" s="408"/>
      <c r="T221" s="408"/>
      <c r="U221" s="408"/>
      <c r="V221" s="408"/>
      <c r="W221" s="408"/>
      <c r="X221" s="408"/>
      <c r="Y221" s="408"/>
      <c r="Z221" s="408"/>
      <c r="AA221" s="408"/>
      <c r="AB221" s="408"/>
      <c r="AC221" s="408"/>
      <c r="AD221" s="408"/>
      <c r="AE221" s="408"/>
      <c r="AF221" s="408"/>
      <c r="AG221" s="408"/>
      <c r="AH221" s="408"/>
      <c r="AI221" s="408"/>
      <c r="AJ221" s="408"/>
      <c r="AK221" s="408"/>
      <c r="AL221" s="408"/>
      <c r="AM221" s="408"/>
      <c r="AN221" s="408"/>
      <c r="AO221" s="408"/>
      <c r="AP221" s="408"/>
      <c r="AQ221" s="408"/>
      <c r="AR221" s="409"/>
      <c r="AS221" s="407"/>
      <c r="AT221" s="408"/>
      <c r="AU221" s="408"/>
      <c r="AV221" s="408"/>
      <c r="AW221" s="408"/>
      <c r="AX221" s="408"/>
      <c r="AY221" s="408"/>
      <c r="AZ221" s="408"/>
      <c r="BA221" s="408"/>
      <c r="BB221" s="409"/>
      <c r="BC221" s="407" t="s">
        <v>432</v>
      </c>
      <c r="BD221" s="408"/>
      <c r="BE221" s="408"/>
      <c r="BF221" s="408"/>
      <c r="BG221" s="408"/>
      <c r="BH221" s="408"/>
      <c r="BI221" s="408"/>
      <c r="BJ221" s="408"/>
      <c r="BK221" s="408"/>
      <c r="BL221" s="408"/>
      <c r="BM221" s="409"/>
      <c r="BN221" s="407"/>
      <c r="BO221" s="408"/>
      <c r="BP221" s="408"/>
      <c r="BQ221" s="408"/>
      <c r="BR221" s="408"/>
      <c r="BS221" s="408"/>
      <c r="BT221" s="408"/>
      <c r="BU221" s="408"/>
      <c r="BV221" s="408"/>
      <c r="BW221" s="408"/>
      <c r="BX221" s="408"/>
      <c r="BY221" s="408"/>
      <c r="BZ221" s="408"/>
      <c r="CA221" s="408"/>
      <c r="CB221" s="409"/>
    </row>
    <row r="222" spans="1:80" x14ac:dyDescent="0.2">
      <c r="A222" s="400">
        <v>1</v>
      </c>
      <c r="B222" s="401"/>
      <c r="C222" s="401"/>
      <c r="D222" s="402"/>
      <c r="E222" s="400">
        <v>2</v>
      </c>
      <c r="F222" s="401"/>
      <c r="G222" s="401"/>
      <c r="H222" s="401"/>
      <c r="I222" s="401"/>
      <c r="J222" s="401"/>
      <c r="K222" s="401"/>
      <c r="L222" s="401"/>
      <c r="M222" s="401"/>
      <c r="N222" s="401"/>
      <c r="O222" s="401"/>
      <c r="P222" s="401"/>
      <c r="Q222" s="401"/>
      <c r="R222" s="401"/>
      <c r="S222" s="401"/>
      <c r="T222" s="401"/>
      <c r="U222" s="401"/>
      <c r="V222" s="401"/>
      <c r="W222" s="401"/>
      <c r="X222" s="401"/>
      <c r="Y222" s="401"/>
      <c r="Z222" s="401"/>
      <c r="AA222" s="401"/>
      <c r="AB222" s="401"/>
      <c r="AC222" s="401"/>
      <c r="AD222" s="401"/>
      <c r="AE222" s="401"/>
      <c r="AF222" s="401"/>
      <c r="AG222" s="401"/>
      <c r="AH222" s="401"/>
      <c r="AI222" s="401"/>
      <c r="AJ222" s="401"/>
      <c r="AK222" s="401"/>
      <c r="AL222" s="401"/>
      <c r="AM222" s="401"/>
      <c r="AN222" s="401"/>
      <c r="AO222" s="401"/>
      <c r="AP222" s="401"/>
      <c r="AQ222" s="401"/>
      <c r="AR222" s="402"/>
      <c r="AS222" s="400">
        <v>3</v>
      </c>
      <c r="AT222" s="401"/>
      <c r="AU222" s="401"/>
      <c r="AV222" s="401"/>
      <c r="AW222" s="401"/>
      <c r="AX222" s="401"/>
      <c r="AY222" s="401"/>
      <c r="AZ222" s="401"/>
      <c r="BA222" s="401"/>
      <c r="BB222" s="402"/>
      <c r="BC222" s="400">
        <v>4</v>
      </c>
      <c r="BD222" s="401"/>
      <c r="BE222" s="401"/>
      <c r="BF222" s="401"/>
      <c r="BG222" s="401"/>
      <c r="BH222" s="401"/>
      <c r="BI222" s="401"/>
      <c r="BJ222" s="401"/>
      <c r="BK222" s="401"/>
      <c r="BL222" s="401"/>
      <c r="BM222" s="402"/>
      <c r="BN222" s="400">
        <v>5</v>
      </c>
      <c r="BO222" s="401"/>
      <c r="BP222" s="401"/>
      <c r="BQ222" s="401"/>
      <c r="BR222" s="401"/>
      <c r="BS222" s="401"/>
      <c r="BT222" s="401"/>
      <c r="BU222" s="401"/>
      <c r="BV222" s="401"/>
      <c r="BW222" s="401"/>
      <c r="BX222" s="401"/>
      <c r="BY222" s="401"/>
      <c r="BZ222" s="401"/>
      <c r="CA222" s="401"/>
      <c r="CB222" s="402"/>
    </row>
    <row r="223" spans="1:80" x14ac:dyDescent="0.2">
      <c r="A223" s="400">
        <v>1</v>
      </c>
      <c r="B223" s="401"/>
      <c r="C223" s="401"/>
      <c r="D223" s="402"/>
      <c r="E223" s="431" t="s">
        <v>641</v>
      </c>
      <c r="F223" s="432"/>
      <c r="G223" s="432"/>
      <c r="H223" s="432"/>
      <c r="I223" s="432"/>
      <c r="J223" s="432"/>
      <c r="K223" s="432"/>
      <c r="L223" s="432"/>
      <c r="M223" s="432"/>
      <c r="N223" s="432"/>
      <c r="O223" s="432"/>
      <c r="P223" s="432"/>
      <c r="Q223" s="432"/>
      <c r="R223" s="432"/>
      <c r="S223" s="432"/>
      <c r="T223" s="432"/>
      <c r="U223" s="432"/>
      <c r="V223" s="432"/>
      <c r="W223" s="432"/>
      <c r="X223" s="432"/>
      <c r="Y223" s="432"/>
      <c r="Z223" s="432"/>
      <c r="AA223" s="432"/>
      <c r="AB223" s="432"/>
      <c r="AC223" s="432"/>
      <c r="AD223" s="432"/>
      <c r="AE223" s="432"/>
      <c r="AF223" s="432"/>
      <c r="AG223" s="432"/>
      <c r="AH223" s="432"/>
      <c r="AI223" s="432"/>
      <c r="AJ223" s="432"/>
      <c r="AK223" s="432"/>
      <c r="AL223" s="432"/>
      <c r="AM223" s="432"/>
      <c r="AN223" s="432"/>
      <c r="AO223" s="432"/>
      <c r="AP223" s="432"/>
      <c r="AQ223" s="432"/>
      <c r="AR223" s="433"/>
      <c r="AS223" s="573">
        <v>1</v>
      </c>
      <c r="AT223" s="574"/>
      <c r="AU223" s="574"/>
      <c r="AV223" s="574"/>
      <c r="AW223" s="574"/>
      <c r="AX223" s="574"/>
      <c r="AY223" s="574"/>
      <c r="AZ223" s="574"/>
      <c r="BA223" s="574"/>
      <c r="BB223" s="575"/>
      <c r="BC223" s="416">
        <v>45100</v>
      </c>
      <c r="BD223" s="417"/>
      <c r="BE223" s="417"/>
      <c r="BF223" s="417"/>
      <c r="BG223" s="417"/>
      <c r="BH223" s="417"/>
      <c r="BI223" s="417"/>
      <c r="BJ223" s="417"/>
      <c r="BK223" s="417"/>
      <c r="BL223" s="417"/>
      <c r="BM223" s="418"/>
      <c r="BN223" s="404">
        <f>AS223*BC223</f>
        <v>45100</v>
      </c>
      <c r="BO223" s="405"/>
      <c r="BP223" s="405"/>
      <c r="BQ223" s="405"/>
      <c r="BR223" s="405"/>
      <c r="BS223" s="405"/>
      <c r="BT223" s="405"/>
      <c r="BU223" s="405"/>
      <c r="BV223" s="405"/>
      <c r="BW223" s="405"/>
      <c r="BX223" s="405"/>
      <c r="BY223" s="405"/>
      <c r="BZ223" s="405"/>
      <c r="CA223" s="405"/>
      <c r="CB223" s="406"/>
    </row>
    <row r="224" spans="1:80" ht="12.95" customHeight="1" x14ac:dyDescent="0.2">
      <c r="A224" s="413">
        <v>2</v>
      </c>
      <c r="B224" s="414"/>
      <c r="C224" s="414"/>
      <c r="D224" s="415"/>
      <c r="E224" s="429" t="s">
        <v>642</v>
      </c>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c r="AR224" s="430"/>
      <c r="AS224" s="570">
        <v>1</v>
      </c>
      <c r="AT224" s="571"/>
      <c r="AU224" s="571"/>
      <c r="AV224" s="571"/>
      <c r="AW224" s="571"/>
      <c r="AX224" s="571"/>
      <c r="AY224" s="571"/>
      <c r="AZ224" s="571"/>
      <c r="BA224" s="571"/>
      <c r="BB224" s="572"/>
      <c r="BC224" s="416">
        <v>27400</v>
      </c>
      <c r="BD224" s="417"/>
      <c r="BE224" s="417"/>
      <c r="BF224" s="417"/>
      <c r="BG224" s="417"/>
      <c r="BH224" s="417"/>
      <c r="BI224" s="417"/>
      <c r="BJ224" s="417"/>
      <c r="BK224" s="417"/>
      <c r="BL224" s="417"/>
      <c r="BM224" s="418"/>
      <c r="BN224" s="392">
        <f t="shared" ref="BN224" si="7">AS224*BC224</f>
        <v>27400</v>
      </c>
      <c r="BO224" s="393"/>
      <c r="BP224" s="393"/>
      <c r="BQ224" s="393"/>
      <c r="BR224" s="393"/>
      <c r="BS224" s="393"/>
      <c r="BT224" s="393"/>
      <c r="BU224" s="393"/>
      <c r="BV224" s="393"/>
      <c r="BW224" s="393"/>
      <c r="BX224" s="393"/>
      <c r="BY224" s="393"/>
      <c r="BZ224" s="393"/>
      <c r="CA224" s="393"/>
      <c r="CB224" s="394"/>
    </row>
    <row r="225" spans="1:80" ht="12.95" customHeight="1" x14ac:dyDescent="0.2">
      <c r="A225" s="413">
        <v>3</v>
      </c>
      <c r="B225" s="414"/>
      <c r="C225" s="414"/>
      <c r="D225" s="415"/>
      <c r="E225" s="429" t="s">
        <v>643</v>
      </c>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332"/>
      <c r="AP225" s="332"/>
      <c r="AQ225" s="332"/>
      <c r="AR225" s="430"/>
      <c r="AS225" s="570">
        <v>1</v>
      </c>
      <c r="AT225" s="571"/>
      <c r="AU225" s="571"/>
      <c r="AV225" s="571"/>
      <c r="AW225" s="571"/>
      <c r="AX225" s="571"/>
      <c r="AY225" s="571"/>
      <c r="AZ225" s="571"/>
      <c r="BA225" s="571"/>
      <c r="BB225" s="572"/>
      <c r="BC225" s="416">
        <v>25900</v>
      </c>
      <c r="BD225" s="417"/>
      <c r="BE225" s="417"/>
      <c r="BF225" s="417"/>
      <c r="BG225" s="417"/>
      <c r="BH225" s="417"/>
      <c r="BI225" s="417"/>
      <c r="BJ225" s="417"/>
      <c r="BK225" s="417"/>
      <c r="BL225" s="417"/>
      <c r="BM225" s="418"/>
      <c r="BN225" s="392">
        <f>AS225*BC225</f>
        <v>25900</v>
      </c>
      <c r="BO225" s="393"/>
      <c r="BP225" s="393"/>
      <c r="BQ225" s="393"/>
      <c r="BR225" s="393"/>
      <c r="BS225" s="393"/>
      <c r="BT225" s="393"/>
      <c r="BU225" s="393"/>
      <c r="BV225" s="393"/>
      <c r="BW225" s="393"/>
      <c r="BX225" s="393"/>
      <c r="BY225" s="393"/>
      <c r="BZ225" s="393"/>
      <c r="CA225" s="393"/>
      <c r="CB225" s="394"/>
    </row>
    <row r="226" spans="1:80" ht="12.95" hidden="1" customHeight="1" x14ac:dyDescent="0.2">
      <c r="A226" s="400"/>
      <c r="B226" s="401"/>
      <c r="C226" s="401"/>
      <c r="D226" s="402"/>
      <c r="E226" s="227"/>
      <c r="F226" s="228"/>
      <c r="G226" s="228"/>
      <c r="H226" s="228"/>
      <c r="I226" s="228"/>
      <c r="J226" s="228"/>
      <c r="K226" s="228"/>
      <c r="L226" s="228"/>
      <c r="M226" s="228"/>
      <c r="N226" s="228"/>
      <c r="O226" s="228"/>
      <c r="P226" s="228"/>
      <c r="Q226" s="228"/>
      <c r="R226" s="228"/>
      <c r="S226" s="228"/>
      <c r="T226" s="228"/>
      <c r="U226" s="228"/>
      <c r="V226" s="228"/>
      <c r="W226" s="228"/>
      <c r="X226" s="228"/>
      <c r="Y226" s="228"/>
      <c r="Z226" s="228"/>
      <c r="AA226" s="228"/>
      <c r="AB226" s="228"/>
      <c r="AC226" s="228"/>
      <c r="AD226" s="228"/>
      <c r="AE226" s="228"/>
      <c r="AF226" s="228"/>
      <c r="AG226" s="228"/>
      <c r="AH226" s="228"/>
      <c r="AI226" s="228"/>
      <c r="AJ226" s="228"/>
      <c r="AK226" s="228"/>
      <c r="AL226" s="228"/>
      <c r="AM226" s="228"/>
      <c r="AN226" s="228"/>
      <c r="AO226" s="228"/>
      <c r="AP226" s="228"/>
      <c r="AQ226" s="228"/>
      <c r="AR226" s="435"/>
      <c r="AS226" s="436"/>
      <c r="AT226" s="437"/>
      <c r="AU226" s="437"/>
      <c r="AV226" s="437"/>
      <c r="AW226" s="437"/>
      <c r="AX226" s="437"/>
      <c r="AY226" s="437"/>
      <c r="AZ226" s="437"/>
      <c r="BA226" s="437"/>
      <c r="BB226" s="438"/>
      <c r="BC226" s="364"/>
      <c r="BD226" s="365"/>
      <c r="BE226" s="365"/>
      <c r="BF226" s="365"/>
      <c r="BG226" s="365"/>
      <c r="BH226" s="365"/>
      <c r="BI226" s="365"/>
      <c r="BJ226" s="365"/>
      <c r="BK226" s="365"/>
      <c r="BL226" s="365"/>
      <c r="BM226" s="366"/>
      <c r="BN226" s="404">
        <f t="shared" ref="BN226:BN227" si="8">AS226*BC226</f>
        <v>0</v>
      </c>
      <c r="BO226" s="405"/>
      <c r="BP226" s="405"/>
      <c r="BQ226" s="405"/>
      <c r="BR226" s="405"/>
      <c r="BS226" s="405"/>
      <c r="BT226" s="405"/>
      <c r="BU226" s="405"/>
      <c r="BV226" s="405"/>
      <c r="BW226" s="405"/>
      <c r="BX226" s="405"/>
      <c r="BY226" s="405"/>
      <c r="BZ226" s="405"/>
      <c r="CA226" s="405"/>
      <c r="CB226" s="406"/>
    </row>
    <row r="227" spans="1:80" hidden="1" x14ac:dyDescent="0.2">
      <c r="A227" s="400"/>
      <c r="B227" s="401"/>
      <c r="C227" s="401"/>
      <c r="D227" s="402"/>
      <c r="E227" s="227"/>
      <c r="F227" s="228"/>
      <c r="G227" s="228"/>
      <c r="H227" s="228"/>
      <c r="I227" s="228"/>
      <c r="J227" s="228"/>
      <c r="K227" s="228"/>
      <c r="L227" s="228"/>
      <c r="M227" s="228"/>
      <c r="N227" s="228"/>
      <c r="O227" s="228"/>
      <c r="P227" s="228"/>
      <c r="Q227" s="228"/>
      <c r="R227" s="228"/>
      <c r="S227" s="228"/>
      <c r="T227" s="228"/>
      <c r="U227" s="228"/>
      <c r="V227" s="228"/>
      <c r="W227" s="228"/>
      <c r="X227" s="228"/>
      <c r="Y227" s="228"/>
      <c r="Z227" s="228"/>
      <c r="AA227" s="228"/>
      <c r="AB227" s="228"/>
      <c r="AC227" s="228"/>
      <c r="AD227" s="228"/>
      <c r="AE227" s="228"/>
      <c r="AF227" s="228"/>
      <c r="AG227" s="228"/>
      <c r="AH227" s="228"/>
      <c r="AI227" s="228"/>
      <c r="AJ227" s="228"/>
      <c r="AK227" s="228"/>
      <c r="AL227" s="228"/>
      <c r="AM227" s="228"/>
      <c r="AN227" s="228"/>
      <c r="AO227" s="228"/>
      <c r="AP227" s="228"/>
      <c r="AQ227" s="228"/>
      <c r="AR227" s="435"/>
      <c r="AS227" s="436"/>
      <c r="AT227" s="437"/>
      <c r="AU227" s="437"/>
      <c r="AV227" s="437"/>
      <c r="AW227" s="437"/>
      <c r="AX227" s="437"/>
      <c r="AY227" s="437"/>
      <c r="AZ227" s="437"/>
      <c r="BA227" s="437"/>
      <c r="BB227" s="438"/>
      <c r="BC227" s="364"/>
      <c r="BD227" s="365"/>
      <c r="BE227" s="365"/>
      <c r="BF227" s="365"/>
      <c r="BG227" s="365"/>
      <c r="BH227" s="365"/>
      <c r="BI227" s="365"/>
      <c r="BJ227" s="365"/>
      <c r="BK227" s="365"/>
      <c r="BL227" s="365"/>
      <c r="BM227" s="366"/>
      <c r="BN227" s="404">
        <f t="shared" si="8"/>
        <v>0</v>
      </c>
      <c r="BO227" s="405"/>
      <c r="BP227" s="405"/>
      <c r="BQ227" s="405"/>
      <c r="BR227" s="405"/>
      <c r="BS227" s="405"/>
      <c r="BT227" s="405"/>
      <c r="BU227" s="405"/>
      <c r="BV227" s="405"/>
      <c r="BW227" s="405"/>
      <c r="BX227" s="405"/>
      <c r="BY227" s="405"/>
      <c r="BZ227" s="405"/>
      <c r="CA227" s="405"/>
      <c r="CB227" s="406"/>
    </row>
    <row r="228" spans="1:80" x14ac:dyDescent="0.2">
      <c r="A228" s="377"/>
      <c r="B228" s="378"/>
      <c r="C228" s="378"/>
      <c r="D228" s="379"/>
      <c r="E228" s="380" t="s">
        <v>421</v>
      </c>
      <c r="F228" s="381"/>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2"/>
      <c r="AS228" s="383" t="s">
        <v>52</v>
      </c>
      <c r="AT228" s="384"/>
      <c r="AU228" s="384"/>
      <c r="AV228" s="384"/>
      <c r="AW228" s="384"/>
      <c r="AX228" s="384"/>
      <c r="AY228" s="384"/>
      <c r="AZ228" s="384"/>
      <c r="BA228" s="384"/>
      <c r="BB228" s="385"/>
      <c r="BC228" s="386" t="s">
        <v>52</v>
      </c>
      <c r="BD228" s="387"/>
      <c r="BE228" s="387"/>
      <c r="BF228" s="387"/>
      <c r="BG228" s="387"/>
      <c r="BH228" s="387"/>
      <c r="BI228" s="387"/>
      <c r="BJ228" s="387"/>
      <c r="BK228" s="387"/>
      <c r="BL228" s="387"/>
      <c r="BM228" s="388"/>
      <c r="BN228" s="389">
        <f>SUM(BN223:CB227)</f>
        <v>98400</v>
      </c>
      <c r="BO228" s="390"/>
      <c r="BP228" s="390"/>
      <c r="BQ228" s="390"/>
      <c r="BR228" s="390"/>
      <c r="BS228" s="390"/>
      <c r="BT228" s="390"/>
      <c r="BU228" s="390"/>
      <c r="BV228" s="390"/>
      <c r="BW228" s="390"/>
      <c r="BX228" s="390"/>
      <c r="BY228" s="390"/>
      <c r="BZ228" s="390"/>
      <c r="CA228" s="390"/>
      <c r="CB228" s="391"/>
    </row>
    <row r="229" spans="1:80" ht="12.75" customHeight="1" x14ac:dyDescent="0.2"/>
    <row r="230" spans="1:80" ht="15.75" x14ac:dyDescent="0.25">
      <c r="A230" s="428" t="s">
        <v>549</v>
      </c>
      <c r="B230" s="428"/>
      <c r="C230" s="428"/>
      <c r="D230" s="428"/>
      <c r="E230" s="428"/>
      <c r="F230" s="428"/>
      <c r="G230" s="428"/>
      <c r="H230" s="428"/>
      <c r="I230" s="428"/>
      <c r="J230" s="428"/>
      <c r="K230" s="428"/>
      <c r="L230" s="428"/>
      <c r="M230" s="428"/>
      <c r="N230" s="428"/>
      <c r="O230" s="428"/>
      <c r="P230" s="428"/>
      <c r="Q230" s="428"/>
      <c r="R230" s="428"/>
      <c r="S230" s="428"/>
      <c r="T230" s="428"/>
      <c r="U230" s="428"/>
      <c r="V230" s="428"/>
      <c r="W230" s="428"/>
      <c r="X230" s="428"/>
      <c r="Y230" s="428"/>
      <c r="Z230" s="428"/>
      <c r="AA230" s="428"/>
      <c r="AB230" s="428"/>
      <c r="AC230" s="428"/>
      <c r="AD230" s="428"/>
      <c r="AE230" s="428"/>
      <c r="AF230" s="428"/>
      <c r="AG230" s="428"/>
      <c r="AH230" s="428"/>
      <c r="AI230" s="428"/>
      <c r="AJ230" s="428"/>
      <c r="AK230" s="428"/>
      <c r="AL230" s="428"/>
      <c r="AM230" s="428"/>
      <c r="AN230" s="428"/>
      <c r="AO230" s="428"/>
      <c r="AP230" s="428"/>
      <c r="AQ230" s="428"/>
      <c r="AR230" s="428"/>
      <c r="AS230" s="428"/>
      <c r="AT230" s="428"/>
      <c r="AU230" s="428"/>
      <c r="AV230" s="428"/>
      <c r="AW230" s="428"/>
      <c r="AX230" s="428"/>
      <c r="AY230" s="428"/>
      <c r="AZ230" s="428"/>
      <c r="BA230" s="428"/>
      <c r="BB230" s="428"/>
      <c r="BC230" s="428"/>
      <c r="BD230" s="428"/>
      <c r="BE230" s="428"/>
      <c r="BF230" s="428"/>
      <c r="BG230" s="428"/>
      <c r="BH230" s="428"/>
      <c r="BI230" s="428"/>
      <c r="BJ230" s="428"/>
      <c r="BK230" s="428"/>
      <c r="BL230" s="428"/>
      <c r="BM230" s="428"/>
      <c r="BN230" s="428"/>
      <c r="BO230" s="428"/>
      <c r="BP230" s="428"/>
      <c r="BQ230" s="428"/>
      <c r="BR230" s="428"/>
      <c r="BS230" s="428"/>
      <c r="BT230" s="428"/>
      <c r="BU230" s="428"/>
      <c r="BV230" s="428"/>
      <c r="BW230" s="428"/>
      <c r="BX230" s="428"/>
      <c r="BY230" s="428"/>
      <c r="BZ230" s="428"/>
      <c r="CA230" s="428"/>
      <c r="CB230" s="428"/>
    </row>
    <row r="231" spans="1:80" ht="12.75" customHeight="1" x14ac:dyDescent="0.25">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row>
    <row r="232" spans="1:80" ht="15.75" x14ac:dyDescent="0.25">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410" t="s">
        <v>511</v>
      </c>
      <c r="AT232" s="410"/>
      <c r="AU232" s="410"/>
      <c r="AV232" s="410"/>
      <c r="AW232" s="410"/>
      <c r="AX232" s="410"/>
      <c r="AY232" s="410"/>
      <c r="AZ232" s="410"/>
      <c r="BA232" s="410"/>
      <c r="BB232" s="410"/>
      <c r="BC232" s="411" t="s">
        <v>349</v>
      </c>
      <c r="BD232" s="411"/>
      <c r="BE232" s="411"/>
      <c r="BF232" s="411"/>
      <c r="BG232" s="411"/>
      <c r="BH232" s="411"/>
      <c r="BI232" s="411"/>
      <c r="BJ232" s="411"/>
      <c r="BK232" s="411"/>
      <c r="BL232" s="411"/>
      <c r="BM232" s="411"/>
      <c r="BN232" s="411"/>
      <c r="BO232" s="411"/>
      <c r="BP232" s="411"/>
      <c r="BQ232" s="106"/>
      <c r="BR232" s="106"/>
      <c r="BS232" s="106"/>
      <c r="BT232" s="106"/>
      <c r="BU232" s="106"/>
      <c r="BV232" s="106"/>
      <c r="BW232" s="106"/>
      <c r="BX232" s="106"/>
      <c r="BY232" s="106"/>
      <c r="BZ232" s="106"/>
      <c r="CA232" s="106"/>
      <c r="CB232" s="106"/>
    </row>
    <row r="233" spans="1:80" ht="12.75" customHeight="1" x14ac:dyDescent="0.25">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4"/>
      <c r="AT233" s="104"/>
      <c r="AU233" s="104"/>
      <c r="AV233" s="104"/>
      <c r="AW233" s="104"/>
      <c r="AX233" s="104"/>
      <c r="AY233" s="104"/>
      <c r="AZ233" s="104"/>
      <c r="BA233" s="104"/>
      <c r="BB233" s="104"/>
      <c r="BC233" s="86"/>
      <c r="BD233" s="86"/>
      <c r="BE233" s="86"/>
      <c r="BF233" s="86"/>
      <c r="BG233" s="86"/>
      <c r="BH233" s="86"/>
      <c r="BI233" s="86"/>
      <c r="BJ233" s="86"/>
      <c r="BK233" s="86"/>
      <c r="BL233" s="86"/>
      <c r="BM233" s="86"/>
      <c r="BN233" s="86"/>
      <c r="BO233" s="86"/>
      <c r="BP233" s="86"/>
      <c r="BQ233" s="106"/>
      <c r="BR233" s="106"/>
      <c r="BS233" s="106"/>
      <c r="BT233" s="106"/>
      <c r="BU233" s="106"/>
      <c r="BV233" s="106"/>
      <c r="BW233" s="106"/>
      <c r="BX233" s="106"/>
      <c r="BY233" s="106"/>
      <c r="BZ233" s="106"/>
      <c r="CA233" s="106"/>
      <c r="CB233" s="106"/>
    </row>
    <row r="234" spans="1:80" x14ac:dyDescent="0.2">
      <c r="A234" s="157" t="s">
        <v>142</v>
      </c>
      <c r="B234" s="158"/>
      <c r="C234" s="158"/>
      <c r="D234" s="159"/>
      <c r="E234" s="157" t="s">
        <v>422</v>
      </c>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9"/>
      <c r="AS234" s="157" t="s">
        <v>424</v>
      </c>
      <c r="AT234" s="158"/>
      <c r="AU234" s="158"/>
      <c r="AV234" s="158"/>
      <c r="AW234" s="158"/>
      <c r="AX234" s="158"/>
      <c r="AY234" s="158"/>
      <c r="AZ234" s="158"/>
      <c r="BA234" s="158"/>
      <c r="BB234" s="159"/>
      <c r="BC234" s="157" t="s">
        <v>505</v>
      </c>
      <c r="BD234" s="158"/>
      <c r="BE234" s="158"/>
      <c r="BF234" s="158"/>
      <c r="BG234" s="158"/>
      <c r="BH234" s="158"/>
      <c r="BI234" s="158"/>
      <c r="BJ234" s="158"/>
      <c r="BK234" s="158"/>
      <c r="BL234" s="158"/>
      <c r="BM234" s="159"/>
      <c r="BN234" s="157" t="s">
        <v>425</v>
      </c>
      <c r="BO234" s="158"/>
      <c r="BP234" s="158"/>
      <c r="BQ234" s="158"/>
      <c r="BR234" s="158"/>
      <c r="BS234" s="158"/>
      <c r="BT234" s="158"/>
      <c r="BU234" s="158"/>
      <c r="BV234" s="158"/>
      <c r="BW234" s="158"/>
      <c r="BX234" s="158"/>
      <c r="BY234" s="158"/>
      <c r="BZ234" s="158"/>
      <c r="CA234" s="158"/>
      <c r="CB234" s="159"/>
    </row>
    <row r="235" spans="1:80" x14ac:dyDescent="0.2">
      <c r="A235" s="407" t="s">
        <v>143</v>
      </c>
      <c r="B235" s="408"/>
      <c r="C235" s="408"/>
      <c r="D235" s="409"/>
      <c r="E235" s="407"/>
      <c r="F235" s="408"/>
      <c r="G235" s="408"/>
      <c r="H235" s="408"/>
      <c r="I235" s="408"/>
      <c r="J235" s="408"/>
      <c r="K235" s="408"/>
      <c r="L235" s="408"/>
      <c r="M235" s="408"/>
      <c r="N235" s="408"/>
      <c r="O235" s="408"/>
      <c r="P235" s="408"/>
      <c r="Q235" s="408"/>
      <c r="R235" s="408"/>
      <c r="S235" s="408"/>
      <c r="T235" s="408"/>
      <c r="U235" s="408"/>
      <c r="V235" s="408"/>
      <c r="W235" s="408"/>
      <c r="X235" s="408"/>
      <c r="Y235" s="408"/>
      <c r="Z235" s="408"/>
      <c r="AA235" s="408"/>
      <c r="AB235" s="408"/>
      <c r="AC235" s="408"/>
      <c r="AD235" s="408"/>
      <c r="AE235" s="408"/>
      <c r="AF235" s="408"/>
      <c r="AG235" s="408"/>
      <c r="AH235" s="408"/>
      <c r="AI235" s="408"/>
      <c r="AJ235" s="408"/>
      <c r="AK235" s="408"/>
      <c r="AL235" s="408"/>
      <c r="AM235" s="408"/>
      <c r="AN235" s="408"/>
      <c r="AO235" s="408"/>
      <c r="AP235" s="408"/>
      <c r="AQ235" s="408"/>
      <c r="AR235" s="409"/>
      <c r="AS235" s="407"/>
      <c r="AT235" s="408"/>
      <c r="AU235" s="408"/>
      <c r="AV235" s="408"/>
      <c r="AW235" s="408"/>
      <c r="AX235" s="408"/>
      <c r="AY235" s="408"/>
      <c r="AZ235" s="408"/>
      <c r="BA235" s="408"/>
      <c r="BB235" s="409"/>
      <c r="BC235" s="407" t="s">
        <v>506</v>
      </c>
      <c r="BD235" s="408"/>
      <c r="BE235" s="408"/>
      <c r="BF235" s="408"/>
      <c r="BG235" s="408"/>
      <c r="BH235" s="408"/>
      <c r="BI235" s="408"/>
      <c r="BJ235" s="408"/>
      <c r="BK235" s="408"/>
      <c r="BL235" s="408"/>
      <c r="BM235" s="409"/>
      <c r="BN235" s="407" t="s">
        <v>439</v>
      </c>
      <c r="BO235" s="408"/>
      <c r="BP235" s="408"/>
      <c r="BQ235" s="408"/>
      <c r="BR235" s="408"/>
      <c r="BS235" s="408"/>
      <c r="BT235" s="408"/>
      <c r="BU235" s="408"/>
      <c r="BV235" s="408"/>
      <c r="BW235" s="408"/>
      <c r="BX235" s="408"/>
      <c r="BY235" s="408"/>
      <c r="BZ235" s="408"/>
      <c r="CA235" s="408"/>
      <c r="CB235" s="409"/>
    </row>
    <row r="236" spans="1:80" x14ac:dyDescent="0.2">
      <c r="A236" s="407"/>
      <c r="B236" s="408"/>
      <c r="C236" s="408"/>
      <c r="D236" s="409"/>
      <c r="E236" s="407"/>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08"/>
      <c r="AG236" s="408"/>
      <c r="AH236" s="408"/>
      <c r="AI236" s="408"/>
      <c r="AJ236" s="408"/>
      <c r="AK236" s="408"/>
      <c r="AL236" s="408"/>
      <c r="AM236" s="408"/>
      <c r="AN236" s="408"/>
      <c r="AO236" s="408"/>
      <c r="AP236" s="408"/>
      <c r="AQ236" s="408"/>
      <c r="AR236" s="409"/>
      <c r="AS236" s="407"/>
      <c r="AT236" s="408"/>
      <c r="AU236" s="408"/>
      <c r="AV236" s="408"/>
      <c r="AW236" s="408"/>
      <c r="AX236" s="408"/>
      <c r="AY236" s="408"/>
      <c r="AZ236" s="408"/>
      <c r="BA236" s="408"/>
      <c r="BB236" s="409"/>
      <c r="BC236" s="407" t="s">
        <v>432</v>
      </c>
      <c r="BD236" s="408"/>
      <c r="BE236" s="408"/>
      <c r="BF236" s="408"/>
      <c r="BG236" s="408"/>
      <c r="BH236" s="408"/>
      <c r="BI236" s="408"/>
      <c r="BJ236" s="408"/>
      <c r="BK236" s="408"/>
      <c r="BL236" s="408"/>
      <c r="BM236" s="409"/>
      <c r="BN236" s="407"/>
      <c r="BO236" s="408"/>
      <c r="BP236" s="408"/>
      <c r="BQ236" s="408"/>
      <c r="BR236" s="408"/>
      <c r="BS236" s="408"/>
      <c r="BT236" s="408"/>
      <c r="BU236" s="408"/>
      <c r="BV236" s="408"/>
      <c r="BW236" s="408"/>
      <c r="BX236" s="408"/>
      <c r="BY236" s="408"/>
      <c r="BZ236" s="408"/>
      <c r="CA236" s="408"/>
      <c r="CB236" s="409"/>
    </row>
    <row r="237" spans="1:80" x14ac:dyDescent="0.2">
      <c r="A237" s="400">
        <v>1</v>
      </c>
      <c r="B237" s="401"/>
      <c r="C237" s="401"/>
      <c r="D237" s="402"/>
      <c r="E237" s="400">
        <v>2</v>
      </c>
      <c r="F237" s="401"/>
      <c r="G237" s="401"/>
      <c r="H237" s="401"/>
      <c r="I237" s="401"/>
      <c r="J237" s="401"/>
      <c r="K237" s="401"/>
      <c r="L237" s="401"/>
      <c r="M237" s="401"/>
      <c r="N237" s="401"/>
      <c r="O237" s="401"/>
      <c r="P237" s="401"/>
      <c r="Q237" s="401"/>
      <c r="R237" s="401"/>
      <c r="S237" s="401"/>
      <c r="T237" s="401"/>
      <c r="U237" s="401"/>
      <c r="V237" s="401"/>
      <c r="W237" s="401"/>
      <c r="X237" s="401"/>
      <c r="Y237" s="401"/>
      <c r="Z237" s="401"/>
      <c r="AA237" s="401"/>
      <c r="AB237" s="401"/>
      <c r="AC237" s="401"/>
      <c r="AD237" s="401"/>
      <c r="AE237" s="401"/>
      <c r="AF237" s="401"/>
      <c r="AG237" s="401"/>
      <c r="AH237" s="401"/>
      <c r="AI237" s="401"/>
      <c r="AJ237" s="401"/>
      <c r="AK237" s="401"/>
      <c r="AL237" s="401"/>
      <c r="AM237" s="401"/>
      <c r="AN237" s="401"/>
      <c r="AO237" s="401"/>
      <c r="AP237" s="401"/>
      <c r="AQ237" s="401"/>
      <c r="AR237" s="402"/>
      <c r="AS237" s="400">
        <v>3</v>
      </c>
      <c r="AT237" s="401"/>
      <c r="AU237" s="401"/>
      <c r="AV237" s="401"/>
      <c r="AW237" s="401"/>
      <c r="AX237" s="401"/>
      <c r="AY237" s="401"/>
      <c r="AZ237" s="401"/>
      <c r="BA237" s="401"/>
      <c r="BB237" s="402"/>
      <c r="BC237" s="400">
        <v>4</v>
      </c>
      <c r="BD237" s="401"/>
      <c r="BE237" s="401"/>
      <c r="BF237" s="401"/>
      <c r="BG237" s="401"/>
      <c r="BH237" s="401"/>
      <c r="BI237" s="401"/>
      <c r="BJ237" s="401"/>
      <c r="BK237" s="401"/>
      <c r="BL237" s="401"/>
      <c r="BM237" s="402"/>
      <c r="BN237" s="400">
        <v>5</v>
      </c>
      <c r="BO237" s="401"/>
      <c r="BP237" s="401"/>
      <c r="BQ237" s="401"/>
      <c r="BR237" s="401"/>
      <c r="BS237" s="401"/>
      <c r="BT237" s="401"/>
      <c r="BU237" s="401"/>
      <c r="BV237" s="401"/>
      <c r="BW237" s="401"/>
      <c r="BX237" s="401"/>
      <c r="BY237" s="401"/>
      <c r="BZ237" s="401"/>
      <c r="CA237" s="401"/>
      <c r="CB237" s="402"/>
    </row>
    <row r="238" spans="1:80" ht="23.25" customHeight="1" x14ac:dyDescent="0.2">
      <c r="A238" s="413">
        <v>1</v>
      </c>
      <c r="B238" s="414"/>
      <c r="C238" s="414"/>
      <c r="D238" s="415"/>
      <c r="E238" s="227" t="s">
        <v>644</v>
      </c>
      <c r="F238" s="228"/>
      <c r="G238" s="228"/>
      <c r="H238" s="228"/>
      <c r="I238" s="228"/>
      <c r="J238" s="228"/>
      <c r="K238" s="228"/>
      <c r="L238" s="228"/>
      <c r="M238" s="228"/>
      <c r="N238" s="228"/>
      <c r="O238" s="228"/>
      <c r="P238" s="228"/>
      <c r="Q238" s="228"/>
      <c r="R238" s="228"/>
      <c r="S238" s="228"/>
      <c r="T238" s="228"/>
      <c r="U238" s="228"/>
      <c r="V238" s="228"/>
      <c r="W238" s="228"/>
      <c r="X238" s="228"/>
      <c r="Y238" s="228"/>
      <c r="Z238" s="228"/>
      <c r="AA238" s="228"/>
      <c r="AB238" s="228"/>
      <c r="AC238" s="228"/>
      <c r="AD238" s="228"/>
      <c r="AE238" s="228"/>
      <c r="AF238" s="228"/>
      <c r="AG238" s="228"/>
      <c r="AH238" s="228"/>
      <c r="AI238" s="228"/>
      <c r="AJ238" s="228"/>
      <c r="AK238" s="228"/>
      <c r="AL238" s="228"/>
      <c r="AM238" s="228"/>
      <c r="AN238" s="228"/>
      <c r="AO238" s="228"/>
      <c r="AP238" s="228"/>
      <c r="AQ238" s="228"/>
      <c r="AR238" s="435"/>
      <c r="AS238" s="392">
        <v>30</v>
      </c>
      <c r="AT238" s="393"/>
      <c r="AU238" s="393"/>
      <c r="AV238" s="393"/>
      <c r="AW238" s="393"/>
      <c r="AX238" s="393"/>
      <c r="AY238" s="393"/>
      <c r="AZ238" s="393"/>
      <c r="BA238" s="393"/>
      <c r="BB238" s="394"/>
      <c r="BC238" s="416">
        <v>100</v>
      </c>
      <c r="BD238" s="417"/>
      <c r="BE238" s="417"/>
      <c r="BF238" s="417"/>
      <c r="BG238" s="417"/>
      <c r="BH238" s="417"/>
      <c r="BI238" s="417"/>
      <c r="BJ238" s="417"/>
      <c r="BK238" s="417"/>
      <c r="BL238" s="417"/>
      <c r="BM238" s="418"/>
      <c r="BN238" s="392">
        <f t="shared" ref="BN238" si="9">AS238*BC238</f>
        <v>3000</v>
      </c>
      <c r="BO238" s="393"/>
      <c r="BP238" s="393"/>
      <c r="BQ238" s="393"/>
      <c r="BR238" s="393"/>
      <c r="BS238" s="393"/>
      <c r="BT238" s="393"/>
      <c r="BU238" s="393"/>
      <c r="BV238" s="393"/>
      <c r="BW238" s="393"/>
      <c r="BX238" s="393"/>
      <c r="BY238" s="393"/>
      <c r="BZ238" s="393"/>
      <c r="CA238" s="393"/>
      <c r="CB238" s="394"/>
    </row>
    <row r="239" spans="1:80" x14ac:dyDescent="0.2">
      <c r="A239" s="377"/>
      <c r="B239" s="378"/>
      <c r="C239" s="378"/>
      <c r="D239" s="379"/>
      <c r="E239" s="380" t="s">
        <v>421</v>
      </c>
      <c r="F239" s="381"/>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c r="AG239" s="381"/>
      <c r="AH239" s="381"/>
      <c r="AI239" s="381"/>
      <c r="AJ239" s="381"/>
      <c r="AK239" s="381"/>
      <c r="AL239" s="381"/>
      <c r="AM239" s="381"/>
      <c r="AN239" s="381"/>
      <c r="AO239" s="381"/>
      <c r="AP239" s="381"/>
      <c r="AQ239" s="381"/>
      <c r="AR239" s="382"/>
      <c r="AS239" s="383" t="s">
        <v>52</v>
      </c>
      <c r="AT239" s="384"/>
      <c r="AU239" s="384"/>
      <c r="AV239" s="384"/>
      <c r="AW239" s="384"/>
      <c r="AX239" s="384"/>
      <c r="AY239" s="384"/>
      <c r="AZ239" s="384"/>
      <c r="BA239" s="384"/>
      <c r="BB239" s="385"/>
      <c r="BC239" s="386" t="s">
        <v>52</v>
      </c>
      <c r="BD239" s="387"/>
      <c r="BE239" s="387"/>
      <c r="BF239" s="387"/>
      <c r="BG239" s="387"/>
      <c r="BH239" s="387"/>
      <c r="BI239" s="387"/>
      <c r="BJ239" s="387"/>
      <c r="BK239" s="387"/>
      <c r="BL239" s="387"/>
      <c r="BM239" s="388"/>
      <c r="BN239" s="389">
        <f>SUM(BN238:CB238)</f>
        <v>3000</v>
      </c>
      <c r="BO239" s="390"/>
      <c r="BP239" s="390"/>
      <c r="BQ239" s="390"/>
      <c r="BR239" s="390"/>
      <c r="BS239" s="390"/>
      <c r="BT239" s="390"/>
      <c r="BU239" s="390"/>
      <c r="BV239" s="390"/>
      <c r="BW239" s="390"/>
      <c r="BX239" s="390"/>
      <c r="BY239" s="390"/>
      <c r="BZ239" s="390"/>
      <c r="CA239" s="390"/>
      <c r="CB239" s="391"/>
    </row>
    <row r="240" spans="1:80" ht="12.75" customHeight="1" x14ac:dyDescent="0.25">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4"/>
      <c r="AT240" s="104"/>
      <c r="AU240" s="104"/>
      <c r="AV240" s="104"/>
      <c r="AW240" s="104"/>
      <c r="AX240" s="104"/>
      <c r="AY240" s="104"/>
      <c r="AZ240" s="104"/>
      <c r="BA240" s="104"/>
      <c r="BB240" s="104"/>
      <c r="BC240" s="86"/>
      <c r="BD240" s="86"/>
      <c r="BE240" s="86"/>
      <c r="BF240" s="86"/>
      <c r="BG240" s="86"/>
      <c r="BH240" s="86"/>
      <c r="BI240" s="86"/>
      <c r="BJ240" s="86"/>
      <c r="BK240" s="86"/>
      <c r="BL240" s="86"/>
      <c r="BM240" s="86"/>
      <c r="BN240" s="86"/>
      <c r="BO240" s="86"/>
      <c r="BP240" s="86"/>
      <c r="BQ240" s="106"/>
      <c r="BR240" s="106"/>
      <c r="BS240" s="106"/>
      <c r="BT240" s="106"/>
      <c r="BU240" s="106"/>
      <c r="BV240" s="106"/>
      <c r="BW240" s="106"/>
      <c r="BX240" s="106"/>
      <c r="BY240" s="106"/>
      <c r="BZ240" s="106"/>
      <c r="CA240" s="106"/>
      <c r="CB240" s="106"/>
    </row>
    <row r="241" spans="1:80" ht="15.75" x14ac:dyDescent="0.25">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410" t="s">
        <v>511</v>
      </c>
      <c r="AT241" s="410"/>
      <c r="AU241" s="410"/>
      <c r="AV241" s="410"/>
      <c r="AW241" s="410"/>
      <c r="AX241" s="410"/>
      <c r="AY241" s="410"/>
      <c r="AZ241" s="410"/>
      <c r="BA241" s="410"/>
      <c r="BB241" s="410"/>
      <c r="BC241" s="411" t="s">
        <v>361</v>
      </c>
      <c r="BD241" s="411"/>
      <c r="BE241" s="411"/>
      <c r="BF241" s="411"/>
      <c r="BG241" s="411"/>
      <c r="BH241" s="411"/>
      <c r="BI241" s="411"/>
      <c r="BJ241" s="411"/>
      <c r="BK241" s="411"/>
      <c r="BL241" s="411"/>
      <c r="BM241" s="411"/>
      <c r="BN241" s="411"/>
      <c r="BO241" s="411"/>
      <c r="BP241" s="411"/>
      <c r="BQ241" s="106"/>
      <c r="BR241" s="106"/>
      <c r="BS241" s="106"/>
      <c r="BT241" s="106"/>
      <c r="BU241" s="106"/>
      <c r="BV241" s="106"/>
      <c r="BW241" s="106"/>
      <c r="BX241" s="106"/>
      <c r="BY241" s="106"/>
      <c r="BZ241" s="106"/>
      <c r="CA241" s="106"/>
      <c r="CB241" s="106"/>
    </row>
    <row r="242" spans="1:80" ht="15.75" x14ac:dyDescent="0.25">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4"/>
      <c r="AT242" s="104"/>
      <c r="AU242" s="104"/>
      <c r="AV242" s="104"/>
      <c r="AW242" s="104"/>
      <c r="AX242" s="104"/>
      <c r="AY242" s="104"/>
      <c r="AZ242" s="104"/>
      <c r="BA242" s="104"/>
      <c r="BB242" s="104"/>
      <c r="BC242" s="86"/>
      <c r="BD242" s="86"/>
      <c r="BE242" s="86"/>
      <c r="BF242" s="86"/>
      <c r="BG242" s="86"/>
      <c r="BH242" s="86"/>
      <c r="BI242" s="86"/>
      <c r="BJ242" s="86"/>
      <c r="BK242" s="86"/>
      <c r="BL242" s="86"/>
      <c r="BM242" s="86"/>
      <c r="BN242" s="86"/>
      <c r="BO242" s="86"/>
      <c r="BP242" s="86"/>
      <c r="BQ242" s="106"/>
      <c r="BR242" s="106"/>
      <c r="BS242" s="106"/>
      <c r="BT242" s="106"/>
      <c r="BU242" s="106"/>
      <c r="BV242" s="106"/>
      <c r="BW242" s="106"/>
      <c r="BX242" s="106"/>
      <c r="BY242" s="106"/>
      <c r="BZ242" s="106"/>
      <c r="CA242" s="106"/>
      <c r="CB242" s="106"/>
    </row>
    <row r="243" spans="1:80" x14ac:dyDescent="0.2">
      <c r="A243" s="157" t="s">
        <v>142</v>
      </c>
      <c r="B243" s="158"/>
      <c r="C243" s="158"/>
      <c r="D243" s="159"/>
      <c r="E243" s="157" t="s">
        <v>422</v>
      </c>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9"/>
      <c r="AS243" s="157" t="s">
        <v>424</v>
      </c>
      <c r="AT243" s="158"/>
      <c r="AU243" s="158"/>
      <c r="AV243" s="158"/>
      <c r="AW243" s="158"/>
      <c r="AX243" s="158"/>
      <c r="AY243" s="158"/>
      <c r="AZ243" s="158"/>
      <c r="BA243" s="158"/>
      <c r="BB243" s="159"/>
      <c r="BC243" s="157" t="s">
        <v>505</v>
      </c>
      <c r="BD243" s="158"/>
      <c r="BE243" s="158"/>
      <c r="BF243" s="158"/>
      <c r="BG243" s="158"/>
      <c r="BH243" s="158"/>
      <c r="BI243" s="158"/>
      <c r="BJ243" s="158"/>
      <c r="BK243" s="158"/>
      <c r="BL243" s="158"/>
      <c r="BM243" s="159"/>
      <c r="BN243" s="157" t="s">
        <v>425</v>
      </c>
      <c r="BO243" s="158"/>
      <c r="BP243" s="158"/>
      <c r="BQ243" s="158"/>
      <c r="BR243" s="158"/>
      <c r="BS243" s="158"/>
      <c r="BT243" s="158"/>
      <c r="BU243" s="158"/>
      <c r="BV243" s="158"/>
      <c r="BW243" s="158"/>
      <c r="BX243" s="158"/>
      <c r="BY243" s="158"/>
      <c r="BZ243" s="158"/>
      <c r="CA243" s="158"/>
      <c r="CB243" s="159"/>
    </row>
    <row r="244" spans="1:80" x14ac:dyDescent="0.2">
      <c r="A244" s="407" t="s">
        <v>143</v>
      </c>
      <c r="B244" s="408"/>
      <c r="C244" s="408"/>
      <c r="D244" s="409"/>
      <c r="E244" s="407"/>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08"/>
      <c r="AG244" s="408"/>
      <c r="AH244" s="408"/>
      <c r="AI244" s="408"/>
      <c r="AJ244" s="408"/>
      <c r="AK244" s="408"/>
      <c r="AL244" s="408"/>
      <c r="AM244" s="408"/>
      <c r="AN244" s="408"/>
      <c r="AO244" s="408"/>
      <c r="AP244" s="408"/>
      <c r="AQ244" s="408"/>
      <c r="AR244" s="409"/>
      <c r="AS244" s="407"/>
      <c r="AT244" s="408"/>
      <c r="AU244" s="408"/>
      <c r="AV244" s="408"/>
      <c r="AW244" s="408"/>
      <c r="AX244" s="408"/>
      <c r="AY244" s="408"/>
      <c r="AZ244" s="408"/>
      <c r="BA244" s="408"/>
      <c r="BB244" s="409"/>
      <c r="BC244" s="407" t="s">
        <v>506</v>
      </c>
      <c r="BD244" s="408"/>
      <c r="BE244" s="408"/>
      <c r="BF244" s="408"/>
      <c r="BG244" s="408"/>
      <c r="BH244" s="408"/>
      <c r="BI244" s="408"/>
      <c r="BJ244" s="408"/>
      <c r="BK244" s="408"/>
      <c r="BL244" s="408"/>
      <c r="BM244" s="409"/>
      <c r="BN244" s="407" t="s">
        <v>439</v>
      </c>
      <c r="BO244" s="408"/>
      <c r="BP244" s="408"/>
      <c r="BQ244" s="408"/>
      <c r="BR244" s="408"/>
      <c r="BS244" s="408"/>
      <c r="BT244" s="408"/>
      <c r="BU244" s="408"/>
      <c r="BV244" s="408"/>
      <c r="BW244" s="408"/>
      <c r="BX244" s="408"/>
      <c r="BY244" s="408"/>
      <c r="BZ244" s="408"/>
      <c r="CA244" s="408"/>
      <c r="CB244" s="409"/>
    </row>
    <row r="245" spans="1:80" x14ac:dyDescent="0.2">
      <c r="A245" s="407"/>
      <c r="B245" s="408"/>
      <c r="C245" s="408"/>
      <c r="D245" s="409"/>
      <c r="E245" s="407"/>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8"/>
      <c r="AP245" s="408"/>
      <c r="AQ245" s="408"/>
      <c r="AR245" s="409"/>
      <c r="AS245" s="407"/>
      <c r="AT245" s="408"/>
      <c r="AU245" s="408"/>
      <c r="AV245" s="408"/>
      <c r="AW245" s="408"/>
      <c r="AX245" s="408"/>
      <c r="AY245" s="408"/>
      <c r="AZ245" s="408"/>
      <c r="BA245" s="408"/>
      <c r="BB245" s="409"/>
      <c r="BC245" s="407" t="s">
        <v>432</v>
      </c>
      <c r="BD245" s="408"/>
      <c r="BE245" s="408"/>
      <c r="BF245" s="408"/>
      <c r="BG245" s="408"/>
      <c r="BH245" s="408"/>
      <c r="BI245" s="408"/>
      <c r="BJ245" s="408"/>
      <c r="BK245" s="408"/>
      <c r="BL245" s="408"/>
      <c r="BM245" s="409"/>
      <c r="BN245" s="407"/>
      <c r="BO245" s="408"/>
      <c r="BP245" s="408"/>
      <c r="BQ245" s="408"/>
      <c r="BR245" s="408"/>
      <c r="BS245" s="408"/>
      <c r="BT245" s="408"/>
      <c r="BU245" s="408"/>
      <c r="BV245" s="408"/>
      <c r="BW245" s="408"/>
      <c r="BX245" s="408"/>
      <c r="BY245" s="408"/>
      <c r="BZ245" s="408"/>
      <c r="CA245" s="408"/>
      <c r="CB245" s="409"/>
    </row>
    <row r="246" spans="1:80" x14ac:dyDescent="0.2">
      <c r="A246" s="400">
        <v>1</v>
      </c>
      <c r="B246" s="401"/>
      <c r="C246" s="401"/>
      <c r="D246" s="402"/>
      <c r="E246" s="400">
        <v>2</v>
      </c>
      <c r="F246" s="401"/>
      <c r="G246" s="401"/>
      <c r="H246" s="401"/>
      <c r="I246" s="401"/>
      <c r="J246" s="401"/>
      <c r="K246" s="401"/>
      <c r="L246" s="401"/>
      <c r="M246" s="401"/>
      <c r="N246" s="401"/>
      <c r="O246" s="401"/>
      <c r="P246" s="401"/>
      <c r="Q246" s="401"/>
      <c r="R246" s="401"/>
      <c r="S246" s="401"/>
      <c r="T246" s="401"/>
      <c r="U246" s="401"/>
      <c r="V246" s="401"/>
      <c r="W246" s="401"/>
      <c r="X246" s="401"/>
      <c r="Y246" s="401"/>
      <c r="Z246" s="401"/>
      <c r="AA246" s="401"/>
      <c r="AB246" s="401"/>
      <c r="AC246" s="401"/>
      <c r="AD246" s="401"/>
      <c r="AE246" s="401"/>
      <c r="AF246" s="401"/>
      <c r="AG246" s="401"/>
      <c r="AH246" s="401"/>
      <c r="AI246" s="401"/>
      <c r="AJ246" s="401"/>
      <c r="AK246" s="401"/>
      <c r="AL246" s="401"/>
      <c r="AM246" s="401"/>
      <c r="AN246" s="401"/>
      <c r="AO246" s="401"/>
      <c r="AP246" s="401"/>
      <c r="AQ246" s="401"/>
      <c r="AR246" s="402"/>
      <c r="AS246" s="400">
        <v>3</v>
      </c>
      <c r="AT246" s="401"/>
      <c r="AU246" s="401"/>
      <c r="AV246" s="401"/>
      <c r="AW246" s="401"/>
      <c r="AX246" s="401"/>
      <c r="AY246" s="401"/>
      <c r="AZ246" s="401"/>
      <c r="BA246" s="401"/>
      <c r="BB246" s="402"/>
      <c r="BC246" s="400">
        <v>4</v>
      </c>
      <c r="BD246" s="401"/>
      <c r="BE246" s="401"/>
      <c r="BF246" s="401"/>
      <c r="BG246" s="401"/>
      <c r="BH246" s="401"/>
      <c r="BI246" s="401"/>
      <c r="BJ246" s="401"/>
      <c r="BK246" s="401"/>
      <c r="BL246" s="401"/>
      <c r="BM246" s="402"/>
      <c r="BN246" s="400">
        <v>5</v>
      </c>
      <c r="BO246" s="401"/>
      <c r="BP246" s="401"/>
      <c r="BQ246" s="401"/>
      <c r="BR246" s="401"/>
      <c r="BS246" s="401"/>
      <c r="BT246" s="401"/>
      <c r="BU246" s="401"/>
      <c r="BV246" s="401"/>
      <c r="BW246" s="401"/>
      <c r="BX246" s="401"/>
      <c r="BY246" s="401"/>
      <c r="BZ246" s="401"/>
      <c r="CA246" s="401"/>
      <c r="CB246" s="402"/>
    </row>
    <row r="247" spans="1:80" ht="12.75" customHeight="1" x14ac:dyDescent="0.2">
      <c r="A247" s="413">
        <v>1</v>
      </c>
      <c r="B247" s="414"/>
      <c r="C247" s="414"/>
      <c r="D247" s="415"/>
      <c r="E247" s="227" t="s">
        <v>645</v>
      </c>
      <c r="F247" s="228"/>
      <c r="G247" s="228"/>
      <c r="H247" s="228"/>
      <c r="I247" s="228"/>
      <c r="J247" s="228"/>
      <c r="K247" s="228"/>
      <c r="L247" s="228"/>
      <c r="M247" s="228"/>
      <c r="N247" s="228"/>
      <c r="O247" s="228"/>
      <c r="P247" s="228"/>
      <c r="Q247" s="228"/>
      <c r="R247" s="228"/>
      <c r="S247" s="228"/>
      <c r="T247" s="228"/>
      <c r="U247" s="228"/>
      <c r="V247" s="228"/>
      <c r="W247" s="228"/>
      <c r="X247" s="228"/>
      <c r="Y247" s="228"/>
      <c r="Z247" s="228"/>
      <c r="AA247" s="228"/>
      <c r="AB247" s="228"/>
      <c r="AC247" s="228"/>
      <c r="AD247" s="228"/>
      <c r="AE247" s="228"/>
      <c r="AF247" s="228"/>
      <c r="AG247" s="228"/>
      <c r="AH247" s="228"/>
      <c r="AI247" s="228"/>
      <c r="AJ247" s="228"/>
      <c r="AK247" s="228"/>
      <c r="AL247" s="228"/>
      <c r="AM247" s="228"/>
      <c r="AN247" s="228"/>
      <c r="AO247" s="228"/>
      <c r="AP247" s="228"/>
      <c r="AQ247" s="228"/>
      <c r="AR247" s="435"/>
      <c r="AS247" s="392">
        <v>180</v>
      </c>
      <c r="AT247" s="393"/>
      <c r="AU247" s="393"/>
      <c r="AV247" s="393"/>
      <c r="AW247" s="393"/>
      <c r="AX247" s="393"/>
      <c r="AY247" s="393"/>
      <c r="AZ247" s="393"/>
      <c r="BA247" s="393"/>
      <c r="BB247" s="394"/>
      <c r="BC247" s="416">
        <v>420</v>
      </c>
      <c r="BD247" s="417"/>
      <c r="BE247" s="417"/>
      <c r="BF247" s="417"/>
      <c r="BG247" s="417"/>
      <c r="BH247" s="417"/>
      <c r="BI247" s="417"/>
      <c r="BJ247" s="417"/>
      <c r="BK247" s="417"/>
      <c r="BL247" s="417"/>
      <c r="BM247" s="418"/>
      <c r="BN247" s="392">
        <f>AS247*BC247</f>
        <v>75600</v>
      </c>
      <c r="BO247" s="393"/>
      <c r="BP247" s="393"/>
      <c r="BQ247" s="393"/>
      <c r="BR247" s="393"/>
      <c r="BS247" s="393"/>
      <c r="BT247" s="393"/>
      <c r="BU247" s="393"/>
      <c r="BV247" s="393"/>
      <c r="BW247" s="393"/>
      <c r="BX247" s="393"/>
      <c r="BY247" s="393"/>
      <c r="BZ247" s="393"/>
      <c r="CA247" s="393"/>
      <c r="CB247" s="394"/>
    </row>
    <row r="248" spans="1:80" ht="12.75" customHeight="1" x14ac:dyDescent="0.2">
      <c r="A248" s="413">
        <v>2</v>
      </c>
      <c r="B248" s="414"/>
      <c r="C248" s="414"/>
      <c r="D248" s="415"/>
      <c r="E248" s="227" t="s">
        <v>646</v>
      </c>
      <c r="F248" s="228"/>
      <c r="G248" s="228"/>
      <c r="H248" s="228"/>
      <c r="I248" s="228"/>
      <c r="J248" s="228"/>
      <c r="K248" s="228"/>
      <c r="L248" s="228"/>
      <c r="M248" s="228"/>
      <c r="N248" s="228"/>
      <c r="O248" s="228"/>
      <c r="P248" s="228"/>
      <c r="Q248" s="228"/>
      <c r="R248" s="228"/>
      <c r="S248" s="228"/>
      <c r="T248" s="228"/>
      <c r="U248" s="228"/>
      <c r="V248" s="228"/>
      <c r="W248" s="228"/>
      <c r="X248" s="228"/>
      <c r="Y248" s="228"/>
      <c r="Z248" s="228"/>
      <c r="AA248" s="228"/>
      <c r="AB248" s="228"/>
      <c r="AC248" s="228"/>
      <c r="AD248" s="228"/>
      <c r="AE248" s="228"/>
      <c r="AF248" s="228"/>
      <c r="AG248" s="228"/>
      <c r="AH248" s="228"/>
      <c r="AI248" s="228"/>
      <c r="AJ248" s="228"/>
      <c r="AK248" s="228"/>
      <c r="AL248" s="228"/>
      <c r="AM248" s="228"/>
      <c r="AN248" s="228"/>
      <c r="AO248" s="228"/>
      <c r="AP248" s="228"/>
      <c r="AQ248" s="228"/>
      <c r="AR248" s="435"/>
      <c r="AS248" s="392">
        <v>45</v>
      </c>
      <c r="AT248" s="393"/>
      <c r="AU248" s="393"/>
      <c r="AV248" s="393"/>
      <c r="AW248" s="393"/>
      <c r="AX248" s="393"/>
      <c r="AY248" s="393"/>
      <c r="AZ248" s="393"/>
      <c r="BA248" s="393"/>
      <c r="BB248" s="394"/>
      <c r="BC248" s="416">
        <v>2500</v>
      </c>
      <c r="BD248" s="417"/>
      <c r="BE248" s="417"/>
      <c r="BF248" s="417"/>
      <c r="BG248" s="417"/>
      <c r="BH248" s="417"/>
      <c r="BI248" s="417"/>
      <c r="BJ248" s="417"/>
      <c r="BK248" s="417"/>
      <c r="BL248" s="417"/>
      <c r="BM248" s="418"/>
      <c r="BN248" s="392">
        <f t="shared" ref="BN248:BN251" si="10">AS248*BC248</f>
        <v>112500</v>
      </c>
      <c r="BO248" s="393"/>
      <c r="BP248" s="393"/>
      <c r="BQ248" s="393"/>
      <c r="BR248" s="393"/>
      <c r="BS248" s="393"/>
      <c r="BT248" s="393"/>
      <c r="BU248" s="393"/>
      <c r="BV248" s="393"/>
      <c r="BW248" s="393"/>
      <c r="BX248" s="393"/>
      <c r="BY248" s="393"/>
      <c r="BZ248" s="393"/>
      <c r="CA248" s="393"/>
      <c r="CB248" s="394"/>
    </row>
    <row r="249" spans="1:80" ht="12.75" customHeight="1" x14ac:dyDescent="0.2">
      <c r="A249" s="413">
        <v>3</v>
      </c>
      <c r="B249" s="414"/>
      <c r="C249" s="414"/>
      <c r="D249" s="415"/>
      <c r="E249" s="227" t="s">
        <v>647</v>
      </c>
      <c r="F249" s="228"/>
      <c r="G249" s="228"/>
      <c r="H249" s="228"/>
      <c r="I249" s="228"/>
      <c r="J249" s="228"/>
      <c r="K249" s="228"/>
      <c r="L249" s="228"/>
      <c r="M249" s="228"/>
      <c r="N249" s="228"/>
      <c r="O249" s="228"/>
      <c r="P249" s="228"/>
      <c r="Q249" s="228"/>
      <c r="R249" s="228"/>
      <c r="S249" s="228"/>
      <c r="T249" s="228"/>
      <c r="U249" s="228"/>
      <c r="V249" s="228"/>
      <c r="W249" s="228"/>
      <c r="X249" s="228"/>
      <c r="Y249" s="228"/>
      <c r="Z249" s="228"/>
      <c r="AA249" s="228"/>
      <c r="AB249" s="228"/>
      <c r="AC249" s="228"/>
      <c r="AD249" s="228"/>
      <c r="AE249" s="228"/>
      <c r="AF249" s="228"/>
      <c r="AG249" s="228"/>
      <c r="AH249" s="228"/>
      <c r="AI249" s="228"/>
      <c r="AJ249" s="228"/>
      <c r="AK249" s="228"/>
      <c r="AL249" s="228"/>
      <c r="AM249" s="228"/>
      <c r="AN249" s="228"/>
      <c r="AO249" s="228"/>
      <c r="AP249" s="228"/>
      <c r="AQ249" s="228"/>
      <c r="AR249" s="435"/>
      <c r="AS249" s="392">
        <v>399</v>
      </c>
      <c r="AT249" s="393"/>
      <c r="AU249" s="393"/>
      <c r="AV249" s="393"/>
      <c r="AW249" s="393"/>
      <c r="AX249" s="393"/>
      <c r="AY249" s="393"/>
      <c r="AZ249" s="393"/>
      <c r="BA249" s="393"/>
      <c r="BB249" s="394"/>
      <c r="BC249" s="416">
        <v>100</v>
      </c>
      <c r="BD249" s="417"/>
      <c r="BE249" s="417"/>
      <c r="BF249" s="417"/>
      <c r="BG249" s="417"/>
      <c r="BH249" s="417"/>
      <c r="BI249" s="417"/>
      <c r="BJ249" s="417"/>
      <c r="BK249" s="417"/>
      <c r="BL249" s="417"/>
      <c r="BM249" s="418"/>
      <c r="BN249" s="392">
        <f t="shared" si="10"/>
        <v>39900</v>
      </c>
      <c r="BO249" s="393"/>
      <c r="BP249" s="393"/>
      <c r="BQ249" s="393"/>
      <c r="BR249" s="393"/>
      <c r="BS249" s="393"/>
      <c r="BT249" s="393"/>
      <c r="BU249" s="393"/>
      <c r="BV249" s="393"/>
      <c r="BW249" s="393"/>
      <c r="BX249" s="393"/>
      <c r="BY249" s="393"/>
      <c r="BZ249" s="393"/>
      <c r="CA249" s="393"/>
      <c r="CB249" s="394"/>
    </row>
    <row r="250" spans="1:80" ht="12.75" customHeight="1" x14ac:dyDescent="0.2">
      <c r="A250" s="413">
        <v>4</v>
      </c>
      <c r="B250" s="414"/>
      <c r="C250" s="414"/>
      <c r="D250" s="415"/>
      <c r="E250" s="227" t="s">
        <v>648</v>
      </c>
      <c r="F250" s="228"/>
      <c r="G250" s="228"/>
      <c r="H250" s="228"/>
      <c r="I250" s="228"/>
      <c r="J250" s="228"/>
      <c r="K250" s="228"/>
      <c r="L250" s="228"/>
      <c r="M250" s="228"/>
      <c r="N250" s="228"/>
      <c r="O250" s="228"/>
      <c r="P250" s="228"/>
      <c r="Q250" s="228"/>
      <c r="R250" s="228"/>
      <c r="S250" s="228"/>
      <c r="T250" s="228"/>
      <c r="U250" s="228"/>
      <c r="V250" s="228"/>
      <c r="W250" s="228"/>
      <c r="X250" s="228"/>
      <c r="Y250" s="228"/>
      <c r="Z250" s="228"/>
      <c r="AA250" s="228"/>
      <c r="AB250" s="228"/>
      <c r="AC250" s="228"/>
      <c r="AD250" s="228"/>
      <c r="AE250" s="228"/>
      <c r="AF250" s="228"/>
      <c r="AG250" s="228"/>
      <c r="AH250" s="228"/>
      <c r="AI250" s="228"/>
      <c r="AJ250" s="228"/>
      <c r="AK250" s="228"/>
      <c r="AL250" s="228"/>
      <c r="AM250" s="228"/>
      <c r="AN250" s="228"/>
      <c r="AO250" s="228"/>
      <c r="AP250" s="228"/>
      <c r="AQ250" s="228"/>
      <c r="AR250" s="435"/>
      <c r="AS250" s="392">
        <v>540</v>
      </c>
      <c r="AT250" s="393"/>
      <c r="AU250" s="393"/>
      <c r="AV250" s="393"/>
      <c r="AW250" s="393"/>
      <c r="AX250" s="393"/>
      <c r="AY250" s="393"/>
      <c r="AZ250" s="393"/>
      <c r="BA250" s="393"/>
      <c r="BB250" s="394"/>
      <c r="BC250" s="416">
        <v>250</v>
      </c>
      <c r="BD250" s="417"/>
      <c r="BE250" s="417"/>
      <c r="BF250" s="417"/>
      <c r="BG250" s="417"/>
      <c r="BH250" s="417"/>
      <c r="BI250" s="417"/>
      <c r="BJ250" s="417"/>
      <c r="BK250" s="417"/>
      <c r="BL250" s="417"/>
      <c r="BM250" s="418"/>
      <c r="BN250" s="392">
        <f t="shared" si="10"/>
        <v>135000</v>
      </c>
      <c r="BO250" s="393"/>
      <c r="BP250" s="393"/>
      <c r="BQ250" s="393"/>
      <c r="BR250" s="393"/>
      <c r="BS250" s="393"/>
      <c r="BT250" s="393"/>
      <c r="BU250" s="393"/>
      <c r="BV250" s="393"/>
      <c r="BW250" s="393"/>
      <c r="BX250" s="393"/>
      <c r="BY250" s="393"/>
      <c r="BZ250" s="393"/>
      <c r="CA250" s="393"/>
      <c r="CB250" s="394"/>
    </row>
    <row r="251" spans="1:80" x14ac:dyDescent="0.2">
      <c r="A251" s="413">
        <v>5</v>
      </c>
      <c r="B251" s="414"/>
      <c r="C251" s="414"/>
      <c r="D251" s="415"/>
      <c r="E251" s="431" t="s">
        <v>649</v>
      </c>
      <c r="F251" s="432"/>
      <c r="G251" s="432"/>
      <c r="H251" s="432"/>
      <c r="I251" s="432"/>
      <c r="J251" s="432"/>
      <c r="K251" s="432"/>
      <c r="L251" s="432"/>
      <c r="M251" s="432"/>
      <c r="N251" s="432"/>
      <c r="O251" s="432"/>
      <c r="P251" s="432"/>
      <c r="Q251" s="432"/>
      <c r="R251" s="432"/>
      <c r="S251" s="432"/>
      <c r="T251" s="432"/>
      <c r="U251" s="432"/>
      <c r="V251" s="432"/>
      <c r="W251" s="432"/>
      <c r="X251" s="432"/>
      <c r="Y251" s="432"/>
      <c r="Z251" s="432"/>
      <c r="AA251" s="432"/>
      <c r="AB251" s="432"/>
      <c r="AC251" s="432"/>
      <c r="AD251" s="432"/>
      <c r="AE251" s="432"/>
      <c r="AF251" s="432"/>
      <c r="AG251" s="432"/>
      <c r="AH251" s="432"/>
      <c r="AI251" s="432"/>
      <c r="AJ251" s="432"/>
      <c r="AK251" s="432"/>
      <c r="AL251" s="432"/>
      <c r="AM251" s="432"/>
      <c r="AN251" s="432"/>
      <c r="AO251" s="432"/>
      <c r="AP251" s="432"/>
      <c r="AQ251" s="432"/>
      <c r="AR251" s="433"/>
      <c r="AS251" s="392">
        <v>120</v>
      </c>
      <c r="AT251" s="393"/>
      <c r="AU251" s="393"/>
      <c r="AV251" s="393"/>
      <c r="AW251" s="393"/>
      <c r="AX251" s="393"/>
      <c r="AY251" s="393"/>
      <c r="AZ251" s="393"/>
      <c r="BA251" s="393"/>
      <c r="BB251" s="394"/>
      <c r="BC251" s="416">
        <v>1300</v>
      </c>
      <c r="BD251" s="417"/>
      <c r="BE251" s="417"/>
      <c r="BF251" s="417"/>
      <c r="BG251" s="417"/>
      <c r="BH251" s="417"/>
      <c r="BI251" s="417"/>
      <c r="BJ251" s="417"/>
      <c r="BK251" s="417"/>
      <c r="BL251" s="417"/>
      <c r="BM251" s="418"/>
      <c r="BN251" s="392">
        <f t="shared" si="10"/>
        <v>156000</v>
      </c>
      <c r="BO251" s="393"/>
      <c r="BP251" s="393"/>
      <c r="BQ251" s="393"/>
      <c r="BR251" s="393"/>
      <c r="BS251" s="393"/>
      <c r="BT251" s="393"/>
      <c r="BU251" s="393"/>
      <c r="BV251" s="393"/>
      <c r="BW251" s="393"/>
      <c r="BX251" s="393"/>
      <c r="BY251" s="393"/>
      <c r="BZ251" s="393"/>
      <c r="CA251" s="393"/>
      <c r="CB251" s="394"/>
    </row>
    <row r="252" spans="1:80" hidden="1" x14ac:dyDescent="0.2">
      <c r="A252" s="400"/>
      <c r="B252" s="401"/>
      <c r="C252" s="401"/>
      <c r="D252" s="402"/>
      <c r="E252" s="361"/>
      <c r="F252" s="362"/>
      <c r="G252" s="362"/>
      <c r="H252" s="362"/>
      <c r="I252" s="362"/>
      <c r="J252" s="362"/>
      <c r="K252" s="362"/>
      <c r="L252" s="362"/>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3"/>
      <c r="AS252" s="364"/>
      <c r="AT252" s="365"/>
      <c r="AU252" s="365"/>
      <c r="AV252" s="365"/>
      <c r="AW252" s="365"/>
      <c r="AX252" s="365"/>
      <c r="AY252" s="365"/>
      <c r="AZ252" s="365"/>
      <c r="BA252" s="365"/>
      <c r="BB252" s="366"/>
      <c r="BC252" s="364"/>
      <c r="BD252" s="365"/>
      <c r="BE252" s="365"/>
      <c r="BF252" s="365"/>
      <c r="BG252" s="365"/>
      <c r="BH252" s="365"/>
      <c r="BI252" s="365"/>
      <c r="BJ252" s="365"/>
      <c r="BK252" s="365"/>
      <c r="BL252" s="365"/>
      <c r="BM252" s="366"/>
      <c r="BN252" s="364">
        <f t="shared" ref="BN252:BN285" si="11">ROUND(AS252*BC252,2)</f>
        <v>0</v>
      </c>
      <c r="BO252" s="365"/>
      <c r="BP252" s="365"/>
      <c r="BQ252" s="365"/>
      <c r="BR252" s="365"/>
      <c r="BS252" s="365"/>
      <c r="BT252" s="365"/>
      <c r="BU252" s="365"/>
      <c r="BV252" s="365"/>
      <c r="BW252" s="365"/>
      <c r="BX252" s="365"/>
      <c r="BY252" s="365"/>
      <c r="BZ252" s="365"/>
      <c r="CA252" s="365"/>
      <c r="CB252" s="366"/>
    </row>
    <row r="253" spans="1:80" hidden="1" x14ac:dyDescent="0.2">
      <c r="A253" s="400"/>
      <c r="B253" s="401"/>
      <c r="C253" s="401"/>
      <c r="D253" s="402"/>
      <c r="E253" s="361"/>
      <c r="F253" s="362"/>
      <c r="G253" s="362"/>
      <c r="H253" s="362"/>
      <c r="I253" s="362"/>
      <c r="J253" s="362"/>
      <c r="K253" s="362"/>
      <c r="L253" s="362"/>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3"/>
      <c r="AS253" s="364"/>
      <c r="AT253" s="365"/>
      <c r="AU253" s="365"/>
      <c r="AV253" s="365"/>
      <c r="AW253" s="365"/>
      <c r="AX253" s="365"/>
      <c r="AY253" s="365"/>
      <c r="AZ253" s="365"/>
      <c r="BA253" s="365"/>
      <c r="BB253" s="366"/>
      <c r="BC253" s="364"/>
      <c r="BD253" s="365"/>
      <c r="BE253" s="365"/>
      <c r="BF253" s="365"/>
      <c r="BG253" s="365"/>
      <c r="BH253" s="365"/>
      <c r="BI253" s="365"/>
      <c r="BJ253" s="365"/>
      <c r="BK253" s="365"/>
      <c r="BL253" s="365"/>
      <c r="BM253" s="366"/>
      <c r="BN253" s="364">
        <f t="shared" si="11"/>
        <v>0</v>
      </c>
      <c r="BO253" s="365"/>
      <c r="BP253" s="365"/>
      <c r="BQ253" s="365"/>
      <c r="BR253" s="365"/>
      <c r="BS253" s="365"/>
      <c r="BT253" s="365"/>
      <c r="BU253" s="365"/>
      <c r="BV253" s="365"/>
      <c r="BW253" s="365"/>
      <c r="BX253" s="365"/>
      <c r="BY253" s="365"/>
      <c r="BZ253" s="365"/>
      <c r="CA253" s="365"/>
      <c r="CB253" s="366"/>
    </row>
    <row r="254" spans="1:80" hidden="1" x14ac:dyDescent="0.2">
      <c r="A254" s="400"/>
      <c r="B254" s="401"/>
      <c r="C254" s="401"/>
      <c r="D254" s="402"/>
      <c r="E254" s="361"/>
      <c r="F254" s="362"/>
      <c r="G254" s="362"/>
      <c r="H254" s="362"/>
      <c r="I254" s="362"/>
      <c r="J254" s="362"/>
      <c r="K254" s="362"/>
      <c r="L254" s="362"/>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3"/>
      <c r="AS254" s="364"/>
      <c r="AT254" s="365"/>
      <c r="AU254" s="365"/>
      <c r="AV254" s="365"/>
      <c r="AW254" s="365"/>
      <c r="AX254" s="365"/>
      <c r="AY254" s="365"/>
      <c r="AZ254" s="365"/>
      <c r="BA254" s="365"/>
      <c r="BB254" s="366"/>
      <c r="BC254" s="364"/>
      <c r="BD254" s="365"/>
      <c r="BE254" s="365"/>
      <c r="BF254" s="365"/>
      <c r="BG254" s="365"/>
      <c r="BH254" s="365"/>
      <c r="BI254" s="365"/>
      <c r="BJ254" s="365"/>
      <c r="BK254" s="365"/>
      <c r="BL254" s="365"/>
      <c r="BM254" s="366"/>
      <c r="BN254" s="364">
        <f t="shared" si="11"/>
        <v>0</v>
      </c>
      <c r="BO254" s="365"/>
      <c r="BP254" s="365"/>
      <c r="BQ254" s="365"/>
      <c r="BR254" s="365"/>
      <c r="BS254" s="365"/>
      <c r="BT254" s="365"/>
      <c r="BU254" s="365"/>
      <c r="BV254" s="365"/>
      <c r="BW254" s="365"/>
      <c r="BX254" s="365"/>
      <c r="BY254" s="365"/>
      <c r="BZ254" s="365"/>
      <c r="CA254" s="365"/>
      <c r="CB254" s="366"/>
    </row>
    <row r="255" spans="1:80" hidden="1" x14ac:dyDescent="0.2">
      <c r="A255" s="400"/>
      <c r="B255" s="401"/>
      <c r="C255" s="401"/>
      <c r="D255" s="402"/>
      <c r="E255" s="361"/>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3"/>
      <c r="AS255" s="364"/>
      <c r="AT255" s="365"/>
      <c r="AU255" s="365"/>
      <c r="AV255" s="365"/>
      <c r="AW255" s="365"/>
      <c r="AX255" s="365"/>
      <c r="AY255" s="365"/>
      <c r="AZ255" s="365"/>
      <c r="BA255" s="365"/>
      <c r="BB255" s="366"/>
      <c r="BC255" s="364"/>
      <c r="BD255" s="365"/>
      <c r="BE255" s="365"/>
      <c r="BF255" s="365"/>
      <c r="BG255" s="365"/>
      <c r="BH255" s="365"/>
      <c r="BI255" s="365"/>
      <c r="BJ255" s="365"/>
      <c r="BK255" s="365"/>
      <c r="BL255" s="365"/>
      <c r="BM255" s="366"/>
      <c r="BN255" s="364">
        <f t="shared" si="11"/>
        <v>0</v>
      </c>
      <c r="BO255" s="365"/>
      <c r="BP255" s="365"/>
      <c r="BQ255" s="365"/>
      <c r="BR255" s="365"/>
      <c r="BS255" s="365"/>
      <c r="BT255" s="365"/>
      <c r="BU255" s="365"/>
      <c r="BV255" s="365"/>
      <c r="BW255" s="365"/>
      <c r="BX255" s="365"/>
      <c r="BY255" s="365"/>
      <c r="BZ255" s="365"/>
      <c r="CA255" s="365"/>
      <c r="CB255" s="366"/>
    </row>
    <row r="256" spans="1:80" hidden="1" x14ac:dyDescent="0.2">
      <c r="A256" s="400"/>
      <c r="B256" s="401"/>
      <c r="C256" s="401"/>
      <c r="D256" s="402"/>
      <c r="E256" s="422"/>
      <c r="F256" s="423"/>
      <c r="G256" s="423"/>
      <c r="H256" s="423"/>
      <c r="I256" s="423"/>
      <c r="J256" s="423"/>
      <c r="K256" s="423"/>
      <c r="L256" s="423"/>
      <c r="M256" s="423"/>
      <c r="N256" s="423"/>
      <c r="O256" s="423"/>
      <c r="P256" s="423"/>
      <c r="Q256" s="423"/>
      <c r="R256" s="423"/>
      <c r="S256" s="423"/>
      <c r="T256" s="423"/>
      <c r="U256" s="423"/>
      <c r="V256" s="423"/>
      <c r="W256" s="423"/>
      <c r="X256" s="423"/>
      <c r="Y256" s="423"/>
      <c r="Z256" s="423"/>
      <c r="AA256" s="423"/>
      <c r="AB256" s="423"/>
      <c r="AC256" s="423"/>
      <c r="AD256" s="423"/>
      <c r="AE256" s="423"/>
      <c r="AF256" s="423"/>
      <c r="AG256" s="423"/>
      <c r="AH256" s="423"/>
      <c r="AI256" s="423"/>
      <c r="AJ256" s="423"/>
      <c r="AK256" s="423"/>
      <c r="AL256" s="423"/>
      <c r="AM256" s="423"/>
      <c r="AN256" s="423"/>
      <c r="AO256" s="423"/>
      <c r="AP256" s="423"/>
      <c r="AQ256" s="423"/>
      <c r="AR256" s="424"/>
      <c r="AS256" s="364"/>
      <c r="AT256" s="365"/>
      <c r="AU256" s="365"/>
      <c r="AV256" s="365"/>
      <c r="AW256" s="365"/>
      <c r="AX256" s="365"/>
      <c r="AY256" s="365"/>
      <c r="AZ256" s="365"/>
      <c r="BA256" s="365"/>
      <c r="BB256" s="366"/>
      <c r="BC256" s="364"/>
      <c r="BD256" s="365"/>
      <c r="BE256" s="365"/>
      <c r="BF256" s="365"/>
      <c r="BG256" s="365"/>
      <c r="BH256" s="365"/>
      <c r="BI256" s="365"/>
      <c r="BJ256" s="365"/>
      <c r="BK256" s="365"/>
      <c r="BL256" s="365"/>
      <c r="BM256" s="366"/>
      <c r="BN256" s="364">
        <f t="shared" si="11"/>
        <v>0</v>
      </c>
      <c r="BO256" s="365"/>
      <c r="BP256" s="365"/>
      <c r="BQ256" s="365"/>
      <c r="BR256" s="365"/>
      <c r="BS256" s="365"/>
      <c r="BT256" s="365"/>
      <c r="BU256" s="365"/>
      <c r="BV256" s="365"/>
      <c r="BW256" s="365"/>
      <c r="BX256" s="365"/>
      <c r="BY256" s="365"/>
      <c r="BZ256" s="365"/>
      <c r="CA256" s="365"/>
      <c r="CB256" s="366"/>
    </row>
    <row r="257" spans="1:80" hidden="1" x14ac:dyDescent="0.2">
      <c r="A257" s="400"/>
      <c r="B257" s="401"/>
      <c r="C257" s="401"/>
      <c r="D257" s="402"/>
      <c r="E257" s="422"/>
      <c r="F257" s="423"/>
      <c r="G257" s="423"/>
      <c r="H257" s="423"/>
      <c r="I257" s="423"/>
      <c r="J257" s="423"/>
      <c r="K257" s="423"/>
      <c r="L257" s="423"/>
      <c r="M257" s="423"/>
      <c r="N257" s="423"/>
      <c r="O257" s="423"/>
      <c r="P257" s="423"/>
      <c r="Q257" s="423"/>
      <c r="R257" s="423"/>
      <c r="S257" s="423"/>
      <c r="T257" s="423"/>
      <c r="U257" s="423"/>
      <c r="V257" s="423"/>
      <c r="W257" s="423"/>
      <c r="X257" s="423"/>
      <c r="Y257" s="423"/>
      <c r="Z257" s="423"/>
      <c r="AA257" s="423"/>
      <c r="AB257" s="423"/>
      <c r="AC257" s="423"/>
      <c r="AD257" s="423"/>
      <c r="AE257" s="423"/>
      <c r="AF257" s="423"/>
      <c r="AG257" s="423"/>
      <c r="AH257" s="423"/>
      <c r="AI257" s="423"/>
      <c r="AJ257" s="423"/>
      <c r="AK257" s="423"/>
      <c r="AL257" s="423"/>
      <c r="AM257" s="423"/>
      <c r="AN257" s="423"/>
      <c r="AO257" s="423"/>
      <c r="AP257" s="423"/>
      <c r="AQ257" s="423"/>
      <c r="AR257" s="424"/>
      <c r="AS257" s="364"/>
      <c r="AT257" s="365"/>
      <c r="AU257" s="365"/>
      <c r="AV257" s="365"/>
      <c r="AW257" s="365"/>
      <c r="AX257" s="365"/>
      <c r="AY257" s="365"/>
      <c r="AZ257" s="365"/>
      <c r="BA257" s="365"/>
      <c r="BB257" s="366"/>
      <c r="BC257" s="364"/>
      <c r="BD257" s="365"/>
      <c r="BE257" s="365"/>
      <c r="BF257" s="365"/>
      <c r="BG257" s="365"/>
      <c r="BH257" s="365"/>
      <c r="BI257" s="365"/>
      <c r="BJ257" s="365"/>
      <c r="BK257" s="365"/>
      <c r="BL257" s="365"/>
      <c r="BM257" s="366"/>
      <c r="BN257" s="364">
        <f t="shared" si="11"/>
        <v>0</v>
      </c>
      <c r="BO257" s="365"/>
      <c r="BP257" s="365"/>
      <c r="BQ257" s="365"/>
      <c r="BR257" s="365"/>
      <c r="BS257" s="365"/>
      <c r="BT257" s="365"/>
      <c r="BU257" s="365"/>
      <c r="BV257" s="365"/>
      <c r="BW257" s="365"/>
      <c r="BX257" s="365"/>
      <c r="BY257" s="365"/>
      <c r="BZ257" s="365"/>
      <c r="CA257" s="365"/>
      <c r="CB257" s="366"/>
    </row>
    <row r="258" spans="1:80" hidden="1" x14ac:dyDescent="0.2">
      <c r="A258" s="400"/>
      <c r="B258" s="401"/>
      <c r="C258" s="401"/>
      <c r="D258" s="402"/>
      <c r="E258" s="422"/>
      <c r="F258" s="423"/>
      <c r="G258" s="423"/>
      <c r="H258" s="423"/>
      <c r="I258" s="423"/>
      <c r="J258" s="423"/>
      <c r="K258" s="423"/>
      <c r="L258" s="423"/>
      <c r="M258" s="423"/>
      <c r="N258" s="423"/>
      <c r="O258" s="423"/>
      <c r="P258" s="423"/>
      <c r="Q258" s="423"/>
      <c r="R258" s="423"/>
      <c r="S258" s="423"/>
      <c r="T258" s="423"/>
      <c r="U258" s="423"/>
      <c r="V258" s="423"/>
      <c r="W258" s="423"/>
      <c r="X258" s="423"/>
      <c r="Y258" s="423"/>
      <c r="Z258" s="423"/>
      <c r="AA258" s="423"/>
      <c r="AB258" s="423"/>
      <c r="AC258" s="423"/>
      <c r="AD258" s="423"/>
      <c r="AE258" s="423"/>
      <c r="AF258" s="423"/>
      <c r="AG258" s="423"/>
      <c r="AH258" s="423"/>
      <c r="AI258" s="423"/>
      <c r="AJ258" s="423"/>
      <c r="AK258" s="423"/>
      <c r="AL258" s="423"/>
      <c r="AM258" s="423"/>
      <c r="AN258" s="423"/>
      <c r="AO258" s="423"/>
      <c r="AP258" s="423"/>
      <c r="AQ258" s="423"/>
      <c r="AR258" s="424"/>
      <c r="AS258" s="364"/>
      <c r="AT258" s="365"/>
      <c r="AU258" s="365"/>
      <c r="AV258" s="365"/>
      <c r="AW258" s="365"/>
      <c r="AX258" s="365"/>
      <c r="AY258" s="365"/>
      <c r="AZ258" s="365"/>
      <c r="BA258" s="365"/>
      <c r="BB258" s="366"/>
      <c r="BC258" s="364"/>
      <c r="BD258" s="365"/>
      <c r="BE258" s="365"/>
      <c r="BF258" s="365"/>
      <c r="BG258" s="365"/>
      <c r="BH258" s="365"/>
      <c r="BI258" s="365"/>
      <c r="BJ258" s="365"/>
      <c r="BK258" s="365"/>
      <c r="BL258" s="365"/>
      <c r="BM258" s="366"/>
      <c r="BN258" s="364">
        <f t="shared" si="11"/>
        <v>0</v>
      </c>
      <c r="BO258" s="365"/>
      <c r="BP258" s="365"/>
      <c r="BQ258" s="365"/>
      <c r="BR258" s="365"/>
      <c r="BS258" s="365"/>
      <c r="BT258" s="365"/>
      <c r="BU258" s="365"/>
      <c r="BV258" s="365"/>
      <c r="BW258" s="365"/>
      <c r="BX258" s="365"/>
      <c r="BY258" s="365"/>
      <c r="BZ258" s="365"/>
      <c r="CA258" s="365"/>
      <c r="CB258" s="366"/>
    </row>
    <row r="259" spans="1:80" hidden="1" x14ac:dyDescent="0.2">
      <c r="A259" s="400"/>
      <c r="B259" s="401"/>
      <c r="C259" s="401"/>
      <c r="D259" s="402"/>
      <c r="E259" s="422"/>
      <c r="F259" s="423"/>
      <c r="G259" s="423"/>
      <c r="H259" s="423"/>
      <c r="I259" s="423"/>
      <c r="J259" s="423"/>
      <c r="K259" s="423"/>
      <c r="L259" s="423"/>
      <c r="M259" s="423"/>
      <c r="N259" s="423"/>
      <c r="O259" s="423"/>
      <c r="P259" s="423"/>
      <c r="Q259" s="423"/>
      <c r="R259" s="423"/>
      <c r="S259" s="423"/>
      <c r="T259" s="423"/>
      <c r="U259" s="423"/>
      <c r="V259" s="423"/>
      <c r="W259" s="423"/>
      <c r="X259" s="423"/>
      <c r="Y259" s="423"/>
      <c r="Z259" s="423"/>
      <c r="AA259" s="423"/>
      <c r="AB259" s="423"/>
      <c r="AC259" s="423"/>
      <c r="AD259" s="423"/>
      <c r="AE259" s="423"/>
      <c r="AF259" s="423"/>
      <c r="AG259" s="423"/>
      <c r="AH259" s="423"/>
      <c r="AI259" s="423"/>
      <c r="AJ259" s="423"/>
      <c r="AK259" s="423"/>
      <c r="AL259" s="423"/>
      <c r="AM259" s="423"/>
      <c r="AN259" s="423"/>
      <c r="AO259" s="423"/>
      <c r="AP259" s="423"/>
      <c r="AQ259" s="423"/>
      <c r="AR259" s="424"/>
      <c r="AS259" s="364"/>
      <c r="AT259" s="365"/>
      <c r="AU259" s="365"/>
      <c r="AV259" s="365"/>
      <c r="AW259" s="365"/>
      <c r="AX259" s="365"/>
      <c r="AY259" s="365"/>
      <c r="AZ259" s="365"/>
      <c r="BA259" s="365"/>
      <c r="BB259" s="366"/>
      <c r="BC259" s="364"/>
      <c r="BD259" s="365"/>
      <c r="BE259" s="365"/>
      <c r="BF259" s="365"/>
      <c r="BG259" s="365"/>
      <c r="BH259" s="365"/>
      <c r="BI259" s="365"/>
      <c r="BJ259" s="365"/>
      <c r="BK259" s="365"/>
      <c r="BL259" s="365"/>
      <c r="BM259" s="366"/>
      <c r="BN259" s="364">
        <f t="shared" si="11"/>
        <v>0</v>
      </c>
      <c r="BO259" s="365"/>
      <c r="BP259" s="365"/>
      <c r="BQ259" s="365"/>
      <c r="BR259" s="365"/>
      <c r="BS259" s="365"/>
      <c r="BT259" s="365"/>
      <c r="BU259" s="365"/>
      <c r="BV259" s="365"/>
      <c r="BW259" s="365"/>
      <c r="BX259" s="365"/>
      <c r="BY259" s="365"/>
      <c r="BZ259" s="365"/>
      <c r="CA259" s="365"/>
      <c r="CB259" s="366"/>
    </row>
    <row r="260" spans="1:80" hidden="1" x14ac:dyDescent="0.2">
      <c r="A260" s="400"/>
      <c r="B260" s="401"/>
      <c r="C260" s="401"/>
      <c r="D260" s="402"/>
      <c r="E260" s="422"/>
      <c r="F260" s="423"/>
      <c r="G260" s="423"/>
      <c r="H260" s="423"/>
      <c r="I260" s="423"/>
      <c r="J260" s="423"/>
      <c r="K260" s="423"/>
      <c r="L260" s="423"/>
      <c r="M260" s="423"/>
      <c r="N260" s="423"/>
      <c r="O260" s="423"/>
      <c r="P260" s="423"/>
      <c r="Q260" s="423"/>
      <c r="R260" s="423"/>
      <c r="S260" s="423"/>
      <c r="T260" s="423"/>
      <c r="U260" s="423"/>
      <c r="V260" s="423"/>
      <c r="W260" s="423"/>
      <c r="X260" s="423"/>
      <c r="Y260" s="423"/>
      <c r="Z260" s="423"/>
      <c r="AA260" s="423"/>
      <c r="AB260" s="423"/>
      <c r="AC260" s="423"/>
      <c r="AD260" s="423"/>
      <c r="AE260" s="423"/>
      <c r="AF260" s="423"/>
      <c r="AG260" s="423"/>
      <c r="AH260" s="423"/>
      <c r="AI260" s="423"/>
      <c r="AJ260" s="423"/>
      <c r="AK260" s="423"/>
      <c r="AL260" s="423"/>
      <c r="AM260" s="423"/>
      <c r="AN260" s="423"/>
      <c r="AO260" s="423"/>
      <c r="AP260" s="423"/>
      <c r="AQ260" s="423"/>
      <c r="AR260" s="424"/>
      <c r="AS260" s="364"/>
      <c r="AT260" s="365"/>
      <c r="AU260" s="365"/>
      <c r="AV260" s="365"/>
      <c r="AW260" s="365"/>
      <c r="AX260" s="365"/>
      <c r="AY260" s="365"/>
      <c r="AZ260" s="365"/>
      <c r="BA260" s="365"/>
      <c r="BB260" s="366"/>
      <c r="BC260" s="364"/>
      <c r="BD260" s="365"/>
      <c r="BE260" s="365"/>
      <c r="BF260" s="365"/>
      <c r="BG260" s="365"/>
      <c r="BH260" s="365"/>
      <c r="BI260" s="365"/>
      <c r="BJ260" s="365"/>
      <c r="BK260" s="365"/>
      <c r="BL260" s="365"/>
      <c r="BM260" s="366"/>
      <c r="BN260" s="364">
        <f t="shared" si="11"/>
        <v>0</v>
      </c>
      <c r="BO260" s="365"/>
      <c r="BP260" s="365"/>
      <c r="BQ260" s="365"/>
      <c r="BR260" s="365"/>
      <c r="BS260" s="365"/>
      <c r="BT260" s="365"/>
      <c r="BU260" s="365"/>
      <c r="BV260" s="365"/>
      <c r="BW260" s="365"/>
      <c r="BX260" s="365"/>
      <c r="BY260" s="365"/>
      <c r="BZ260" s="365"/>
      <c r="CA260" s="365"/>
      <c r="CB260" s="366"/>
    </row>
    <row r="261" spans="1:80" hidden="1" x14ac:dyDescent="0.2">
      <c r="A261" s="400"/>
      <c r="B261" s="401"/>
      <c r="C261" s="401"/>
      <c r="D261" s="402"/>
      <c r="E261" s="361"/>
      <c r="F261" s="362"/>
      <c r="G261" s="362"/>
      <c r="H261" s="362"/>
      <c r="I261" s="362"/>
      <c r="J261" s="362"/>
      <c r="K261" s="362"/>
      <c r="L261" s="362"/>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3"/>
      <c r="AS261" s="364"/>
      <c r="AT261" s="365"/>
      <c r="AU261" s="365"/>
      <c r="AV261" s="365"/>
      <c r="AW261" s="365"/>
      <c r="AX261" s="365"/>
      <c r="AY261" s="365"/>
      <c r="AZ261" s="365"/>
      <c r="BA261" s="365"/>
      <c r="BB261" s="366"/>
      <c r="BC261" s="364"/>
      <c r="BD261" s="365"/>
      <c r="BE261" s="365"/>
      <c r="BF261" s="365"/>
      <c r="BG261" s="365"/>
      <c r="BH261" s="365"/>
      <c r="BI261" s="365"/>
      <c r="BJ261" s="365"/>
      <c r="BK261" s="365"/>
      <c r="BL261" s="365"/>
      <c r="BM261" s="366"/>
      <c r="BN261" s="364">
        <f t="shared" si="11"/>
        <v>0</v>
      </c>
      <c r="BO261" s="365"/>
      <c r="BP261" s="365"/>
      <c r="BQ261" s="365"/>
      <c r="BR261" s="365"/>
      <c r="BS261" s="365"/>
      <c r="BT261" s="365"/>
      <c r="BU261" s="365"/>
      <c r="BV261" s="365"/>
      <c r="BW261" s="365"/>
      <c r="BX261" s="365"/>
      <c r="BY261" s="365"/>
      <c r="BZ261" s="365"/>
      <c r="CA261" s="365"/>
      <c r="CB261" s="366"/>
    </row>
    <row r="262" spans="1:80" hidden="1" x14ac:dyDescent="0.2">
      <c r="A262" s="400"/>
      <c r="B262" s="401"/>
      <c r="C262" s="401"/>
      <c r="D262" s="402"/>
      <c r="E262" s="422"/>
      <c r="F262" s="423"/>
      <c r="G262" s="423"/>
      <c r="H262" s="423"/>
      <c r="I262" s="423"/>
      <c r="J262" s="423"/>
      <c r="K262" s="423"/>
      <c r="L262" s="423"/>
      <c r="M262" s="423"/>
      <c r="N262" s="423"/>
      <c r="O262" s="423"/>
      <c r="P262" s="423"/>
      <c r="Q262" s="423"/>
      <c r="R262" s="423"/>
      <c r="S262" s="423"/>
      <c r="T262" s="423"/>
      <c r="U262" s="423"/>
      <c r="V262" s="423"/>
      <c r="W262" s="423"/>
      <c r="X262" s="423"/>
      <c r="Y262" s="423"/>
      <c r="Z262" s="423"/>
      <c r="AA262" s="423"/>
      <c r="AB262" s="423"/>
      <c r="AC262" s="423"/>
      <c r="AD262" s="423"/>
      <c r="AE262" s="423"/>
      <c r="AF262" s="423"/>
      <c r="AG262" s="423"/>
      <c r="AH262" s="423"/>
      <c r="AI262" s="423"/>
      <c r="AJ262" s="423"/>
      <c r="AK262" s="423"/>
      <c r="AL262" s="423"/>
      <c r="AM262" s="423"/>
      <c r="AN262" s="423"/>
      <c r="AO262" s="423"/>
      <c r="AP262" s="423"/>
      <c r="AQ262" s="423"/>
      <c r="AR262" s="424"/>
      <c r="AS262" s="364"/>
      <c r="AT262" s="365"/>
      <c r="AU262" s="365"/>
      <c r="AV262" s="365"/>
      <c r="AW262" s="365"/>
      <c r="AX262" s="365"/>
      <c r="AY262" s="365"/>
      <c r="AZ262" s="365"/>
      <c r="BA262" s="365"/>
      <c r="BB262" s="366"/>
      <c r="BC262" s="364"/>
      <c r="BD262" s="365"/>
      <c r="BE262" s="365"/>
      <c r="BF262" s="365"/>
      <c r="BG262" s="365"/>
      <c r="BH262" s="365"/>
      <c r="BI262" s="365"/>
      <c r="BJ262" s="365"/>
      <c r="BK262" s="365"/>
      <c r="BL262" s="365"/>
      <c r="BM262" s="366"/>
      <c r="BN262" s="364">
        <f t="shared" si="11"/>
        <v>0</v>
      </c>
      <c r="BO262" s="365"/>
      <c r="BP262" s="365"/>
      <c r="BQ262" s="365"/>
      <c r="BR262" s="365"/>
      <c r="BS262" s="365"/>
      <c r="BT262" s="365"/>
      <c r="BU262" s="365"/>
      <c r="BV262" s="365"/>
      <c r="BW262" s="365"/>
      <c r="BX262" s="365"/>
      <c r="BY262" s="365"/>
      <c r="BZ262" s="365"/>
      <c r="CA262" s="365"/>
      <c r="CB262" s="366"/>
    </row>
    <row r="263" spans="1:80" hidden="1" x14ac:dyDescent="0.2">
      <c r="A263" s="400"/>
      <c r="B263" s="401"/>
      <c r="C263" s="401"/>
      <c r="D263" s="402"/>
      <c r="E263" s="422"/>
      <c r="F263" s="423"/>
      <c r="G263" s="423"/>
      <c r="H263" s="423"/>
      <c r="I263" s="423"/>
      <c r="J263" s="423"/>
      <c r="K263" s="423"/>
      <c r="L263" s="423"/>
      <c r="M263" s="423"/>
      <c r="N263" s="423"/>
      <c r="O263" s="423"/>
      <c r="P263" s="423"/>
      <c r="Q263" s="423"/>
      <c r="R263" s="423"/>
      <c r="S263" s="423"/>
      <c r="T263" s="423"/>
      <c r="U263" s="423"/>
      <c r="V263" s="423"/>
      <c r="W263" s="423"/>
      <c r="X263" s="423"/>
      <c r="Y263" s="423"/>
      <c r="Z263" s="423"/>
      <c r="AA263" s="423"/>
      <c r="AB263" s="423"/>
      <c r="AC263" s="423"/>
      <c r="AD263" s="423"/>
      <c r="AE263" s="423"/>
      <c r="AF263" s="423"/>
      <c r="AG263" s="423"/>
      <c r="AH263" s="423"/>
      <c r="AI263" s="423"/>
      <c r="AJ263" s="423"/>
      <c r="AK263" s="423"/>
      <c r="AL263" s="423"/>
      <c r="AM263" s="423"/>
      <c r="AN263" s="423"/>
      <c r="AO263" s="423"/>
      <c r="AP263" s="423"/>
      <c r="AQ263" s="423"/>
      <c r="AR263" s="424"/>
      <c r="AS263" s="364"/>
      <c r="AT263" s="365"/>
      <c r="AU263" s="365"/>
      <c r="AV263" s="365"/>
      <c r="AW263" s="365"/>
      <c r="AX263" s="365"/>
      <c r="AY263" s="365"/>
      <c r="AZ263" s="365"/>
      <c r="BA263" s="365"/>
      <c r="BB263" s="366"/>
      <c r="BC263" s="364"/>
      <c r="BD263" s="365"/>
      <c r="BE263" s="365"/>
      <c r="BF263" s="365"/>
      <c r="BG263" s="365"/>
      <c r="BH263" s="365"/>
      <c r="BI263" s="365"/>
      <c r="BJ263" s="365"/>
      <c r="BK263" s="365"/>
      <c r="BL263" s="365"/>
      <c r="BM263" s="366"/>
      <c r="BN263" s="364">
        <f t="shared" si="11"/>
        <v>0</v>
      </c>
      <c r="BO263" s="365"/>
      <c r="BP263" s="365"/>
      <c r="BQ263" s="365"/>
      <c r="BR263" s="365"/>
      <c r="BS263" s="365"/>
      <c r="BT263" s="365"/>
      <c r="BU263" s="365"/>
      <c r="BV263" s="365"/>
      <c r="BW263" s="365"/>
      <c r="BX263" s="365"/>
      <c r="BY263" s="365"/>
      <c r="BZ263" s="365"/>
      <c r="CA263" s="365"/>
      <c r="CB263" s="366"/>
    </row>
    <row r="264" spans="1:80" hidden="1" x14ac:dyDescent="0.2">
      <c r="A264" s="400"/>
      <c r="B264" s="401"/>
      <c r="C264" s="401"/>
      <c r="D264" s="402"/>
      <c r="E264" s="361"/>
      <c r="F264" s="362"/>
      <c r="G264" s="362"/>
      <c r="H264" s="362"/>
      <c r="I264" s="362"/>
      <c r="J264" s="362"/>
      <c r="K264" s="362"/>
      <c r="L264" s="362"/>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3"/>
      <c r="AS264" s="364"/>
      <c r="AT264" s="365"/>
      <c r="AU264" s="365"/>
      <c r="AV264" s="365"/>
      <c r="AW264" s="365"/>
      <c r="AX264" s="365"/>
      <c r="AY264" s="365"/>
      <c r="AZ264" s="365"/>
      <c r="BA264" s="365"/>
      <c r="BB264" s="366"/>
      <c r="BC264" s="364"/>
      <c r="BD264" s="365"/>
      <c r="BE264" s="365"/>
      <c r="BF264" s="365"/>
      <c r="BG264" s="365"/>
      <c r="BH264" s="365"/>
      <c r="BI264" s="365"/>
      <c r="BJ264" s="365"/>
      <c r="BK264" s="365"/>
      <c r="BL264" s="365"/>
      <c r="BM264" s="366"/>
      <c r="BN264" s="364">
        <f t="shared" si="11"/>
        <v>0</v>
      </c>
      <c r="BO264" s="365"/>
      <c r="BP264" s="365"/>
      <c r="BQ264" s="365"/>
      <c r="BR264" s="365"/>
      <c r="BS264" s="365"/>
      <c r="BT264" s="365"/>
      <c r="BU264" s="365"/>
      <c r="BV264" s="365"/>
      <c r="BW264" s="365"/>
      <c r="BX264" s="365"/>
      <c r="BY264" s="365"/>
      <c r="BZ264" s="365"/>
      <c r="CA264" s="365"/>
      <c r="CB264" s="366"/>
    </row>
    <row r="265" spans="1:80" hidden="1" x14ac:dyDescent="0.2">
      <c r="A265" s="400"/>
      <c r="B265" s="401"/>
      <c r="C265" s="401"/>
      <c r="D265" s="402"/>
      <c r="E265" s="361"/>
      <c r="F265" s="362"/>
      <c r="G265" s="362"/>
      <c r="H265" s="362"/>
      <c r="I265" s="362"/>
      <c r="J265" s="362"/>
      <c r="K265" s="362"/>
      <c r="L265" s="362"/>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3"/>
      <c r="AS265" s="364"/>
      <c r="AT265" s="365"/>
      <c r="AU265" s="365"/>
      <c r="AV265" s="365"/>
      <c r="AW265" s="365"/>
      <c r="AX265" s="365"/>
      <c r="AY265" s="365"/>
      <c r="AZ265" s="365"/>
      <c r="BA265" s="365"/>
      <c r="BB265" s="366"/>
      <c r="BC265" s="364"/>
      <c r="BD265" s="365"/>
      <c r="BE265" s="365"/>
      <c r="BF265" s="365"/>
      <c r="BG265" s="365"/>
      <c r="BH265" s="365"/>
      <c r="BI265" s="365"/>
      <c r="BJ265" s="365"/>
      <c r="BK265" s="365"/>
      <c r="BL265" s="365"/>
      <c r="BM265" s="366"/>
      <c r="BN265" s="364">
        <f t="shared" si="11"/>
        <v>0</v>
      </c>
      <c r="BO265" s="365"/>
      <c r="BP265" s="365"/>
      <c r="BQ265" s="365"/>
      <c r="BR265" s="365"/>
      <c r="BS265" s="365"/>
      <c r="BT265" s="365"/>
      <c r="BU265" s="365"/>
      <c r="BV265" s="365"/>
      <c r="BW265" s="365"/>
      <c r="BX265" s="365"/>
      <c r="BY265" s="365"/>
      <c r="BZ265" s="365"/>
      <c r="CA265" s="365"/>
      <c r="CB265" s="366"/>
    </row>
    <row r="266" spans="1:80" hidden="1" x14ac:dyDescent="0.2">
      <c r="A266" s="400"/>
      <c r="B266" s="401"/>
      <c r="C266" s="401"/>
      <c r="D266" s="402"/>
      <c r="E266" s="361"/>
      <c r="F266" s="362"/>
      <c r="G266" s="362"/>
      <c r="H266" s="362"/>
      <c r="I266" s="362"/>
      <c r="J266" s="362"/>
      <c r="K266" s="362"/>
      <c r="L266" s="362"/>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3"/>
      <c r="AS266" s="364"/>
      <c r="AT266" s="365"/>
      <c r="AU266" s="365"/>
      <c r="AV266" s="365"/>
      <c r="AW266" s="365"/>
      <c r="AX266" s="365"/>
      <c r="AY266" s="365"/>
      <c r="AZ266" s="365"/>
      <c r="BA266" s="365"/>
      <c r="BB266" s="366"/>
      <c r="BC266" s="364"/>
      <c r="BD266" s="365"/>
      <c r="BE266" s="365"/>
      <c r="BF266" s="365"/>
      <c r="BG266" s="365"/>
      <c r="BH266" s="365"/>
      <c r="BI266" s="365"/>
      <c r="BJ266" s="365"/>
      <c r="BK266" s="365"/>
      <c r="BL266" s="365"/>
      <c r="BM266" s="366"/>
      <c r="BN266" s="364">
        <f t="shared" si="11"/>
        <v>0</v>
      </c>
      <c r="BO266" s="365"/>
      <c r="BP266" s="365"/>
      <c r="BQ266" s="365"/>
      <c r="BR266" s="365"/>
      <c r="BS266" s="365"/>
      <c r="BT266" s="365"/>
      <c r="BU266" s="365"/>
      <c r="BV266" s="365"/>
      <c r="BW266" s="365"/>
      <c r="BX266" s="365"/>
      <c r="BY266" s="365"/>
      <c r="BZ266" s="365"/>
      <c r="CA266" s="365"/>
      <c r="CB266" s="366"/>
    </row>
    <row r="267" spans="1:80" hidden="1" x14ac:dyDescent="0.2">
      <c r="A267" s="400"/>
      <c r="B267" s="401"/>
      <c r="C267" s="401"/>
      <c r="D267" s="402"/>
      <c r="E267" s="361"/>
      <c r="F267" s="362"/>
      <c r="G267" s="362"/>
      <c r="H267" s="362"/>
      <c r="I267" s="362"/>
      <c r="J267" s="362"/>
      <c r="K267" s="362"/>
      <c r="L267" s="362"/>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3"/>
      <c r="AS267" s="364"/>
      <c r="AT267" s="365"/>
      <c r="AU267" s="365"/>
      <c r="AV267" s="365"/>
      <c r="AW267" s="365"/>
      <c r="AX267" s="365"/>
      <c r="AY267" s="365"/>
      <c r="AZ267" s="365"/>
      <c r="BA267" s="365"/>
      <c r="BB267" s="366"/>
      <c r="BC267" s="364"/>
      <c r="BD267" s="365"/>
      <c r="BE267" s="365"/>
      <c r="BF267" s="365"/>
      <c r="BG267" s="365"/>
      <c r="BH267" s="365"/>
      <c r="BI267" s="365"/>
      <c r="BJ267" s="365"/>
      <c r="BK267" s="365"/>
      <c r="BL267" s="365"/>
      <c r="BM267" s="366"/>
      <c r="BN267" s="364">
        <f t="shared" si="11"/>
        <v>0</v>
      </c>
      <c r="BO267" s="365"/>
      <c r="BP267" s="365"/>
      <c r="BQ267" s="365"/>
      <c r="BR267" s="365"/>
      <c r="BS267" s="365"/>
      <c r="BT267" s="365"/>
      <c r="BU267" s="365"/>
      <c r="BV267" s="365"/>
      <c r="BW267" s="365"/>
      <c r="BX267" s="365"/>
      <c r="BY267" s="365"/>
      <c r="BZ267" s="365"/>
      <c r="CA267" s="365"/>
      <c r="CB267" s="366"/>
    </row>
    <row r="268" spans="1:80" hidden="1" x14ac:dyDescent="0.2">
      <c r="A268" s="400"/>
      <c r="B268" s="401"/>
      <c r="C268" s="401"/>
      <c r="D268" s="402"/>
      <c r="E268" s="361"/>
      <c r="F268" s="362"/>
      <c r="G268" s="362"/>
      <c r="H268" s="362"/>
      <c r="I268" s="362"/>
      <c r="J268" s="362"/>
      <c r="K268" s="362"/>
      <c r="L268" s="362"/>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3"/>
      <c r="AS268" s="364"/>
      <c r="AT268" s="365"/>
      <c r="AU268" s="365"/>
      <c r="AV268" s="365"/>
      <c r="AW268" s="365"/>
      <c r="AX268" s="365"/>
      <c r="AY268" s="365"/>
      <c r="AZ268" s="365"/>
      <c r="BA268" s="365"/>
      <c r="BB268" s="366"/>
      <c r="BC268" s="364"/>
      <c r="BD268" s="365"/>
      <c r="BE268" s="365"/>
      <c r="BF268" s="365"/>
      <c r="BG268" s="365"/>
      <c r="BH268" s="365"/>
      <c r="BI268" s="365"/>
      <c r="BJ268" s="365"/>
      <c r="BK268" s="365"/>
      <c r="BL268" s="365"/>
      <c r="BM268" s="366"/>
      <c r="BN268" s="364">
        <f t="shared" si="11"/>
        <v>0</v>
      </c>
      <c r="BO268" s="365"/>
      <c r="BP268" s="365"/>
      <c r="BQ268" s="365"/>
      <c r="BR268" s="365"/>
      <c r="BS268" s="365"/>
      <c r="BT268" s="365"/>
      <c r="BU268" s="365"/>
      <c r="BV268" s="365"/>
      <c r="BW268" s="365"/>
      <c r="BX268" s="365"/>
      <c r="BY268" s="365"/>
      <c r="BZ268" s="365"/>
      <c r="CA268" s="365"/>
      <c r="CB268" s="366"/>
    </row>
    <row r="269" spans="1:80" hidden="1" x14ac:dyDescent="0.2">
      <c r="A269" s="400"/>
      <c r="B269" s="401"/>
      <c r="C269" s="401"/>
      <c r="D269" s="402"/>
      <c r="E269" s="361"/>
      <c r="F269" s="362"/>
      <c r="G269" s="362"/>
      <c r="H269" s="362"/>
      <c r="I269" s="362"/>
      <c r="J269" s="362"/>
      <c r="K269" s="362"/>
      <c r="L269" s="362"/>
      <c r="M269" s="362"/>
      <c r="N269" s="362"/>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3"/>
      <c r="AS269" s="364"/>
      <c r="AT269" s="365"/>
      <c r="AU269" s="365"/>
      <c r="AV269" s="365"/>
      <c r="AW269" s="365"/>
      <c r="AX269" s="365"/>
      <c r="AY269" s="365"/>
      <c r="AZ269" s="365"/>
      <c r="BA269" s="365"/>
      <c r="BB269" s="366"/>
      <c r="BC269" s="364"/>
      <c r="BD269" s="365"/>
      <c r="BE269" s="365"/>
      <c r="BF269" s="365"/>
      <c r="BG269" s="365"/>
      <c r="BH269" s="365"/>
      <c r="BI269" s="365"/>
      <c r="BJ269" s="365"/>
      <c r="BK269" s="365"/>
      <c r="BL269" s="365"/>
      <c r="BM269" s="366"/>
      <c r="BN269" s="364">
        <f t="shared" si="11"/>
        <v>0</v>
      </c>
      <c r="BO269" s="365"/>
      <c r="BP269" s="365"/>
      <c r="BQ269" s="365"/>
      <c r="BR269" s="365"/>
      <c r="BS269" s="365"/>
      <c r="BT269" s="365"/>
      <c r="BU269" s="365"/>
      <c r="BV269" s="365"/>
      <c r="BW269" s="365"/>
      <c r="BX269" s="365"/>
      <c r="BY269" s="365"/>
      <c r="BZ269" s="365"/>
      <c r="CA269" s="365"/>
      <c r="CB269" s="366"/>
    </row>
    <row r="270" spans="1:80" hidden="1" x14ac:dyDescent="0.2">
      <c r="A270" s="400"/>
      <c r="B270" s="401"/>
      <c r="C270" s="401"/>
      <c r="D270" s="402"/>
      <c r="E270" s="361"/>
      <c r="F270" s="362"/>
      <c r="G270" s="362"/>
      <c r="H270" s="362"/>
      <c r="I270" s="362"/>
      <c r="J270" s="362"/>
      <c r="K270" s="362"/>
      <c r="L270" s="362"/>
      <c r="M270" s="362"/>
      <c r="N270" s="362"/>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3"/>
      <c r="AS270" s="364"/>
      <c r="AT270" s="365"/>
      <c r="AU270" s="365"/>
      <c r="AV270" s="365"/>
      <c r="AW270" s="365"/>
      <c r="AX270" s="365"/>
      <c r="AY270" s="365"/>
      <c r="AZ270" s="365"/>
      <c r="BA270" s="365"/>
      <c r="BB270" s="366"/>
      <c r="BC270" s="364"/>
      <c r="BD270" s="365"/>
      <c r="BE270" s="365"/>
      <c r="BF270" s="365"/>
      <c r="BG270" s="365"/>
      <c r="BH270" s="365"/>
      <c r="BI270" s="365"/>
      <c r="BJ270" s="365"/>
      <c r="BK270" s="365"/>
      <c r="BL270" s="365"/>
      <c r="BM270" s="366"/>
      <c r="BN270" s="364">
        <f t="shared" si="11"/>
        <v>0</v>
      </c>
      <c r="BO270" s="365"/>
      <c r="BP270" s="365"/>
      <c r="BQ270" s="365"/>
      <c r="BR270" s="365"/>
      <c r="BS270" s="365"/>
      <c r="BT270" s="365"/>
      <c r="BU270" s="365"/>
      <c r="BV270" s="365"/>
      <c r="BW270" s="365"/>
      <c r="BX270" s="365"/>
      <c r="BY270" s="365"/>
      <c r="BZ270" s="365"/>
      <c r="CA270" s="365"/>
      <c r="CB270" s="366"/>
    </row>
    <row r="271" spans="1:80" hidden="1" x14ac:dyDescent="0.2">
      <c r="A271" s="400"/>
      <c r="B271" s="401"/>
      <c r="C271" s="401"/>
      <c r="D271" s="402"/>
      <c r="E271" s="422"/>
      <c r="F271" s="423"/>
      <c r="G271" s="423"/>
      <c r="H271" s="423"/>
      <c r="I271" s="423"/>
      <c r="J271" s="423"/>
      <c r="K271" s="423"/>
      <c r="L271" s="423"/>
      <c r="M271" s="423"/>
      <c r="N271" s="423"/>
      <c r="O271" s="423"/>
      <c r="P271" s="423"/>
      <c r="Q271" s="423"/>
      <c r="R271" s="423"/>
      <c r="S271" s="423"/>
      <c r="T271" s="423"/>
      <c r="U271" s="423"/>
      <c r="V271" s="423"/>
      <c r="W271" s="423"/>
      <c r="X271" s="423"/>
      <c r="Y271" s="423"/>
      <c r="Z271" s="423"/>
      <c r="AA271" s="423"/>
      <c r="AB271" s="423"/>
      <c r="AC271" s="423"/>
      <c r="AD271" s="423"/>
      <c r="AE271" s="423"/>
      <c r="AF271" s="423"/>
      <c r="AG271" s="423"/>
      <c r="AH271" s="423"/>
      <c r="AI271" s="423"/>
      <c r="AJ271" s="423"/>
      <c r="AK271" s="423"/>
      <c r="AL271" s="423"/>
      <c r="AM271" s="423"/>
      <c r="AN271" s="423"/>
      <c r="AO271" s="423"/>
      <c r="AP271" s="423"/>
      <c r="AQ271" s="423"/>
      <c r="AR271" s="424"/>
      <c r="AS271" s="364"/>
      <c r="AT271" s="365"/>
      <c r="AU271" s="365"/>
      <c r="AV271" s="365"/>
      <c r="AW271" s="365"/>
      <c r="AX271" s="365"/>
      <c r="AY271" s="365"/>
      <c r="AZ271" s="365"/>
      <c r="BA271" s="365"/>
      <c r="BB271" s="366"/>
      <c r="BC271" s="364"/>
      <c r="BD271" s="365"/>
      <c r="BE271" s="365"/>
      <c r="BF271" s="365"/>
      <c r="BG271" s="365"/>
      <c r="BH271" s="365"/>
      <c r="BI271" s="365"/>
      <c r="BJ271" s="365"/>
      <c r="BK271" s="365"/>
      <c r="BL271" s="365"/>
      <c r="BM271" s="366"/>
      <c r="BN271" s="364">
        <f t="shared" si="11"/>
        <v>0</v>
      </c>
      <c r="BO271" s="365"/>
      <c r="BP271" s="365"/>
      <c r="BQ271" s="365"/>
      <c r="BR271" s="365"/>
      <c r="BS271" s="365"/>
      <c r="BT271" s="365"/>
      <c r="BU271" s="365"/>
      <c r="BV271" s="365"/>
      <c r="BW271" s="365"/>
      <c r="BX271" s="365"/>
      <c r="BY271" s="365"/>
      <c r="BZ271" s="365"/>
      <c r="CA271" s="365"/>
      <c r="CB271" s="366"/>
    </row>
    <row r="272" spans="1:80" hidden="1" x14ac:dyDescent="0.2">
      <c r="A272" s="400"/>
      <c r="B272" s="401"/>
      <c r="C272" s="401"/>
      <c r="D272" s="402"/>
      <c r="E272" s="422"/>
      <c r="F272" s="423"/>
      <c r="G272" s="423"/>
      <c r="H272" s="423"/>
      <c r="I272" s="423"/>
      <c r="J272" s="423"/>
      <c r="K272" s="423"/>
      <c r="L272" s="423"/>
      <c r="M272" s="423"/>
      <c r="N272" s="423"/>
      <c r="O272" s="423"/>
      <c r="P272" s="423"/>
      <c r="Q272" s="423"/>
      <c r="R272" s="423"/>
      <c r="S272" s="423"/>
      <c r="T272" s="423"/>
      <c r="U272" s="423"/>
      <c r="V272" s="423"/>
      <c r="W272" s="423"/>
      <c r="X272" s="423"/>
      <c r="Y272" s="423"/>
      <c r="Z272" s="423"/>
      <c r="AA272" s="423"/>
      <c r="AB272" s="423"/>
      <c r="AC272" s="423"/>
      <c r="AD272" s="423"/>
      <c r="AE272" s="423"/>
      <c r="AF272" s="423"/>
      <c r="AG272" s="423"/>
      <c r="AH272" s="423"/>
      <c r="AI272" s="423"/>
      <c r="AJ272" s="423"/>
      <c r="AK272" s="423"/>
      <c r="AL272" s="423"/>
      <c r="AM272" s="423"/>
      <c r="AN272" s="423"/>
      <c r="AO272" s="423"/>
      <c r="AP272" s="423"/>
      <c r="AQ272" s="423"/>
      <c r="AR272" s="424"/>
      <c r="AS272" s="364"/>
      <c r="AT272" s="365"/>
      <c r="AU272" s="365"/>
      <c r="AV272" s="365"/>
      <c r="AW272" s="365"/>
      <c r="AX272" s="365"/>
      <c r="AY272" s="365"/>
      <c r="AZ272" s="365"/>
      <c r="BA272" s="365"/>
      <c r="BB272" s="366"/>
      <c r="BC272" s="364"/>
      <c r="BD272" s="365"/>
      <c r="BE272" s="365"/>
      <c r="BF272" s="365"/>
      <c r="BG272" s="365"/>
      <c r="BH272" s="365"/>
      <c r="BI272" s="365"/>
      <c r="BJ272" s="365"/>
      <c r="BK272" s="365"/>
      <c r="BL272" s="365"/>
      <c r="BM272" s="366"/>
      <c r="BN272" s="364">
        <f t="shared" si="11"/>
        <v>0</v>
      </c>
      <c r="BO272" s="365"/>
      <c r="BP272" s="365"/>
      <c r="BQ272" s="365"/>
      <c r="BR272" s="365"/>
      <c r="BS272" s="365"/>
      <c r="BT272" s="365"/>
      <c r="BU272" s="365"/>
      <c r="BV272" s="365"/>
      <c r="BW272" s="365"/>
      <c r="BX272" s="365"/>
      <c r="BY272" s="365"/>
      <c r="BZ272" s="365"/>
      <c r="CA272" s="365"/>
      <c r="CB272" s="366"/>
    </row>
    <row r="273" spans="1:89" hidden="1" x14ac:dyDescent="0.2">
      <c r="A273" s="400"/>
      <c r="B273" s="401"/>
      <c r="C273" s="401"/>
      <c r="D273" s="402"/>
      <c r="E273" s="422"/>
      <c r="F273" s="423"/>
      <c r="G273" s="423"/>
      <c r="H273" s="423"/>
      <c r="I273" s="423"/>
      <c r="J273" s="423"/>
      <c r="K273" s="423"/>
      <c r="L273" s="423"/>
      <c r="M273" s="423"/>
      <c r="N273" s="423"/>
      <c r="O273" s="423"/>
      <c r="P273" s="423"/>
      <c r="Q273" s="423"/>
      <c r="R273" s="423"/>
      <c r="S273" s="423"/>
      <c r="T273" s="423"/>
      <c r="U273" s="423"/>
      <c r="V273" s="423"/>
      <c r="W273" s="423"/>
      <c r="X273" s="423"/>
      <c r="Y273" s="423"/>
      <c r="Z273" s="423"/>
      <c r="AA273" s="423"/>
      <c r="AB273" s="423"/>
      <c r="AC273" s="423"/>
      <c r="AD273" s="423"/>
      <c r="AE273" s="423"/>
      <c r="AF273" s="423"/>
      <c r="AG273" s="423"/>
      <c r="AH273" s="423"/>
      <c r="AI273" s="423"/>
      <c r="AJ273" s="423"/>
      <c r="AK273" s="423"/>
      <c r="AL273" s="423"/>
      <c r="AM273" s="423"/>
      <c r="AN273" s="423"/>
      <c r="AO273" s="423"/>
      <c r="AP273" s="423"/>
      <c r="AQ273" s="423"/>
      <c r="AR273" s="424"/>
      <c r="AS273" s="364"/>
      <c r="AT273" s="365"/>
      <c r="AU273" s="365"/>
      <c r="AV273" s="365"/>
      <c r="AW273" s="365"/>
      <c r="AX273" s="365"/>
      <c r="AY273" s="365"/>
      <c r="AZ273" s="365"/>
      <c r="BA273" s="365"/>
      <c r="BB273" s="366"/>
      <c r="BC273" s="364"/>
      <c r="BD273" s="365"/>
      <c r="BE273" s="365"/>
      <c r="BF273" s="365"/>
      <c r="BG273" s="365"/>
      <c r="BH273" s="365"/>
      <c r="BI273" s="365"/>
      <c r="BJ273" s="365"/>
      <c r="BK273" s="365"/>
      <c r="BL273" s="365"/>
      <c r="BM273" s="366"/>
      <c r="BN273" s="364">
        <f t="shared" si="11"/>
        <v>0</v>
      </c>
      <c r="BO273" s="365"/>
      <c r="BP273" s="365"/>
      <c r="BQ273" s="365"/>
      <c r="BR273" s="365"/>
      <c r="BS273" s="365"/>
      <c r="BT273" s="365"/>
      <c r="BU273" s="365"/>
      <c r="BV273" s="365"/>
      <c r="BW273" s="365"/>
      <c r="BX273" s="365"/>
      <c r="BY273" s="365"/>
      <c r="BZ273" s="365"/>
      <c r="CA273" s="365"/>
      <c r="CB273" s="366"/>
    </row>
    <row r="274" spans="1:89" hidden="1" x14ac:dyDescent="0.2">
      <c r="A274" s="400"/>
      <c r="B274" s="401"/>
      <c r="C274" s="401"/>
      <c r="D274" s="402"/>
      <c r="E274" s="397"/>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c r="AG274" s="398"/>
      <c r="AH274" s="398"/>
      <c r="AI274" s="398"/>
      <c r="AJ274" s="398"/>
      <c r="AK274" s="398"/>
      <c r="AL274" s="398"/>
      <c r="AM274" s="398"/>
      <c r="AN274" s="398"/>
      <c r="AO274" s="398"/>
      <c r="AP274" s="398"/>
      <c r="AQ274" s="398"/>
      <c r="AR274" s="399"/>
      <c r="AS274" s="419"/>
      <c r="AT274" s="420"/>
      <c r="AU274" s="420"/>
      <c r="AV274" s="420"/>
      <c r="AW274" s="420"/>
      <c r="AX274" s="420"/>
      <c r="AY274" s="420"/>
      <c r="AZ274" s="420"/>
      <c r="BA274" s="420"/>
      <c r="BB274" s="421"/>
      <c r="BC274" s="419"/>
      <c r="BD274" s="420"/>
      <c r="BE274" s="420"/>
      <c r="BF274" s="420"/>
      <c r="BG274" s="420"/>
      <c r="BH274" s="420"/>
      <c r="BI274" s="420"/>
      <c r="BJ274" s="420"/>
      <c r="BK274" s="420"/>
      <c r="BL274" s="420"/>
      <c r="BM274" s="421"/>
      <c r="BN274" s="364">
        <f t="shared" si="11"/>
        <v>0</v>
      </c>
      <c r="BO274" s="365"/>
      <c r="BP274" s="365"/>
      <c r="BQ274" s="365"/>
      <c r="BR274" s="365"/>
      <c r="BS274" s="365"/>
      <c r="BT274" s="365"/>
      <c r="BU274" s="365"/>
      <c r="BV274" s="365"/>
      <c r="BW274" s="365"/>
      <c r="BX274" s="365"/>
      <c r="BY274" s="365"/>
      <c r="BZ274" s="365"/>
      <c r="CA274" s="365"/>
      <c r="CB274" s="366"/>
    </row>
    <row r="275" spans="1:89" hidden="1" x14ac:dyDescent="0.2">
      <c r="A275" s="400"/>
      <c r="B275" s="401"/>
      <c r="C275" s="401"/>
      <c r="D275" s="402"/>
      <c r="E275" s="397"/>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398"/>
      <c r="AI275" s="398"/>
      <c r="AJ275" s="398"/>
      <c r="AK275" s="398"/>
      <c r="AL275" s="398"/>
      <c r="AM275" s="398"/>
      <c r="AN275" s="398"/>
      <c r="AO275" s="398"/>
      <c r="AP275" s="398"/>
      <c r="AQ275" s="398"/>
      <c r="AR275" s="399"/>
      <c r="AS275" s="419"/>
      <c r="AT275" s="420"/>
      <c r="AU275" s="420"/>
      <c r="AV275" s="420"/>
      <c r="AW275" s="420"/>
      <c r="AX275" s="420"/>
      <c r="AY275" s="420"/>
      <c r="AZ275" s="420"/>
      <c r="BA275" s="420"/>
      <c r="BB275" s="421"/>
      <c r="BC275" s="419"/>
      <c r="BD275" s="420"/>
      <c r="BE275" s="420"/>
      <c r="BF275" s="420"/>
      <c r="BG275" s="420"/>
      <c r="BH275" s="420"/>
      <c r="BI275" s="420"/>
      <c r="BJ275" s="420"/>
      <c r="BK275" s="420"/>
      <c r="BL275" s="420"/>
      <c r="BM275" s="421"/>
      <c r="BN275" s="364">
        <f t="shared" si="11"/>
        <v>0</v>
      </c>
      <c r="BO275" s="365"/>
      <c r="BP275" s="365"/>
      <c r="BQ275" s="365"/>
      <c r="BR275" s="365"/>
      <c r="BS275" s="365"/>
      <c r="BT275" s="365"/>
      <c r="BU275" s="365"/>
      <c r="BV275" s="365"/>
      <c r="BW275" s="365"/>
      <c r="BX275" s="365"/>
      <c r="BY275" s="365"/>
      <c r="BZ275" s="365"/>
      <c r="CA275" s="365"/>
      <c r="CB275" s="366"/>
    </row>
    <row r="276" spans="1:89" hidden="1" x14ac:dyDescent="0.2">
      <c r="A276" s="400"/>
      <c r="B276" s="401"/>
      <c r="C276" s="401"/>
      <c r="D276" s="402"/>
      <c r="E276" s="397"/>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398"/>
      <c r="AI276" s="398"/>
      <c r="AJ276" s="398"/>
      <c r="AK276" s="398"/>
      <c r="AL276" s="398"/>
      <c r="AM276" s="398"/>
      <c r="AN276" s="398"/>
      <c r="AO276" s="398"/>
      <c r="AP276" s="398"/>
      <c r="AQ276" s="398"/>
      <c r="AR276" s="399"/>
      <c r="AS276" s="419"/>
      <c r="AT276" s="420"/>
      <c r="AU276" s="420"/>
      <c r="AV276" s="420"/>
      <c r="AW276" s="420"/>
      <c r="AX276" s="420"/>
      <c r="AY276" s="420"/>
      <c r="AZ276" s="420"/>
      <c r="BA276" s="420"/>
      <c r="BB276" s="421"/>
      <c r="BC276" s="419"/>
      <c r="BD276" s="420"/>
      <c r="BE276" s="420"/>
      <c r="BF276" s="420"/>
      <c r="BG276" s="420"/>
      <c r="BH276" s="420"/>
      <c r="BI276" s="420"/>
      <c r="BJ276" s="420"/>
      <c r="BK276" s="420"/>
      <c r="BL276" s="420"/>
      <c r="BM276" s="421"/>
      <c r="BN276" s="364">
        <f t="shared" si="11"/>
        <v>0</v>
      </c>
      <c r="BO276" s="365"/>
      <c r="BP276" s="365"/>
      <c r="BQ276" s="365"/>
      <c r="BR276" s="365"/>
      <c r="BS276" s="365"/>
      <c r="BT276" s="365"/>
      <c r="BU276" s="365"/>
      <c r="BV276" s="365"/>
      <c r="BW276" s="365"/>
      <c r="BX276" s="365"/>
      <c r="BY276" s="365"/>
      <c r="BZ276" s="365"/>
      <c r="CA276" s="365"/>
      <c r="CB276" s="366"/>
    </row>
    <row r="277" spans="1:89" hidden="1" x14ac:dyDescent="0.2">
      <c r="A277" s="400"/>
      <c r="B277" s="401"/>
      <c r="C277" s="401"/>
      <c r="D277" s="402"/>
      <c r="E277" s="397"/>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c r="AG277" s="398"/>
      <c r="AH277" s="398"/>
      <c r="AI277" s="398"/>
      <c r="AJ277" s="398"/>
      <c r="AK277" s="398"/>
      <c r="AL277" s="398"/>
      <c r="AM277" s="398"/>
      <c r="AN277" s="398"/>
      <c r="AO277" s="398"/>
      <c r="AP277" s="398"/>
      <c r="AQ277" s="398"/>
      <c r="AR277" s="399"/>
      <c r="AS277" s="419"/>
      <c r="AT277" s="420"/>
      <c r="AU277" s="420"/>
      <c r="AV277" s="420"/>
      <c r="AW277" s="420"/>
      <c r="AX277" s="420"/>
      <c r="AY277" s="420"/>
      <c r="AZ277" s="420"/>
      <c r="BA277" s="420"/>
      <c r="BB277" s="421"/>
      <c r="BC277" s="419"/>
      <c r="BD277" s="420"/>
      <c r="BE277" s="420"/>
      <c r="BF277" s="420"/>
      <c r="BG277" s="420"/>
      <c r="BH277" s="420"/>
      <c r="BI277" s="420"/>
      <c r="BJ277" s="420"/>
      <c r="BK277" s="420"/>
      <c r="BL277" s="420"/>
      <c r="BM277" s="421"/>
      <c r="BN277" s="364">
        <f t="shared" si="11"/>
        <v>0</v>
      </c>
      <c r="BO277" s="365"/>
      <c r="BP277" s="365"/>
      <c r="BQ277" s="365"/>
      <c r="BR277" s="365"/>
      <c r="BS277" s="365"/>
      <c r="BT277" s="365"/>
      <c r="BU277" s="365"/>
      <c r="BV277" s="365"/>
      <c r="BW277" s="365"/>
      <c r="BX277" s="365"/>
      <c r="BY277" s="365"/>
      <c r="BZ277" s="365"/>
      <c r="CA277" s="365"/>
      <c r="CB277" s="366"/>
    </row>
    <row r="278" spans="1:89" hidden="1" x14ac:dyDescent="0.2">
      <c r="A278" s="400"/>
      <c r="B278" s="401"/>
      <c r="C278" s="401"/>
      <c r="D278" s="402"/>
      <c r="E278" s="397"/>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c r="AG278" s="398"/>
      <c r="AH278" s="398"/>
      <c r="AI278" s="398"/>
      <c r="AJ278" s="398"/>
      <c r="AK278" s="398"/>
      <c r="AL278" s="398"/>
      <c r="AM278" s="398"/>
      <c r="AN278" s="398"/>
      <c r="AO278" s="398"/>
      <c r="AP278" s="398"/>
      <c r="AQ278" s="398"/>
      <c r="AR278" s="399"/>
      <c r="AS278" s="419"/>
      <c r="AT278" s="420"/>
      <c r="AU278" s="420"/>
      <c r="AV278" s="420"/>
      <c r="AW278" s="420"/>
      <c r="AX278" s="420"/>
      <c r="AY278" s="420"/>
      <c r="AZ278" s="420"/>
      <c r="BA278" s="420"/>
      <c r="BB278" s="421"/>
      <c r="BC278" s="419"/>
      <c r="BD278" s="420"/>
      <c r="BE278" s="420"/>
      <c r="BF278" s="420"/>
      <c r="BG278" s="420"/>
      <c r="BH278" s="420"/>
      <c r="BI278" s="420"/>
      <c r="BJ278" s="420"/>
      <c r="BK278" s="420"/>
      <c r="BL278" s="420"/>
      <c r="BM278" s="421"/>
      <c r="BN278" s="364">
        <f t="shared" si="11"/>
        <v>0</v>
      </c>
      <c r="BO278" s="365"/>
      <c r="BP278" s="365"/>
      <c r="BQ278" s="365"/>
      <c r="BR278" s="365"/>
      <c r="BS278" s="365"/>
      <c r="BT278" s="365"/>
      <c r="BU278" s="365"/>
      <c r="BV278" s="365"/>
      <c r="BW278" s="365"/>
      <c r="BX278" s="365"/>
      <c r="BY278" s="365"/>
      <c r="BZ278" s="365"/>
      <c r="CA278" s="365"/>
      <c r="CB278" s="366"/>
    </row>
    <row r="279" spans="1:89" hidden="1" x14ac:dyDescent="0.2">
      <c r="A279" s="400"/>
      <c r="B279" s="401"/>
      <c r="C279" s="401"/>
      <c r="D279" s="402"/>
      <c r="E279" s="397"/>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c r="AG279" s="398"/>
      <c r="AH279" s="398"/>
      <c r="AI279" s="398"/>
      <c r="AJ279" s="398"/>
      <c r="AK279" s="398"/>
      <c r="AL279" s="398"/>
      <c r="AM279" s="398"/>
      <c r="AN279" s="398"/>
      <c r="AO279" s="398"/>
      <c r="AP279" s="398"/>
      <c r="AQ279" s="398"/>
      <c r="AR279" s="399"/>
      <c r="AS279" s="419"/>
      <c r="AT279" s="420"/>
      <c r="AU279" s="420"/>
      <c r="AV279" s="420"/>
      <c r="AW279" s="420"/>
      <c r="AX279" s="420"/>
      <c r="AY279" s="420"/>
      <c r="AZ279" s="420"/>
      <c r="BA279" s="420"/>
      <c r="BB279" s="421"/>
      <c r="BC279" s="419"/>
      <c r="BD279" s="420"/>
      <c r="BE279" s="420"/>
      <c r="BF279" s="420"/>
      <c r="BG279" s="420"/>
      <c r="BH279" s="420"/>
      <c r="BI279" s="420"/>
      <c r="BJ279" s="420"/>
      <c r="BK279" s="420"/>
      <c r="BL279" s="420"/>
      <c r="BM279" s="421"/>
      <c r="BN279" s="364">
        <f t="shared" si="11"/>
        <v>0</v>
      </c>
      <c r="BO279" s="365"/>
      <c r="BP279" s="365"/>
      <c r="BQ279" s="365"/>
      <c r="BR279" s="365"/>
      <c r="BS279" s="365"/>
      <c r="BT279" s="365"/>
      <c r="BU279" s="365"/>
      <c r="BV279" s="365"/>
      <c r="BW279" s="365"/>
      <c r="BX279" s="365"/>
      <c r="BY279" s="365"/>
      <c r="BZ279" s="365"/>
      <c r="CA279" s="365"/>
      <c r="CB279" s="366"/>
    </row>
    <row r="280" spans="1:89" hidden="1" x14ac:dyDescent="0.2">
      <c r="A280" s="400"/>
      <c r="B280" s="401"/>
      <c r="C280" s="401"/>
      <c r="D280" s="402"/>
      <c r="E280" s="397"/>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c r="AG280" s="398"/>
      <c r="AH280" s="398"/>
      <c r="AI280" s="398"/>
      <c r="AJ280" s="398"/>
      <c r="AK280" s="398"/>
      <c r="AL280" s="398"/>
      <c r="AM280" s="398"/>
      <c r="AN280" s="398"/>
      <c r="AO280" s="398"/>
      <c r="AP280" s="398"/>
      <c r="AQ280" s="398"/>
      <c r="AR280" s="399"/>
      <c r="AS280" s="419"/>
      <c r="AT280" s="420"/>
      <c r="AU280" s="420"/>
      <c r="AV280" s="420"/>
      <c r="AW280" s="420"/>
      <c r="AX280" s="420"/>
      <c r="AY280" s="420"/>
      <c r="AZ280" s="420"/>
      <c r="BA280" s="420"/>
      <c r="BB280" s="421"/>
      <c r="BC280" s="419"/>
      <c r="BD280" s="420"/>
      <c r="BE280" s="420"/>
      <c r="BF280" s="420"/>
      <c r="BG280" s="420"/>
      <c r="BH280" s="420"/>
      <c r="BI280" s="420"/>
      <c r="BJ280" s="420"/>
      <c r="BK280" s="420"/>
      <c r="BL280" s="420"/>
      <c r="BM280" s="421"/>
      <c r="BN280" s="364">
        <f t="shared" si="11"/>
        <v>0</v>
      </c>
      <c r="BO280" s="365"/>
      <c r="BP280" s="365"/>
      <c r="BQ280" s="365"/>
      <c r="BR280" s="365"/>
      <c r="BS280" s="365"/>
      <c r="BT280" s="365"/>
      <c r="BU280" s="365"/>
      <c r="BV280" s="365"/>
      <c r="BW280" s="365"/>
      <c r="BX280" s="365"/>
      <c r="BY280" s="365"/>
      <c r="BZ280" s="365"/>
      <c r="CA280" s="365"/>
      <c r="CB280" s="366"/>
    </row>
    <row r="281" spans="1:89" hidden="1" x14ac:dyDescent="0.2">
      <c r="A281" s="400"/>
      <c r="B281" s="401"/>
      <c r="C281" s="401"/>
      <c r="D281" s="402"/>
      <c r="E281" s="397"/>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c r="AG281" s="398"/>
      <c r="AH281" s="398"/>
      <c r="AI281" s="398"/>
      <c r="AJ281" s="398"/>
      <c r="AK281" s="398"/>
      <c r="AL281" s="398"/>
      <c r="AM281" s="398"/>
      <c r="AN281" s="398"/>
      <c r="AO281" s="398"/>
      <c r="AP281" s="398"/>
      <c r="AQ281" s="398"/>
      <c r="AR281" s="399"/>
      <c r="AS281" s="419"/>
      <c r="AT281" s="420"/>
      <c r="AU281" s="420"/>
      <c r="AV281" s="420"/>
      <c r="AW281" s="420"/>
      <c r="AX281" s="420"/>
      <c r="AY281" s="420"/>
      <c r="AZ281" s="420"/>
      <c r="BA281" s="420"/>
      <c r="BB281" s="421"/>
      <c r="BC281" s="419"/>
      <c r="BD281" s="420"/>
      <c r="BE281" s="420"/>
      <c r="BF281" s="420"/>
      <c r="BG281" s="420"/>
      <c r="BH281" s="420"/>
      <c r="BI281" s="420"/>
      <c r="BJ281" s="420"/>
      <c r="BK281" s="420"/>
      <c r="BL281" s="420"/>
      <c r="BM281" s="421"/>
      <c r="BN281" s="364">
        <f t="shared" si="11"/>
        <v>0</v>
      </c>
      <c r="BO281" s="365"/>
      <c r="BP281" s="365"/>
      <c r="BQ281" s="365"/>
      <c r="BR281" s="365"/>
      <c r="BS281" s="365"/>
      <c r="BT281" s="365"/>
      <c r="BU281" s="365"/>
      <c r="BV281" s="365"/>
      <c r="BW281" s="365"/>
      <c r="BX281" s="365"/>
      <c r="BY281" s="365"/>
      <c r="BZ281" s="365"/>
      <c r="CA281" s="365"/>
      <c r="CB281" s="366"/>
    </row>
    <row r="282" spans="1:89" hidden="1" x14ac:dyDescent="0.2">
      <c r="A282" s="400"/>
      <c r="B282" s="401"/>
      <c r="C282" s="401"/>
      <c r="D282" s="402"/>
      <c r="E282" s="397"/>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c r="AG282" s="398"/>
      <c r="AH282" s="398"/>
      <c r="AI282" s="398"/>
      <c r="AJ282" s="398"/>
      <c r="AK282" s="398"/>
      <c r="AL282" s="398"/>
      <c r="AM282" s="398"/>
      <c r="AN282" s="398"/>
      <c r="AO282" s="398"/>
      <c r="AP282" s="398"/>
      <c r="AQ282" s="398"/>
      <c r="AR282" s="399"/>
      <c r="AS282" s="419"/>
      <c r="AT282" s="420"/>
      <c r="AU282" s="420"/>
      <c r="AV282" s="420"/>
      <c r="AW282" s="420"/>
      <c r="AX282" s="420"/>
      <c r="AY282" s="420"/>
      <c r="AZ282" s="420"/>
      <c r="BA282" s="420"/>
      <c r="BB282" s="421"/>
      <c r="BC282" s="419"/>
      <c r="BD282" s="420"/>
      <c r="BE282" s="420"/>
      <c r="BF282" s="420"/>
      <c r="BG282" s="420"/>
      <c r="BH282" s="420"/>
      <c r="BI282" s="420"/>
      <c r="BJ282" s="420"/>
      <c r="BK282" s="420"/>
      <c r="BL282" s="420"/>
      <c r="BM282" s="421"/>
      <c r="BN282" s="364">
        <f t="shared" si="11"/>
        <v>0</v>
      </c>
      <c r="BO282" s="365"/>
      <c r="BP282" s="365"/>
      <c r="BQ282" s="365"/>
      <c r="BR282" s="365"/>
      <c r="BS282" s="365"/>
      <c r="BT282" s="365"/>
      <c r="BU282" s="365"/>
      <c r="BV282" s="365"/>
      <c r="BW282" s="365"/>
      <c r="BX282" s="365"/>
      <c r="BY282" s="365"/>
      <c r="BZ282" s="365"/>
      <c r="CA282" s="365"/>
      <c r="CB282" s="366"/>
    </row>
    <row r="283" spans="1:89" hidden="1" x14ac:dyDescent="0.2">
      <c r="A283" s="233"/>
      <c r="B283" s="231"/>
      <c r="C283" s="231"/>
      <c r="D283" s="232"/>
      <c r="E283" s="413"/>
      <c r="F283" s="414"/>
      <c r="G283" s="414"/>
      <c r="H283" s="414"/>
      <c r="I283" s="414"/>
      <c r="J283" s="414"/>
      <c r="K283" s="414"/>
      <c r="L283" s="414"/>
      <c r="M283" s="414"/>
      <c r="N283" s="414"/>
      <c r="O283" s="414"/>
      <c r="P283" s="414"/>
      <c r="Q283" s="414"/>
      <c r="R283" s="414"/>
      <c r="S283" s="414"/>
      <c r="T283" s="414"/>
      <c r="U283" s="414"/>
      <c r="V283" s="414"/>
      <c r="W283" s="414"/>
      <c r="X283" s="414"/>
      <c r="Y283" s="414"/>
      <c r="Z283" s="414"/>
      <c r="AA283" s="414"/>
      <c r="AB283" s="414"/>
      <c r="AC283" s="414"/>
      <c r="AD283" s="414"/>
      <c r="AE283" s="414"/>
      <c r="AF283" s="414"/>
      <c r="AG283" s="414"/>
      <c r="AH283" s="414"/>
      <c r="AI283" s="414"/>
      <c r="AJ283" s="414"/>
      <c r="AK283" s="414"/>
      <c r="AL283" s="414"/>
      <c r="AM283" s="414"/>
      <c r="AN283" s="414"/>
      <c r="AO283" s="414"/>
      <c r="AP283" s="414"/>
      <c r="AQ283" s="414"/>
      <c r="AR283" s="415"/>
      <c r="AS283" s="400"/>
      <c r="AT283" s="401"/>
      <c r="AU283" s="401"/>
      <c r="AV283" s="401"/>
      <c r="AW283" s="401"/>
      <c r="AX283" s="401"/>
      <c r="AY283" s="401"/>
      <c r="AZ283" s="401"/>
      <c r="BA283" s="401"/>
      <c r="BB283" s="402"/>
      <c r="BC283" s="416"/>
      <c r="BD283" s="417"/>
      <c r="BE283" s="417"/>
      <c r="BF283" s="417"/>
      <c r="BG283" s="417"/>
      <c r="BH283" s="417"/>
      <c r="BI283" s="417"/>
      <c r="BJ283" s="417"/>
      <c r="BK283" s="417"/>
      <c r="BL283" s="417"/>
      <c r="BM283" s="418"/>
      <c r="BN283" s="364">
        <f t="shared" si="11"/>
        <v>0</v>
      </c>
      <c r="BO283" s="365"/>
      <c r="BP283" s="365"/>
      <c r="BQ283" s="365"/>
      <c r="BR283" s="365"/>
      <c r="BS283" s="365"/>
      <c r="BT283" s="365"/>
      <c r="BU283" s="365"/>
      <c r="BV283" s="365"/>
      <c r="BW283" s="365"/>
      <c r="BX283" s="365"/>
      <c r="BY283" s="365"/>
      <c r="BZ283" s="365"/>
      <c r="CA283" s="365"/>
      <c r="CB283" s="366"/>
    </row>
    <row r="284" spans="1:89" hidden="1" x14ac:dyDescent="0.2">
      <c r="A284" s="233"/>
      <c r="B284" s="231"/>
      <c r="C284" s="231"/>
      <c r="D284" s="232"/>
      <c r="E284" s="413"/>
      <c r="F284" s="414"/>
      <c r="G284" s="414"/>
      <c r="H284" s="414"/>
      <c r="I284" s="414"/>
      <c r="J284" s="414"/>
      <c r="K284" s="414"/>
      <c r="L284" s="414"/>
      <c r="M284" s="414"/>
      <c r="N284" s="414"/>
      <c r="O284" s="414"/>
      <c r="P284" s="414"/>
      <c r="Q284" s="414"/>
      <c r="R284" s="414"/>
      <c r="S284" s="414"/>
      <c r="T284" s="414"/>
      <c r="U284" s="414"/>
      <c r="V284" s="414"/>
      <c r="W284" s="414"/>
      <c r="X284" s="414"/>
      <c r="Y284" s="414"/>
      <c r="Z284" s="414"/>
      <c r="AA284" s="414"/>
      <c r="AB284" s="414"/>
      <c r="AC284" s="414"/>
      <c r="AD284" s="414"/>
      <c r="AE284" s="414"/>
      <c r="AF284" s="414"/>
      <c r="AG284" s="414"/>
      <c r="AH284" s="414"/>
      <c r="AI284" s="414"/>
      <c r="AJ284" s="414"/>
      <c r="AK284" s="414"/>
      <c r="AL284" s="414"/>
      <c r="AM284" s="414"/>
      <c r="AN284" s="414"/>
      <c r="AO284" s="414"/>
      <c r="AP284" s="414"/>
      <c r="AQ284" s="414"/>
      <c r="AR284" s="415"/>
      <c r="AS284" s="400"/>
      <c r="AT284" s="401"/>
      <c r="AU284" s="401"/>
      <c r="AV284" s="401"/>
      <c r="AW284" s="401"/>
      <c r="AX284" s="401"/>
      <c r="AY284" s="401"/>
      <c r="AZ284" s="401"/>
      <c r="BA284" s="401"/>
      <c r="BB284" s="402"/>
      <c r="BC284" s="416"/>
      <c r="BD284" s="417"/>
      <c r="BE284" s="417"/>
      <c r="BF284" s="417"/>
      <c r="BG284" s="417"/>
      <c r="BH284" s="417"/>
      <c r="BI284" s="417"/>
      <c r="BJ284" s="417"/>
      <c r="BK284" s="417"/>
      <c r="BL284" s="417"/>
      <c r="BM284" s="418"/>
      <c r="BN284" s="364">
        <f t="shared" si="11"/>
        <v>0</v>
      </c>
      <c r="BO284" s="365"/>
      <c r="BP284" s="365"/>
      <c r="BQ284" s="365"/>
      <c r="BR284" s="365"/>
      <c r="BS284" s="365"/>
      <c r="BT284" s="365"/>
      <c r="BU284" s="365"/>
      <c r="BV284" s="365"/>
      <c r="BW284" s="365"/>
      <c r="BX284" s="365"/>
      <c r="BY284" s="365"/>
      <c r="BZ284" s="365"/>
      <c r="CA284" s="365"/>
      <c r="CB284" s="366"/>
    </row>
    <row r="285" spans="1:89" hidden="1" x14ac:dyDescent="0.2">
      <c r="A285" s="395"/>
      <c r="B285" s="151"/>
      <c r="C285" s="151"/>
      <c r="D285" s="396"/>
      <c r="E285" s="413"/>
      <c r="F285" s="414"/>
      <c r="G285" s="414"/>
      <c r="H285" s="414"/>
      <c r="I285" s="414"/>
      <c r="J285" s="414"/>
      <c r="K285" s="414"/>
      <c r="L285" s="414"/>
      <c r="M285" s="414"/>
      <c r="N285" s="414"/>
      <c r="O285" s="414"/>
      <c r="P285" s="414"/>
      <c r="Q285" s="414"/>
      <c r="R285" s="414"/>
      <c r="S285" s="414"/>
      <c r="T285" s="414"/>
      <c r="U285" s="414"/>
      <c r="V285" s="414"/>
      <c r="W285" s="414"/>
      <c r="X285" s="414"/>
      <c r="Y285" s="414"/>
      <c r="Z285" s="414"/>
      <c r="AA285" s="414"/>
      <c r="AB285" s="414"/>
      <c r="AC285" s="414"/>
      <c r="AD285" s="414"/>
      <c r="AE285" s="414"/>
      <c r="AF285" s="414"/>
      <c r="AG285" s="414"/>
      <c r="AH285" s="414"/>
      <c r="AI285" s="414"/>
      <c r="AJ285" s="414"/>
      <c r="AK285" s="414"/>
      <c r="AL285" s="414"/>
      <c r="AM285" s="414"/>
      <c r="AN285" s="414"/>
      <c r="AO285" s="414"/>
      <c r="AP285" s="414"/>
      <c r="AQ285" s="414"/>
      <c r="AR285" s="415"/>
      <c r="AS285" s="392"/>
      <c r="AT285" s="393"/>
      <c r="AU285" s="393"/>
      <c r="AV285" s="393"/>
      <c r="AW285" s="393"/>
      <c r="AX285" s="393"/>
      <c r="AY285" s="393"/>
      <c r="AZ285" s="393"/>
      <c r="BA285" s="393"/>
      <c r="BB285" s="394"/>
      <c r="BC285" s="416"/>
      <c r="BD285" s="417"/>
      <c r="BE285" s="417"/>
      <c r="BF285" s="417"/>
      <c r="BG285" s="417"/>
      <c r="BH285" s="417"/>
      <c r="BI285" s="417"/>
      <c r="BJ285" s="417"/>
      <c r="BK285" s="417"/>
      <c r="BL285" s="417"/>
      <c r="BM285" s="418"/>
      <c r="BN285" s="364">
        <f t="shared" si="11"/>
        <v>0</v>
      </c>
      <c r="BO285" s="365"/>
      <c r="BP285" s="365"/>
      <c r="BQ285" s="365"/>
      <c r="BR285" s="365"/>
      <c r="BS285" s="365"/>
      <c r="BT285" s="365"/>
      <c r="BU285" s="365"/>
      <c r="BV285" s="365"/>
      <c r="BW285" s="365"/>
      <c r="BX285" s="365"/>
      <c r="BY285" s="365"/>
      <c r="BZ285" s="365"/>
      <c r="CA285" s="365"/>
      <c r="CB285" s="366"/>
    </row>
    <row r="286" spans="1:89" x14ac:dyDescent="0.2">
      <c r="A286" s="377"/>
      <c r="B286" s="378"/>
      <c r="C286" s="378"/>
      <c r="D286" s="379"/>
      <c r="E286" s="380" t="s">
        <v>421</v>
      </c>
      <c r="F286" s="381"/>
      <c r="G286" s="381"/>
      <c r="H286" s="381"/>
      <c r="I286" s="381"/>
      <c r="J286" s="381"/>
      <c r="K286" s="381"/>
      <c r="L286" s="381"/>
      <c r="M286" s="381"/>
      <c r="N286" s="381"/>
      <c r="O286" s="381"/>
      <c r="P286" s="381"/>
      <c r="Q286" s="381"/>
      <c r="R286" s="381"/>
      <c r="S286" s="381"/>
      <c r="T286" s="381"/>
      <c r="U286" s="381"/>
      <c r="V286" s="381"/>
      <c r="W286" s="381"/>
      <c r="X286" s="381"/>
      <c r="Y286" s="381"/>
      <c r="Z286" s="381"/>
      <c r="AA286" s="381"/>
      <c r="AB286" s="381"/>
      <c r="AC286" s="381"/>
      <c r="AD286" s="381"/>
      <c r="AE286" s="381"/>
      <c r="AF286" s="381"/>
      <c r="AG286" s="381"/>
      <c r="AH286" s="381"/>
      <c r="AI286" s="381"/>
      <c r="AJ286" s="381"/>
      <c r="AK286" s="381"/>
      <c r="AL286" s="381"/>
      <c r="AM286" s="381"/>
      <c r="AN286" s="381"/>
      <c r="AO286" s="381"/>
      <c r="AP286" s="381"/>
      <c r="AQ286" s="381"/>
      <c r="AR286" s="382"/>
      <c r="AS286" s="383" t="s">
        <v>52</v>
      </c>
      <c r="AT286" s="384"/>
      <c r="AU286" s="384"/>
      <c r="AV286" s="384"/>
      <c r="AW286" s="384"/>
      <c r="AX286" s="384"/>
      <c r="AY286" s="384"/>
      <c r="AZ286" s="384"/>
      <c r="BA286" s="384"/>
      <c r="BB286" s="385"/>
      <c r="BC286" s="386" t="s">
        <v>52</v>
      </c>
      <c r="BD286" s="387"/>
      <c r="BE286" s="387"/>
      <c r="BF286" s="387"/>
      <c r="BG286" s="387"/>
      <c r="BH286" s="387"/>
      <c r="BI286" s="387"/>
      <c r="BJ286" s="387"/>
      <c r="BK286" s="387"/>
      <c r="BL286" s="387"/>
      <c r="BM286" s="388"/>
      <c r="BN286" s="389">
        <f>SUM(BN247:CB285)</f>
        <v>519000</v>
      </c>
      <c r="BO286" s="390"/>
      <c r="BP286" s="390"/>
      <c r="BQ286" s="390"/>
      <c r="BR286" s="390"/>
      <c r="BS286" s="390"/>
      <c r="BT286" s="390"/>
      <c r="BU286" s="390"/>
      <c r="BV286" s="390"/>
      <c r="BW286" s="390"/>
      <c r="BX286" s="390"/>
      <c r="BY286" s="390"/>
      <c r="BZ286" s="390"/>
      <c r="CA286" s="390"/>
      <c r="CB286" s="391"/>
      <c r="CC286" s="412"/>
      <c r="CD286" s="153"/>
      <c r="CE286" s="153"/>
      <c r="CF286" s="153"/>
      <c r="CG286" s="153"/>
      <c r="CH286" s="153"/>
      <c r="CI286" s="153"/>
      <c r="CJ286" s="153"/>
      <c r="CK286" s="153"/>
    </row>
    <row r="287" spans="1:89" ht="15.75" x14ac:dyDescent="0.25">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4"/>
      <c r="AT287" s="104"/>
      <c r="AU287" s="104"/>
      <c r="AV287" s="104"/>
      <c r="AW287" s="104"/>
      <c r="AX287" s="104"/>
      <c r="AY287" s="104"/>
      <c r="AZ287" s="104"/>
      <c r="BA287" s="104"/>
      <c r="BB287" s="104"/>
      <c r="BC287" s="86"/>
      <c r="BD287" s="86"/>
      <c r="BE287" s="86"/>
      <c r="BF287" s="86"/>
      <c r="BG287" s="86"/>
      <c r="BH287" s="86"/>
      <c r="BI287" s="86"/>
      <c r="BJ287" s="86"/>
      <c r="BK287" s="86"/>
      <c r="BL287" s="86"/>
      <c r="BM287" s="86"/>
      <c r="BN287" s="86"/>
      <c r="BO287" s="86"/>
      <c r="BP287" s="86"/>
      <c r="BQ287" s="106"/>
      <c r="BR287" s="106"/>
      <c r="BS287" s="106"/>
      <c r="BT287" s="106"/>
      <c r="BU287" s="106"/>
      <c r="BV287" s="106"/>
      <c r="BW287" s="106"/>
      <c r="BX287" s="106"/>
      <c r="BY287" s="106"/>
      <c r="BZ287" s="106"/>
      <c r="CA287" s="106"/>
      <c r="CB287" s="106"/>
    </row>
    <row r="288" spans="1:89" x14ac:dyDescent="0.2">
      <c r="CK288" s="80"/>
    </row>
    <row r="289" spans="1:89" ht="15.75" x14ac:dyDescent="0.25">
      <c r="A289" s="72" t="s">
        <v>419</v>
      </c>
      <c r="B289" s="102"/>
      <c r="C289" s="102"/>
      <c r="D289" s="102"/>
      <c r="E289" s="102"/>
      <c r="F289" s="102"/>
      <c r="G289" s="102"/>
      <c r="H289" s="102"/>
      <c r="I289" s="102"/>
      <c r="J289" s="102"/>
      <c r="X289" s="87"/>
      <c r="Y289" s="376"/>
      <c r="Z289" s="376"/>
      <c r="AA289" s="376"/>
      <c r="AB289" s="376"/>
      <c r="AC289" s="376"/>
      <c r="AD289" s="376"/>
      <c r="AE289" s="376"/>
      <c r="AF289" s="376"/>
      <c r="AG289" s="376"/>
      <c r="AH289" s="376"/>
      <c r="AI289" s="376"/>
      <c r="AJ289" s="376"/>
      <c r="AK289" s="87"/>
      <c r="AL289" s="369" t="s">
        <v>554</v>
      </c>
      <c r="AM289" s="369"/>
      <c r="AN289" s="369"/>
      <c r="AO289" s="369"/>
      <c r="AP289" s="369"/>
      <c r="AQ289" s="369"/>
      <c r="AR289" s="369"/>
      <c r="AS289" s="369"/>
      <c r="AT289" s="369"/>
      <c r="AU289" s="369"/>
      <c r="AV289" s="369"/>
      <c r="AW289" s="369"/>
      <c r="AX289" s="369"/>
      <c r="AY289" s="369"/>
      <c r="AZ289" s="369"/>
      <c r="BA289" s="369"/>
      <c r="BB289" s="369"/>
      <c r="BC289" s="369"/>
      <c r="BD289" s="369"/>
      <c r="BE289" s="369"/>
      <c r="BF289" s="369"/>
      <c r="BG289" s="369"/>
      <c r="BH289" s="369"/>
      <c r="BI289" s="369"/>
      <c r="BJ289" s="369"/>
      <c r="BK289" s="369"/>
      <c r="BL289" s="369"/>
      <c r="BM289" s="369"/>
      <c r="BN289" s="87"/>
      <c r="BO289" s="87"/>
      <c r="BP289" s="87"/>
      <c r="BQ289" s="87"/>
      <c r="BR289" s="87"/>
      <c r="BS289" s="87"/>
      <c r="CK289" s="80"/>
    </row>
    <row r="290" spans="1:89" x14ac:dyDescent="0.2">
      <c r="A290" s="88"/>
      <c r="B290" s="88"/>
      <c r="C290" s="88"/>
      <c r="D290" s="88"/>
      <c r="E290" s="88"/>
      <c r="F290" s="88"/>
      <c r="G290" s="88"/>
      <c r="H290" s="88"/>
      <c r="I290" s="88"/>
      <c r="J290" s="88"/>
      <c r="X290" s="88"/>
      <c r="Y290" s="375" t="s">
        <v>10</v>
      </c>
      <c r="Z290" s="375"/>
      <c r="AA290" s="375"/>
      <c r="AB290" s="375"/>
      <c r="AC290" s="375"/>
      <c r="AD290" s="375"/>
      <c r="AE290" s="375"/>
      <c r="AF290" s="375"/>
      <c r="AG290" s="375"/>
      <c r="AH290" s="375"/>
      <c r="AI290" s="375"/>
      <c r="AJ290" s="375"/>
      <c r="AK290" s="88"/>
      <c r="AL290" s="375" t="s">
        <v>11</v>
      </c>
      <c r="AM290" s="375"/>
      <c r="AN290" s="375"/>
      <c r="AO290" s="375"/>
      <c r="AP290" s="375"/>
      <c r="AQ290" s="375"/>
      <c r="AR290" s="375"/>
      <c r="AS290" s="375"/>
      <c r="AT290" s="375"/>
      <c r="AU290" s="375"/>
      <c r="AV290" s="375"/>
      <c r="AW290" s="375"/>
      <c r="AX290" s="375"/>
      <c r="AY290" s="375"/>
      <c r="AZ290" s="375"/>
      <c r="BA290" s="375"/>
      <c r="BB290" s="375"/>
      <c r="BC290" s="375"/>
      <c r="BD290" s="375"/>
      <c r="BE290" s="375"/>
      <c r="BF290" s="375"/>
      <c r="BG290" s="375"/>
      <c r="BH290" s="375"/>
      <c r="BI290" s="375"/>
      <c r="BJ290" s="375"/>
      <c r="BK290" s="375"/>
      <c r="BL290" s="375"/>
      <c r="BM290" s="375"/>
      <c r="BN290" s="87"/>
      <c r="BO290" s="87"/>
      <c r="BP290" s="87"/>
      <c r="BQ290" s="87"/>
      <c r="BR290" s="87"/>
      <c r="BS290" s="87"/>
      <c r="CK290" s="89"/>
    </row>
    <row r="291" spans="1:89" x14ac:dyDescent="0.2">
      <c r="A291" s="1"/>
      <c r="B291" s="87"/>
      <c r="C291" s="87"/>
      <c r="D291" s="87"/>
      <c r="E291" s="87"/>
      <c r="F291" s="87"/>
      <c r="G291" s="87"/>
      <c r="H291" s="87"/>
      <c r="I291" s="87"/>
      <c r="J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7"/>
      <c r="AY291" s="87"/>
      <c r="AZ291" s="87"/>
      <c r="BA291" s="87"/>
      <c r="BB291" s="87"/>
      <c r="BC291" s="87"/>
      <c r="BD291" s="87"/>
      <c r="BE291" s="87"/>
      <c r="BF291" s="87"/>
      <c r="BG291" s="87"/>
      <c r="BH291" s="87"/>
      <c r="BI291" s="87"/>
      <c r="BJ291" s="87"/>
      <c r="BK291" s="87"/>
      <c r="BL291" s="87"/>
      <c r="BM291" s="87"/>
      <c r="BN291" s="88"/>
      <c r="BO291" s="88"/>
      <c r="BP291" s="88"/>
      <c r="BQ291" s="88"/>
      <c r="BR291" s="88"/>
      <c r="BS291" s="88"/>
    </row>
    <row r="292" spans="1:89" ht="15.75" x14ac:dyDescent="0.25">
      <c r="A292" s="72" t="s">
        <v>420</v>
      </c>
      <c r="B292" s="102"/>
      <c r="C292" s="102"/>
      <c r="D292" s="102"/>
      <c r="E292" s="102"/>
      <c r="F292" s="102"/>
      <c r="G292" s="102"/>
      <c r="H292" s="102"/>
      <c r="I292" s="102"/>
      <c r="J292" s="102"/>
      <c r="X292" s="87"/>
      <c r="Y292" s="376"/>
      <c r="Z292" s="376"/>
      <c r="AA292" s="376"/>
      <c r="AB292" s="376"/>
      <c r="AC292" s="376"/>
      <c r="AD292" s="376"/>
      <c r="AE292" s="376"/>
      <c r="AF292" s="376"/>
      <c r="AG292" s="376"/>
      <c r="AH292" s="376"/>
      <c r="AI292" s="376"/>
      <c r="AJ292" s="376"/>
      <c r="AK292" s="87"/>
      <c r="AL292" s="369" t="s">
        <v>568</v>
      </c>
      <c r="AM292" s="369"/>
      <c r="AN292" s="369"/>
      <c r="AO292" s="369"/>
      <c r="AP292" s="369"/>
      <c r="AQ292" s="369"/>
      <c r="AR292" s="369"/>
      <c r="AS292" s="369"/>
      <c r="AT292" s="369"/>
      <c r="AU292" s="369"/>
      <c r="AV292" s="369"/>
      <c r="AW292" s="369"/>
      <c r="AX292" s="369"/>
      <c r="AY292" s="369"/>
      <c r="AZ292" s="369"/>
      <c r="BA292" s="369"/>
      <c r="BB292" s="369"/>
      <c r="BC292" s="369"/>
      <c r="BD292" s="369"/>
      <c r="BE292" s="369"/>
      <c r="BF292" s="369"/>
      <c r="BG292" s="369"/>
      <c r="BH292" s="369"/>
      <c r="BI292" s="369"/>
      <c r="BJ292" s="369"/>
      <c r="BK292" s="369"/>
      <c r="BL292" s="369"/>
      <c r="BM292" s="369"/>
      <c r="BN292" s="87"/>
      <c r="BO292" s="87"/>
      <c r="BP292" s="87"/>
      <c r="BQ292" s="87"/>
      <c r="BR292" s="87"/>
      <c r="BS292" s="87"/>
    </row>
    <row r="293" spans="1:89" x14ac:dyDescent="0.2">
      <c r="A293" s="87"/>
      <c r="B293" s="87"/>
      <c r="C293" s="87"/>
      <c r="D293" s="87"/>
      <c r="E293" s="87"/>
      <c r="F293" s="87"/>
      <c r="G293" s="87"/>
      <c r="H293" s="87"/>
      <c r="I293" s="87"/>
      <c r="J293" s="87"/>
      <c r="X293" s="87"/>
      <c r="Y293" s="148" t="s">
        <v>10</v>
      </c>
      <c r="Z293" s="148"/>
      <c r="AA293" s="148"/>
      <c r="AB293" s="148"/>
      <c r="AC293" s="148"/>
      <c r="AD293" s="148"/>
      <c r="AE293" s="148"/>
      <c r="AF293" s="148"/>
      <c r="AG293" s="148"/>
      <c r="AH293" s="148"/>
      <c r="AI293" s="148"/>
      <c r="AJ293" s="148"/>
      <c r="AK293" s="88"/>
      <c r="AL293" s="148" t="s">
        <v>11</v>
      </c>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87"/>
      <c r="BO293" s="87"/>
      <c r="BP293" s="87"/>
      <c r="BQ293" s="87"/>
      <c r="BR293" s="87"/>
      <c r="BS293" s="87"/>
    </row>
    <row r="294" spans="1:89" ht="15.6" customHeight="1" x14ac:dyDescent="0.25">
      <c r="A294" s="72" t="s">
        <v>507</v>
      </c>
      <c r="B294" s="90"/>
      <c r="C294" s="102"/>
      <c r="D294" s="102"/>
      <c r="E294" s="102"/>
      <c r="F294" s="102"/>
      <c r="G294" s="102"/>
      <c r="H294" s="102"/>
      <c r="I294" s="102"/>
      <c r="J294" s="102"/>
      <c r="O294" s="155" t="s">
        <v>567</v>
      </c>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Q294" s="109"/>
      <c r="AR294" s="109"/>
      <c r="AS294" s="109"/>
      <c r="AT294" s="109"/>
      <c r="AU294" s="109"/>
      <c r="AV294" s="109"/>
      <c r="AW294" s="109"/>
      <c r="AX294" s="109"/>
      <c r="AY294" s="109"/>
      <c r="AZ294" s="87"/>
      <c r="BA294" s="369" t="s">
        <v>568</v>
      </c>
      <c r="BB294" s="369"/>
      <c r="BC294" s="369"/>
      <c r="BD294" s="369"/>
      <c r="BE294" s="369"/>
      <c r="BF294" s="369"/>
      <c r="BG294" s="369"/>
      <c r="BH294" s="369"/>
      <c r="BI294" s="369"/>
      <c r="BJ294" s="369"/>
      <c r="BK294" s="369"/>
      <c r="BL294" s="369"/>
      <c r="BM294" s="369"/>
      <c r="BN294" s="369"/>
      <c r="BO294" s="369"/>
      <c r="BP294" s="369"/>
      <c r="BQ294" s="369"/>
      <c r="BR294" s="369"/>
      <c r="BS294" s="369"/>
      <c r="BT294" s="369"/>
      <c r="BU294" s="369"/>
      <c r="BV294" s="369"/>
      <c r="BZ294" s="5"/>
      <c r="CA294" s="92"/>
      <c r="CB294" s="5"/>
    </row>
    <row r="295" spans="1:89" ht="15.75" x14ac:dyDescent="0.25">
      <c r="A295" s="72" t="s">
        <v>508</v>
      </c>
      <c r="B295" s="90"/>
      <c r="C295" s="102"/>
      <c r="D295" s="102"/>
      <c r="E295" s="102"/>
      <c r="F295" s="102"/>
      <c r="G295" s="102"/>
      <c r="H295" s="102"/>
      <c r="I295" s="102"/>
      <c r="J295" s="102"/>
      <c r="O295" s="148" t="s">
        <v>12</v>
      </c>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Q295" s="148" t="s">
        <v>10</v>
      </c>
      <c r="AR295" s="148"/>
      <c r="AS295" s="148"/>
      <c r="AT295" s="148"/>
      <c r="AU295" s="148"/>
      <c r="AV295" s="148"/>
      <c r="AW295" s="148"/>
      <c r="AX295" s="148"/>
      <c r="AY295" s="148"/>
      <c r="AZ295" s="88"/>
      <c r="BA295" s="148" t="s">
        <v>11</v>
      </c>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Z295" s="5"/>
      <c r="CA295" s="93"/>
      <c r="CB295" s="5"/>
    </row>
    <row r="296" spans="1:89" s="72" customFormat="1" ht="15.75" x14ac:dyDescent="0.25">
      <c r="A296" s="370" t="s">
        <v>9</v>
      </c>
      <c r="B296" s="370"/>
      <c r="C296" s="371" t="s">
        <v>555</v>
      </c>
      <c r="D296" s="371"/>
      <c r="E296" s="371"/>
      <c r="F296" s="372" t="s">
        <v>5</v>
      </c>
      <c r="G296" s="372"/>
      <c r="H296" s="373" t="s">
        <v>556</v>
      </c>
      <c r="I296" s="373"/>
      <c r="J296" s="373"/>
      <c r="K296" s="373"/>
      <c r="L296" s="373"/>
      <c r="M296" s="373"/>
      <c r="N296" s="373"/>
      <c r="O296" s="373"/>
      <c r="P296" s="373"/>
      <c r="Q296" s="373"/>
      <c r="R296" s="373"/>
      <c r="S296" s="373"/>
      <c r="T296" s="373"/>
      <c r="U296" s="373"/>
      <c r="V296" s="373"/>
      <c r="W296" s="373"/>
      <c r="X296" s="373"/>
      <c r="Y296" s="374">
        <v>20</v>
      </c>
      <c r="Z296" s="374"/>
      <c r="AA296" s="374"/>
      <c r="AB296" s="367" t="s">
        <v>557</v>
      </c>
      <c r="AC296" s="367"/>
      <c r="AD296" s="367"/>
      <c r="AE296" s="90"/>
      <c r="AF296" s="72" t="s">
        <v>509</v>
      </c>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row>
  </sheetData>
  <mergeCells count="1081">
    <mergeCell ref="E49:AL49"/>
    <mergeCell ref="AM49:AY49"/>
    <mergeCell ref="AZ49:BM49"/>
    <mergeCell ref="BN49:CB49"/>
    <mergeCell ref="E47:AL47"/>
    <mergeCell ref="AM47:AY47"/>
    <mergeCell ref="AZ47:BM47"/>
    <mergeCell ref="BN47:CB47"/>
    <mergeCell ref="A50:D50"/>
    <mergeCell ref="E50:AL50"/>
    <mergeCell ref="AM50:AY50"/>
    <mergeCell ref="AZ50:BM50"/>
    <mergeCell ref="BN50:CB50"/>
    <mergeCell ref="AB296:AD296"/>
    <mergeCell ref="A40:D40"/>
    <mergeCell ref="E40:AL40"/>
    <mergeCell ref="AM40:AY40"/>
    <mergeCell ref="AZ40:BM40"/>
    <mergeCell ref="BN40:CB40"/>
    <mergeCell ref="A41:D41"/>
    <mergeCell ref="E41:AL41"/>
    <mergeCell ref="AM41:AY41"/>
    <mergeCell ref="AZ41:BM41"/>
    <mergeCell ref="O294:AN294"/>
    <mergeCell ref="BA294:BV294"/>
    <mergeCell ref="O295:AN295"/>
    <mergeCell ref="AQ295:AY295"/>
    <mergeCell ref="BA295:BV295"/>
    <mergeCell ref="A296:B296"/>
    <mergeCell ref="C296:E296"/>
    <mergeCell ref="A51:D51"/>
    <mergeCell ref="AM51:AY51"/>
    <mergeCell ref="AZ51:BM51"/>
    <mergeCell ref="BN51:CB51"/>
    <mergeCell ref="A48:D48"/>
    <mergeCell ref="E48:AL48"/>
    <mergeCell ref="AM48:AY48"/>
    <mergeCell ref="AZ48:BM48"/>
    <mergeCell ref="BN48:CB48"/>
    <mergeCell ref="F296:G296"/>
    <mergeCell ref="H296:X296"/>
    <mergeCell ref="Y296:AA296"/>
    <mergeCell ref="Y290:AJ290"/>
    <mergeCell ref="AL290:BM290"/>
    <mergeCell ref="Y292:AJ292"/>
    <mergeCell ref="AL292:BM292"/>
    <mergeCell ref="Y293:AJ293"/>
    <mergeCell ref="AL293:BM293"/>
    <mergeCell ref="BN279:CB279"/>
    <mergeCell ref="A276:D276"/>
    <mergeCell ref="E276:AR276"/>
    <mergeCell ref="AS276:BB276"/>
    <mergeCell ref="BC276:BM276"/>
    <mergeCell ref="BN276:CB276"/>
    <mergeCell ref="A277:D277"/>
    <mergeCell ref="E277:AR277"/>
    <mergeCell ref="AS277:BB277"/>
    <mergeCell ref="BC277:BM277"/>
    <mergeCell ref="BN277:CB277"/>
    <mergeCell ref="A274:D274"/>
    <mergeCell ref="E274:AR274"/>
    <mergeCell ref="AS274:BB274"/>
    <mergeCell ref="A49:D49"/>
    <mergeCell ref="BC274:BM274"/>
    <mergeCell ref="E45:AL45"/>
    <mergeCell ref="AM45:AY45"/>
    <mergeCell ref="AZ45:BM45"/>
    <mergeCell ref="BN45:CB45"/>
    <mergeCell ref="A47:D47"/>
    <mergeCell ref="Y289:AJ289"/>
    <mergeCell ref="AL289:BM289"/>
    <mergeCell ref="A286:D286"/>
    <mergeCell ref="E286:AR286"/>
    <mergeCell ref="AS286:BB286"/>
    <mergeCell ref="BC286:BM286"/>
    <mergeCell ref="BN286:CB286"/>
    <mergeCell ref="A280:D280"/>
    <mergeCell ref="E280:AR280"/>
    <mergeCell ref="AS280:BB280"/>
    <mergeCell ref="BC280:BM280"/>
    <mergeCell ref="BN280:CB280"/>
    <mergeCell ref="A281:D281"/>
    <mergeCell ref="E281:AR281"/>
    <mergeCell ref="AS281:BB281"/>
    <mergeCell ref="BC281:BM281"/>
    <mergeCell ref="BN281:CB281"/>
    <mergeCell ref="A278:D278"/>
    <mergeCell ref="E278:AR278"/>
    <mergeCell ref="AS278:BB278"/>
    <mergeCell ref="BC278:BM278"/>
    <mergeCell ref="BN278:CB278"/>
    <mergeCell ref="A279:D279"/>
    <mergeCell ref="E279:AR279"/>
    <mergeCell ref="AS279:BB279"/>
    <mergeCell ref="BC279:BM279"/>
    <mergeCell ref="E51:AL51"/>
    <mergeCell ref="CC286:CK286"/>
    <mergeCell ref="A284:D284"/>
    <mergeCell ref="E284:AR284"/>
    <mergeCell ref="AS284:BB284"/>
    <mergeCell ref="BC284:BM284"/>
    <mergeCell ref="BN284:CB284"/>
    <mergeCell ref="A285:D285"/>
    <mergeCell ref="E285:AR285"/>
    <mergeCell ref="AS285:BB285"/>
    <mergeCell ref="BC285:BM285"/>
    <mergeCell ref="BN285:CB285"/>
    <mergeCell ref="A282:D282"/>
    <mergeCell ref="E282:AR282"/>
    <mergeCell ref="AS282:BB282"/>
    <mergeCell ref="BC282:BM282"/>
    <mergeCell ref="BN282:CB282"/>
    <mergeCell ref="A283:D283"/>
    <mergeCell ref="E283:AR283"/>
    <mergeCell ref="AS283:BB283"/>
    <mergeCell ref="BC283:BM283"/>
    <mergeCell ref="BN283:CB283"/>
    <mergeCell ref="BN274:CB274"/>
    <mergeCell ref="A275:D275"/>
    <mergeCell ref="E275:AR275"/>
    <mergeCell ref="AS275:BB275"/>
    <mergeCell ref="BC275:BM275"/>
    <mergeCell ref="BN275:CB275"/>
    <mergeCell ref="A272:D272"/>
    <mergeCell ref="E272:AR272"/>
    <mergeCell ref="AS272:BB272"/>
    <mergeCell ref="BC272:BM272"/>
    <mergeCell ref="BN272:CB272"/>
    <mergeCell ref="A273:D273"/>
    <mergeCell ref="E273:AR273"/>
    <mergeCell ref="AS273:BB273"/>
    <mergeCell ref="BC273:BM273"/>
    <mergeCell ref="BN273:CB273"/>
    <mergeCell ref="A270:D270"/>
    <mergeCell ref="E270:AR270"/>
    <mergeCell ref="AS270:BB270"/>
    <mergeCell ref="BC270:BM270"/>
    <mergeCell ref="BN270:CB270"/>
    <mergeCell ref="A271:D271"/>
    <mergeCell ref="E271:AR271"/>
    <mergeCell ref="AS271:BB271"/>
    <mergeCell ref="BC271:BM271"/>
    <mergeCell ref="BN271:CB271"/>
    <mergeCell ref="A268:D268"/>
    <mergeCell ref="E268:AR268"/>
    <mergeCell ref="AS268:BB268"/>
    <mergeCell ref="BC268:BM268"/>
    <mergeCell ref="BN268:CB268"/>
    <mergeCell ref="A269:D269"/>
    <mergeCell ref="E269:AR269"/>
    <mergeCell ref="AS269:BB269"/>
    <mergeCell ref="BC269:BM269"/>
    <mergeCell ref="BN269:CB269"/>
    <mergeCell ref="A266:D266"/>
    <mergeCell ref="E266:AR266"/>
    <mergeCell ref="AS266:BB266"/>
    <mergeCell ref="BC266:BM266"/>
    <mergeCell ref="BN266:CB266"/>
    <mergeCell ref="A267:D267"/>
    <mergeCell ref="E267:AR267"/>
    <mergeCell ref="AS267:BB267"/>
    <mergeCell ref="BC267:BM267"/>
    <mergeCell ref="BN267:CB267"/>
    <mergeCell ref="A264:D264"/>
    <mergeCell ref="E264:AR264"/>
    <mergeCell ref="AS264:BB264"/>
    <mergeCell ref="BC264:BM264"/>
    <mergeCell ref="BN264:CB264"/>
    <mergeCell ref="A265:D265"/>
    <mergeCell ref="E265:AR265"/>
    <mergeCell ref="AS265:BB265"/>
    <mergeCell ref="BC265:BM265"/>
    <mergeCell ref="BN265:CB265"/>
    <mergeCell ref="A262:D262"/>
    <mergeCell ref="E262:AR262"/>
    <mergeCell ref="AS262:BB262"/>
    <mergeCell ref="BC262:BM262"/>
    <mergeCell ref="BN262:CB262"/>
    <mergeCell ref="A263:D263"/>
    <mergeCell ref="E263:AR263"/>
    <mergeCell ref="AS263:BB263"/>
    <mergeCell ref="BC263:BM263"/>
    <mergeCell ref="BN263:CB263"/>
    <mergeCell ref="A260:D260"/>
    <mergeCell ref="E260:AR260"/>
    <mergeCell ref="AS260:BB260"/>
    <mergeCell ref="BC260:BM260"/>
    <mergeCell ref="BN260:CB260"/>
    <mergeCell ref="A261:D261"/>
    <mergeCell ref="E261:AR261"/>
    <mergeCell ref="AS261:BB261"/>
    <mergeCell ref="BC261:BM261"/>
    <mergeCell ref="BN261:CB261"/>
    <mergeCell ref="A258:D258"/>
    <mergeCell ref="E258:AR258"/>
    <mergeCell ref="AS258:BB258"/>
    <mergeCell ref="BC258:BM258"/>
    <mergeCell ref="BN258:CB258"/>
    <mergeCell ref="A259:D259"/>
    <mergeCell ref="E259:AR259"/>
    <mergeCell ref="AS259:BB259"/>
    <mergeCell ref="BC259:BM259"/>
    <mergeCell ref="BN259:CB259"/>
    <mergeCell ref="A256:D256"/>
    <mergeCell ref="E256:AR256"/>
    <mergeCell ref="AS256:BB256"/>
    <mergeCell ref="BC256:BM256"/>
    <mergeCell ref="BN256:CB256"/>
    <mergeCell ref="A257:D257"/>
    <mergeCell ref="E257:AR257"/>
    <mergeCell ref="AS257:BB257"/>
    <mergeCell ref="BC257:BM257"/>
    <mergeCell ref="BN257:CB257"/>
    <mergeCell ref="A254:D254"/>
    <mergeCell ref="E254:AR254"/>
    <mergeCell ref="AS254:BB254"/>
    <mergeCell ref="BC254:BM254"/>
    <mergeCell ref="BN254:CB254"/>
    <mergeCell ref="A255:D255"/>
    <mergeCell ref="E255:AR255"/>
    <mergeCell ref="AS255:BB255"/>
    <mergeCell ref="BC255:BM255"/>
    <mergeCell ref="BN255:CB255"/>
    <mergeCell ref="A252:D252"/>
    <mergeCell ref="E252:AR252"/>
    <mergeCell ref="AS252:BB252"/>
    <mergeCell ref="BC252:BM252"/>
    <mergeCell ref="BN252:CB252"/>
    <mergeCell ref="A253:D253"/>
    <mergeCell ref="E253:AR253"/>
    <mergeCell ref="AS253:BB253"/>
    <mergeCell ref="BC253:BM253"/>
    <mergeCell ref="BN253:CB253"/>
    <mergeCell ref="A250:D250"/>
    <mergeCell ref="E250:AR250"/>
    <mergeCell ref="AS250:BB250"/>
    <mergeCell ref="BC250:BM250"/>
    <mergeCell ref="BN250:CB250"/>
    <mergeCell ref="A251:D251"/>
    <mergeCell ref="E251:AR251"/>
    <mergeCell ref="AS251:BB251"/>
    <mergeCell ref="BC251:BM251"/>
    <mergeCell ref="BN251:CB251"/>
    <mergeCell ref="A246:D246"/>
    <mergeCell ref="E246:AR246"/>
    <mergeCell ref="AS246:BB246"/>
    <mergeCell ref="BC246:BM246"/>
    <mergeCell ref="BN246:CB246"/>
    <mergeCell ref="A247:D247"/>
    <mergeCell ref="E247:AR247"/>
    <mergeCell ref="AS247:BB247"/>
    <mergeCell ref="BC247:BM247"/>
    <mergeCell ref="BN247:CB247"/>
    <mergeCell ref="A249:D249"/>
    <mergeCell ref="E249:AR249"/>
    <mergeCell ref="AS249:BB249"/>
    <mergeCell ref="BC249:BM249"/>
    <mergeCell ref="BN249:CB249"/>
    <mergeCell ref="A248:D248"/>
    <mergeCell ref="E248:AR248"/>
    <mergeCell ref="AS248:BB248"/>
    <mergeCell ref="BC248:BM248"/>
    <mergeCell ref="BN248:CB248"/>
    <mergeCell ref="A244:D244"/>
    <mergeCell ref="E244:AR244"/>
    <mergeCell ref="AS244:BB244"/>
    <mergeCell ref="BC244:BM244"/>
    <mergeCell ref="BN244:CB244"/>
    <mergeCell ref="A245:D245"/>
    <mergeCell ref="E245:AR245"/>
    <mergeCell ref="AS245:BB245"/>
    <mergeCell ref="BC245:BM245"/>
    <mergeCell ref="BN245:CB245"/>
    <mergeCell ref="AS241:BB241"/>
    <mergeCell ref="BC241:BP241"/>
    <mergeCell ref="A243:D243"/>
    <mergeCell ref="E243:AR243"/>
    <mergeCell ref="AS243:BB243"/>
    <mergeCell ref="BC243:BM243"/>
    <mergeCell ref="BN243:CB243"/>
    <mergeCell ref="A239:D239"/>
    <mergeCell ref="E239:AR239"/>
    <mergeCell ref="AS239:BB239"/>
    <mergeCell ref="BC239:BM239"/>
    <mergeCell ref="BN239:CB239"/>
    <mergeCell ref="A237:D237"/>
    <mergeCell ref="E237:AR237"/>
    <mergeCell ref="AS237:BB237"/>
    <mergeCell ref="BC237:BM237"/>
    <mergeCell ref="BN237:CB237"/>
    <mergeCell ref="A238:D238"/>
    <mergeCell ref="E238:AR238"/>
    <mergeCell ref="AS238:BB238"/>
    <mergeCell ref="BC238:BM238"/>
    <mergeCell ref="BN238:CB238"/>
    <mergeCell ref="A235:D235"/>
    <mergeCell ref="E235:AR235"/>
    <mergeCell ref="AS235:BB235"/>
    <mergeCell ref="BC235:BM235"/>
    <mergeCell ref="BN235:CB235"/>
    <mergeCell ref="A236:D236"/>
    <mergeCell ref="E236:AR236"/>
    <mergeCell ref="AS236:BB236"/>
    <mergeCell ref="BC236:BM236"/>
    <mergeCell ref="BN236:CB236"/>
    <mergeCell ref="AS232:BB232"/>
    <mergeCell ref="BC232:BP232"/>
    <mergeCell ref="A234:D234"/>
    <mergeCell ref="E234:AR234"/>
    <mergeCell ref="AS234:BB234"/>
    <mergeCell ref="BC234:BM234"/>
    <mergeCell ref="BN234:CB234"/>
    <mergeCell ref="A230:CB230"/>
    <mergeCell ref="A228:D228"/>
    <mergeCell ref="E228:AR228"/>
    <mergeCell ref="AS228:BB228"/>
    <mergeCell ref="BC228:BM228"/>
    <mergeCell ref="BN228:CB228"/>
    <mergeCell ref="A226:D226"/>
    <mergeCell ref="E226:AR226"/>
    <mergeCell ref="AS226:BB226"/>
    <mergeCell ref="BC226:BM226"/>
    <mergeCell ref="BN226:CB226"/>
    <mergeCell ref="A227:D227"/>
    <mergeCell ref="E227:AR227"/>
    <mergeCell ref="AS227:BB227"/>
    <mergeCell ref="BC227:BM227"/>
    <mergeCell ref="BN227:CB227"/>
    <mergeCell ref="A224:D224"/>
    <mergeCell ref="E224:AR224"/>
    <mergeCell ref="AS224:BB224"/>
    <mergeCell ref="BC224:BM224"/>
    <mergeCell ref="BN224:CB224"/>
    <mergeCell ref="A225:D225"/>
    <mergeCell ref="E225:AR225"/>
    <mergeCell ref="AS225:BB225"/>
    <mergeCell ref="BC225:BM225"/>
    <mergeCell ref="BN225:CB225"/>
    <mergeCell ref="A222:D222"/>
    <mergeCell ref="E222:AR222"/>
    <mergeCell ref="AS222:BB222"/>
    <mergeCell ref="BC222:BM222"/>
    <mergeCell ref="BN222:CB222"/>
    <mergeCell ref="A223:D223"/>
    <mergeCell ref="E223:AR223"/>
    <mergeCell ref="AS223:BB223"/>
    <mergeCell ref="BC223:BM223"/>
    <mergeCell ref="BN223:CB223"/>
    <mergeCell ref="A220:D220"/>
    <mergeCell ref="E220:AR220"/>
    <mergeCell ref="AS220:BB220"/>
    <mergeCell ref="BC220:BM220"/>
    <mergeCell ref="BN220:CB220"/>
    <mergeCell ref="A221:D221"/>
    <mergeCell ref="E221:AR221"/>
    <mergeCell ref="AS221:BB221"/>
    <mergeCell ref="BC221:BM221"/>
    <mergeCell ref="BN221:CB221"/>
    <mergeCell ref="A216:CB216"/>
    <mergeCell ref="AS217:BB217"/>
    <mergeCell ref="BC217:BP217"/>
    <mergeCell ref="A219:D219"/>
    <mergeCell ref="E219:AR219"/>
    <mergeCell ref="AS219:BB219"/>
    <mergeCell ref="BC219:BM219"/>
    <mergeCell ref="BN219:CB219"/>
    <mergeCell ref="A213:D213"/>
    <mergeCell ref="E213:BC213"/>
    <mergeCell ref="BD213:BM213"/>
    <mergeCell ref="BN213:CB213"/>
    <mergeCell ref="A214:D214"/>
    <mergeCell ref="E214:BC214"/>
    <mergeCell ref="BD214:BM214"/>
    <mergeCell ref="BN214:CB214"/>
    <mergeCell ref="A199:D199"/>
    <mergeCell ref="E199:BC199"/>
    <mergeCell ref="BD199:BM199"/>
    <mergeCell ref="BN199:CB199"/>
    <mergeCell ref="A200:D200"/>
    <mergeCell ref="E200:BC200"/>
    <mergeCell ref="BD200:BM200"/>
    <mergeCell ref="BN200:CB200"/>
    <mergeCell ref="A201:D201"/>
    <mergeCell ref="E201:BC201"/>
    <mergeCell ref="BD201:BM201"/>
    <mergeCell ref="BN201:CB201"/>
    <mergeCell ref="A202:D202"/>
    <mergeCell ref="E202:BC202"/>
    <mergeCell ref="BD202:BM202"/>
    <mergeCell ref="BN202:CB202"/>
    <mergeCell ref="A211:D211"/>
    <mergeCell ref="E211:BC211"/>
    <mergeCell ref="BD211:BM211"/>
    <mergeCell ref="BN211:CB211"/>
    <mergeCell ref="A209:D209"/>
    <mergeCell ref="E209:BC209"/>
    <mergeCell ref="BD209:BM209"/>
    <mergeCell ref="BN209:CB209"/>
    <mergeCell ref="A210:D210"/>
    <mergeCell ref="E210:BC210"/>
    <mergeCell ref="BD210:BM210"/>
    <mergeCell ref="BN210:CB210"/>
    <mergeCell ref="A207:D207"/>
    <mergeCell ref="E207:BC207"/>
    <mergeCell ref="BD207:BM207"/>
    <mergeCell ref="BN207:CB207"/>
    <mergeCell ref="A195:CB195"/>
    <mergeCell ref="AS196:BB196"/>
    <mergeCell ref="BC196:BP196"/>
    <mergeCell ref="A198:D198"/>
    <mergeCell ref="E198:BC198"/>
    <mergeCell ref="BD198:BM198"/>
    <mergeCell ref="BN198:CB198"/>
    <mergeCell ref="A192:D192"/>
    <mergeCell ref="E192:AM192"/>
    <mergeCell ref="AN192:BC192"/>
    <mergeCell ref="BD192:BM192"/>
    <mergeCell ref="BN192:CB192"/>
    <mergeCell ref="A193:D193"/>
    <mergeCell ref="E193:AM193"/>
    <mergeCell ref="AN193:BC193"/>
    <mergeCell ref="BD193:BM193"/>
    <mergeCell ref="BN193:CB193"/>
    <mergeCell ref="A206:D206"/>
    <mergeCell ref="E206:BC206"/>
    <mergeCell ref="BD206:BM206"/>
    <mergeCell ref="BN206:CB206"/>
    <mergeCell ref="A190:D190"/>
    <mergeCell ref="E190:AM190"/>
    <mergeCell ref="AN190:BC190"/>
    <mergeCell ref="BD190:BM190"/>
    <mergeCell ref="BN190:CB190"/>
    <mergeCell ref="A191:D191"/>
    <mergeCell ref="E191:AM191"/>
    <mergeCell ref="AN191:BC191"/>
    <mergeCell ref="BD191:BM191"/>
    <mergeCell ref="BN191:CB191"/>
    <mergeCell ref="A189:D189"/>
    <mergeCell ref="E189:AM189"/>
    <mergeCell ref="AN189:BC189"/>
    <mergeCell ref="BD189:BM189"/>
    <mergeCell ref="BN189:CB189"/>
    <mergeCell ref="A187:D187"/>
    <mergeCell ref="E187:AM187"/>
    <mergeCell ref="AN187:BC187"/>
    <mergeCell ref="BD187:BM187"/>
    <mergeCell ref="BN187:CB187"/>
    <mergeCell ref="A188:D188"/>
    <mergeCell ref="E188:AM188"/>
    <mergeCell ref="AN188:BC188"/>
    <mergeCell ref="BD188:BM188"/>
    <mergeCell ref="BN188:CB188"/>
    <mergeCell ref="A185:D185"/>
    <mergeCell ref="E185:AM185"/>
    <mergeCell ref="AN185:BC185"/>
    <mergeCell ref="BD185:BM185"/>
    <mergeCell ref="BN185:CB185"/>
    <mergeCell ref="A186:D186"/>
    <mergeCell ref="E186:AM186"/>
    <mergeCell ref="AN186:BC186"/>
    <mergeCell ref="BD186:BM186"/>
    <mergeCell ref="BN186:CB186"/>
    <mergeCell ref="AS182:BB182"/>
    <mergeCell ref="BC182:BP182"/>
    <mergeCell ref="A184:D184"/>
    <mergeCell ref="E184:AM184"/>
    <mergeCell ref="AN184:BC184"/>
    <mergeCell ref="BD184:BM184"/>
    <mergeCell ref="BN184:CB184"/>
    <mergeCell ref="A179:D179"/>
    <mergeCell ref="E179:AQ179"/>
    <mergeCell ref="AR179:BC179"/>
    <mergeCell ref="BD179:BN179"/>
    <mergeCell ref="BO179:CB179"/>
    <mergeCell ref="A181:CB181"/>
    <mergeCell ref="A177:D177"/>
    <mergeCell ref="E177:AQ177"/>
    <mergeCell ref="AR177:BC177"/>
    <mergeCell ref="BD177:BN177"/>
    <mergeCell ref="BO177:CB177"/>
    <mergeCell ref="A178:D178"/>
    <mergeCell ref="E178:AQ178"/>
    <mergeCell ref="AR178:BC178"/>
    <mergeCell ref="BD178:BN178"/>
    <mergeCell ref="BO178:CB178"/>
    <mergeCell ref="A175:D175"/>
    <mergeCell ref="E175:AQ175"/>
    <mergeCell ref="AR175:BC175"/>
    <mergeCell ref="BD175:BN175"/>
    <mergeCell ref="BO175:CB175"/>
    <mergeCell ref="A176:D176"/>
    <mergeCell ref="E176:AQ176"/>
    <mergeCell ref="AR176:BC176"/>
    <mergeCell ref="BD176:BN176"/>
    <mergeCell ref="BO176:CB176"/>
    <mergeCell ref="A171:CB171"/>
    <mergeCell ref="AS172:BB172"/>
    <mergeCell ref="BC172:BP172"/>
    <mergeCell ref="A174:D174"/>
    <mergeCell ref="E174:AQ174"/>
    <mergeCell ref="AR174:BC174"/>
    <mergeCell ref="BD174:BN174"/>
    <mergeCell ref="BO174:CB174"/>
    <mergeCell ref="A169:D169"/>
    <mergeCell ref="E169:AI169"/>
    <mergeCell ref="AJ169:AT169"/>
    <mergeCell ref="AU169:BD169"/>
    <mergeCell ref="BE169:BO169"/>
    <mergeCell ref="BP169:CB169"/>
    <mergeCell ref="A167:D167"/>
    <mergeCell ref="E167:AI167"/>
    <mergeCell ref="AJ167:AT167"/>
    <mergeCell ref="AU167:BD167"/>
    <mergeCell ref="BE167:BO167"/>
    <mergeCell ref="BP167:CB167"/>
    <mergeCell ref="A168:D168"/>
    <mergeCell ref="E168:AI168"/>
    <mergeCell ref="AJ168:AT168"/>
    <mergeCell ref="AU168:BD168"/>
    <mergeCell ref="BE168:BO168"/>
    <mergeCell ref="BP168:CB168"/>
    <mergeCell ref="A166:D166"/>
    <mergeCell ref="E166:AI166"/>
    <mergeCell ref="AJ166:AT166"/>
    <mergeCell ref="AU166:BD166"/>
    <mergeCell ref="BE166:BO166"/>
    <mergeCell ref="BP166:CB166"/>
    <mergeCell ref="A165:D165"/>
    <mergeCell ref="E165:AI165"/>
    <mergeCell ref="AJ165:AT165"/>
    <mergeCell ref="AU165:BD165"/>
    <mergeCell ref="BE165:BO165"/>
    <mergeCell ref="BP165:CB165"/>
    <mergeCell ref="A164:D164"/>
    <mergeCell ref="E164:AI164"/>
    <mergeCell ref="AJ164:AT164"/>
    <mergeCell ref="AU164:BD164"/>
    <mergeCell ref="BE164:BO164"/>
    <mergeCell ref="BP164:CB164"/>
    <mergeCell ref="A163:D163"/>
    <mergeCell ref="E163:AI163"/>
    <mergeCell ref="AJ163:AT163"/>
    <mergeCell ref="AU163:BD163"/>
    <mergeCell ref="BE163:BO163"/>
    <mergeCell ref="BP163:CB163"/>
    <mergeCell ref="A162:D162"/>
    <mergeCell ref="E162:AI162"/>
    <mergeCell ref="AJ162:AT162"/>
    <mergeCell ref="AU162:BD162"/>
    <mergeCell ref="BE162:BO162"/>
    <mergeCell ref="BP162:CB162"/>
    <mergeCell ref="A161:D161"/>
    <mergeCell ref="E161:AI161"/>
    <mergeCell ref="AJ161:AT161"/>
    <mergeCell ref="AU161:BD161"/>
    <mergeCell ref="BE161:BO161"/>
    <mergeCell ref="BP161:CB161"/>
    <mergeCell ref="A160:D160"/>
    <mergeCell ref="E160:AI160"/>
    <mergeCell ref="AJ160:AT160"/>
    <mergeCell ref="AU160:BD160"/>
    <mergeCell ref="BE160:BO160"/>
    <mergeCell ref="BP160:CB160"/>
    <mergeCell ref="AS157:BB157"/>
    <mergeCell ref="BC157:BP157"/>
    <mergeCell ref="A159:D159"/>
    <mergeCell ref="E159:AI159"/>
    <mergeCell ref="AJ159:AT159"/>
    <mergeCell ref="AU159:BD159"/>
    <mergeCell ref="BE159:BO159"/>
    <mergeCell ref="BP159:CB159"/>
    <mergeCell ref="A154:D154"/>
    <mergeCell ref="E154:AM154"/>
    <mergeCell ref="AN154:AV154"/>
    <mergeCell ref="AW154:BI154"/>
    <mergeCell ref="BJ154:CB154"/>
    <mergeCell ref="A156:CB156"/>
    <mergeCell ref="A152:D152"/>
    <mergeCell ref="E152:AM152"/>
    <mergeCell ref="AN152:AV152"/>
    <mergeCell ref="AW152:BI152"/>
    <mergeCell ref="BJ152:CB152"/>
    <mergeCell ref="A153:D153"/>
    <mergeCell ref="E153:AM153"/>
    <mergeCell ref="AN153:AV153"/>
    <mergeCell ref="AW153:BI153"/>
    <mergeCell ref="BJ153:CB153"/>
    <mergeCell ref="A150:D150"/>
    <mergeCell ref="E150:AM150"/>
    <mergeCell ref="AN150:AV150"/>
    <mergeCell ref="AW150:BI150"/>
    <mergeCell ref="BJ150:CB150"/>
    <mergeCell ref="A151:D151"/>
    <mergeCell ref="E151:AM151"/>
    <mergeCell ref="AN151:AV151"/>
    <mergeCell ref="AW151:BI151"/>
    <mergeCell ref="BJ151:CB151"/>
    <mergeCell ref="A146:CB146"/>
    <mergeCell ref="AS147:BB147"/>
    <mergeCell ref="BC147:BP147"/>
    <mergeCell ref="A149:D149"/>
    <mergeCell ref="E149:AM149"/>
    <mergeCell ref="AN149:AV149"/>
    <mergeCell ref="AW149:BI149"/>
    <mergeCell ref="BJ149:CB149"/>
    <mergeCell ref="A144:D144"/>
    <mergeCell ref="E144:AI144"/>
    <mergeCell ref="AJ144:AT144"/>
    <mergeCell ref="AU144:BD144"/>
    <mergeCell ref="BE144:BO144"/>
    <mergeCell ref="BP144:CB144"/>
    <mergeCell ref="A143:D143"/>
    <mergeCell ref="E143:AI143"/>
    <mergeCell ref="AJ143:AT143"/>
    <mergeCell ref="AU143:BD143"/>
    <mergeCell ref="BE143:BO143"/>
    <mergeCell ref="BP143:CB143"/>
    <mergeCell ref="A142:D142"/>
    <mergeCell ref="E142:AI142"/>
    <mergeCell ref="AJ142:AT142"/>
    <mergeCell ref="AU142:BD142"/>
    <mergeCell ref="BE142:BO142"/>
    <mergeCell ref="BP142:CB142"/>
    <mergeCell ref="A141:D141"/>
    <mergeCell ref="E141:AI141"/>
    <mergeCell ref="AJ141:AT141"/>
    <mergeCell ref="AU141:BD141"/>
    <mergeCell ref="BE141:BO141"/>
    <mergeCell ref="BP141:CB141"/>
    <mergeCell ref="A140:D140"/>
    <mergeCell ref="E140:AI140"/>
    <mergeCell ref="AJ140:AT140"/>
    <mergeCell ref="AU140:BD140"/>
    <mergeCell ref="BE140:BO140"/>
    <mergeCell ref="BP140:CB140"/>
    <mergeCell ref="S134:CB134"/>
    <mergeCell ref="A136:CB136"/>
    <mergeCell ref="AS137:BB137"/>
    <mergeCell ref="BC137:BP137"/>
    <mergeCell ref="A139:D139"/>
    <mergeCell ref="E139:AI139"/>
    <mergeCell ref="AJ139:AT139"/>
    <mergeCell ref="AU139:BD139"/>
    <mergeCell ref="BE139:BO139"/>
    <mergeCell ref="BP139:CB139"/>
    <mergeCell ref="A132:D132"/>
    <mergeCell ref="E132:AM132"/>
    <mergeCell ref="AN132:BA132"/>
    <mergeCell ref="BB132:BI132"/>
    <mergeCell ref="BJ132:CB132"/>
    <mergeCell ref="A131:D131"/>
    <mergeCell ref="E131:AM131"/>
    <mergeCell ref="AN131:BA131"/>
    <mergeCell ref="BB131:BI131"/>
    <mergeCell ref="BJ131:CB131"/>
    <mergeCell ref="A129:D129"/>
    <mergeCell ref="E129:AM129"/>
    <mergeCell ref="AN129:BA129"/>
    <mergeCell ref="BB129:BI129"/>
    <mergeCell ref="BJ129:CB129"/>
    <mergeCell ref="A130:D130"/>
    <mergeCell ref="E130:AM130"/>
    <mergeCell ref="AN130:BA130"/>
    <mergeCell ref="BB130:BI130"/>
    <mergeCell ref="BJ130:CB130"/>
    <mergeCell ref="A127:D127"/>
    <mergeCell ref="E127:AM127"/>
    <mergeCell ref="AN127:BA127"/>
    <mergeCell ref="BB127:BI127"/>
    <mergeCell ref="BJ127:CB127"/>
    <mergeCell ref="A128:D128"/>
    <mergeCell ref="E128:AM128"/>
    <mergeCell ref="AN128:BA128"/>
    <mergeCell ref="BB128:BI128"/>
    <mergeCell ref="BJ128:CB128"/>
    <mergeCell ref="A122:CB122"/>
    <mergeCell ref="T124:AJ124"/>
    <mergeCell ref="AS124:BB124"/>
    <mergeCell ref="BC124:BP124"/>
    <mergeCell ref="A126:D126"/>
    <mergeCell ref="E126:AM126"/>
    <mergeCell ref="AN126:BA126"/>
    <mergeCell ref="BB126:BI126"/>
    <mergeCell ref="BJ126:CB126"/>
    <mergeCell ref="A116:D116"/>
    <mergeCell ref="E116:BD116"/>
    <mergeCell ref="BE116:BP116"/>
    <mergeCell ref="BQ116:CB116"/>
    <mergeCell ref="CE116:CK116"/>
    <mergeCell ref="A118:CB120"/>
    <mergeCell ref="A112:D113"/>
    <mergeCell ref="E112:BD112"/>
    <mergeCell ref="BE112:BP113"/>
    <mergeCell ref="BQ112:CB113"/>
    <mergeCell ref="E113:BD113"/>
    <mergeCell ref="A114:D115"/>
    <mergeCell ref="E114:BD114"/>
    <mergeCell ref="BE114:BP115"/>
    <mergeCell ref="BQ114:CB115"/>
    <mergeCell ref="E115:BD115"/>
    <mergeCell ref="A108:D109"/>
    <mergeCell ref="E108:BD108"/>
    <mergeCell ref="BE108:BP109"/>
    <mergeCell ref="BQ108:CB109"/>
    <mergeCell ref="E109:BD109"/>
    <mergeCell ref="A110:D111"/>
    <mergeCell ref="E110:BD110"/>
    <mergeCell ref="BE110:BP111"/>
    <mergeCell ref="BQ110:CB111"/>
    <mergeCell ref="E111:BD111"/>
    <mergeCell ref="E105:BD105"/>
    <mergeCell ref="A106:D107"/>
    <mergeCell ref="E106:BD106"/>
    <mergeCell ref="BE106:BP107"/>
    <mergeCell ref="BQ106:CB107"/>
    <mergeCell ref="E107:BD107"/>
    <mergeCell ref="A101:D102"/>
    <mergeCell ref="E101:BD101"/>
    <mergeCell ref="BE101:BP102"/>
    <mergeCell ref="BQ101:CB102"/>
    <mergeCell ref="E102:BD102"/>
    <mergeCell ref="A103:D105"/>
    <mergeCell ref="E103:BD103"/>
    <mergeCell ref="BE103:BP105"/>
    <mergeCell ref="BQ103:CB105"/>
    <mergeCell ref="E104:BD104"/>
    <mergeCell ref="A98:D98"/>
    <mergeCell ref="E98:BD98"/>
    <mergeCell ref="BE98:BP98"/>
    <mergeCell ref="BQ98:CB98"/>
    <mergeCell ref="A99:D100"/>
    <mergeCell ref="E99:BD99"/>
    <mergeCell ref="BE99:BP100"/>
    <mergeCell ref="BQ99:CB100"/>
    <mergeCell ref="E100:BD100"/>
    <mergeCell ref="A95:D95"/>
    <mergeCell ref="E95:BD95"/>
    <mergeCell ref="BE95:BP95"/>
    <mergeCell ref="BQ95:CB95"/>
    <mergeCell ref="A96:D97"/>
    <mergeCell ref="E96:BD96"/>
    <mergeCell ref="BE96:BP97"/>
    <mergeCell ref="BQ96:CB97"/>
    <mergeCell ref="E97:BD97"/>
    <mergeCell ref="A93:D93"/>
    <mergeCell ref="E93:BD93"/>
    <mergeCell ref="BE93:BP93"/>
    <mergeCell ref="BQ93:CB93"/>
    <mergeCell ref="A94:D94"/>
    <mergeCell ref="E94:BD94"/>
    <mergeCell ref="BE94:BP94"/>
    <mergeCell ref="BQ94:CB94"/>
    <mergeCell ref="BQ90:CB90"/>
    <mergeCell ref="A91:D91"/>
    <mergeCell ref="E91:BD91"/>
    <mergeCell ref="BE91:BP91"/>
    <mergeCell ref="BQ91:CB91"/>
    <mergeCell ref="A92:D92"/>
    <mergeCell ref="E92:BD92"/>
    <mergeCell ref="BE92:BP92"/>
    <mergeCell ref="BQ92:CB92"/>
    <mergeCell ref="T88:AJ88"/>
    <mergeCell ref="AS88:BB88"/>
    <mergeCell ref="BC88:BP88"/>
    <mergeCell ref="A90:D90"/>
    <mergeCell ref="E90:BD90"/>
    <mergeCell ref="BE90:BP90"/>
    <mergeCell ref="A86:CB86"/>
    <mergeCell ref="A85:D85"/>
    <mergeCell ref="E85:AM85"/>
    <mergeCell ref="AN85:BA85"/>
    <mergeCell ref="BB85:BM85"/>
    <mergeCell ref="BN85:CB85"/>
    <mergeCell ref="A83:D83"/>
    <mergeCell ref="E83:AM83"/>
    <mergeCell ref="AN83:BA83"/>
    <mergeCell ref="BB83:BM83"/>
    <mergeCell ref="BN83:CB83"/>
    <mergeCell ref="A84:D84"/>
    <mergeCell ref="E84:AM84"/>
    <mergeCell ref="AN84:BA84"/>
    <mergeCell ref="BB84:BM84"/>
    <mergeCell ref="BN84:CB84"/>
    <mergeCell ref="A81:D81"/>
    <mergeCell ref="E81:AM81"/>
    <mergeCell ref="AN81:BA81"/>
    <mergeCell ref="BB81:BM81"/>
    <mergeCell ref="BN81:CB81"/>
    <mergeCell ref="A82:D82"/>
    <mergeCell ref="E82:AM82"/>
    <mergeCell ref="AN82:BA82"/>
    <mergeCell ref="BB82:BM82"/>
    <mergeCell ref="BN82:CB82"/>
    <mergeCell ref="A79:D79"/>
    <mergeCell ref="E79:AM79"/>
    <mergeCell ref="AN79:BA79"/>
    <mergeCell ref="BB79:BM79"/>
    <mergeCell ref="BN79:CB79"/>
    <mergeCell ref="A80:D80"/>
    <mergeCell ref="E80:AM80"/>
    <mergeCell ref="AN80:BA80"/>
    <mergeCell ref="BB80:BM80"/>
    <mergeCell ref="BN80:CB80"/>
    <mergeCell ref="A74:CB74"/>
    <mergeCell ref="T76:AJ76"/>
    <mergeCell ref="AS76:BB76"/>
    <mergeCell ref="BC76:BP76"/>
    <mergeCell ref="A78:D78"/>
    <mergeCell ref="E78:AM78"/>
    <mergeCell ref="AN78:BA78"/>
    <mergeCell ref="BB78:BM78"/>
    <mergeCell ref="BN78:CB78"/>
    <mergeCell ref="A72:D72"/>
    <mergeCell ref="E72:AL72"/>
    <mergeCell ref="AM72:AY72"/>
    <mergeCell ref="AZ72:BM72"/>
    <mergeCell ref="BN72:CB72"/>
    <mergeCell ref="A73:D73"/>
    <mergeCell ref="E73:AL73"/>
    <mergeCell ref="AM73:AY73"/>
    <mergeCell ref="AZ73:BM73"/>
    <mergeCell ref="BN73:CB73"/>
    <mergeCell ref="A70:D70"/>
    <mergeCell ref="E70:AL70"/>
    <mergeCell ref="AM70:AY70"/>
    <mergeCell ref="AZ70:BM70"/>
    <mergeCell ref="BN70:CB70"/>
    <mergeCell ref="A71:D71"/>
    <mergeCell ref="E71:AL71"/>
    <mergeCell ref="AM71:AY71"/>
    <mergeCell ref="AZ71:BM71"/>
    <mergeCell ref="BN71:CB71"/>
    <mergeCell ref="A68:D68"/>
    <mergeCell ref="E68:AL68"/>
    <mergeCell ref="AM68:AY68"/>
    <mergeCell ref="AZ68:BM68"/>
    <mergeCell ref="BN68:CB68"/>
    <mergeCell ref="A69:D69"/>
    <mergeCell ref="E69:AL69"/>
    <mergeCell ref="AM69:AY69"/>
    <mergeCell ref="AZ69:BM69"/>
    <mergeCell ref="BN69:CB69"/>
    <mergeCell ref="A66:D66"/>
    <mergeCell ref="E66:AL66"/>
    <mergeCell ref="AM66:AY66"/>
    <mergeCell ref="AZ66:BM66"/>
    <mergeCell ref="BN66:CB66"/>
    <mergeCell ref="A67:D67"/>
    <mergeCell ref="E67:AL67"/>
    <mergeCell ref="AM67:AY67"/>
    <mergeCell ref="AZ67:BM67"/>
    <mergeCell ref="BN67:CB67"/>
    <mergeCell ref="A64:D64"/>
    <mergeCell ref="E64:AL64"/>
    <mergeCell ref="AM64:AY64"/>
    <mergeCell ref="AZ64:BM64"/>
    <mergeCell ref="BN64:CB64"/>
    <mergeCell ref="A65:D65"/>
    <mergeCell ref="E65:AL65"/>
    <mergeCell ref="AM65:AY65"/>
    <mergeCell ref="AZ65:BM65"/>
    <mergeCell ref="BN65:CB65"/>
    <mergeCell ref="A62:D62"/>
    <mergeCell ref="E62:AL62"/>
    <mergeCell ref="AM62:AY62"/>
    <mergeCell ref="AZ62:BM62"/>
    <mergeCell ref="BN62:CB62"/>
    <mergeCell ref="A63:D63"/>
    <mergeCell ref="E63:AL63"/>
    <mergeCell ref="AM63:AY63"/>
    <mergeCell ref="AZ63:BM63"/>
    <mergeCell ref="BN63:CB63"/>
    <mergeCell ref="A60:D60"/>
    <mergeCell ref="E60:AL60"/>
    <mergeCell ref="AM60:AY60"/>
    <mergeCell ref="AZ60:BM60"/>
    <mergeCell ref="BN60:CB60"/>
    <mergeCell ref="A61:D61"/>
    <mergeCell ref="E61:AL61"/>
    <mergeCell ref="AM61:AY61"/>
    <mergeCell ref="AZ61:BM61"/>
    <mergeCell ref="BN61:CB61"/>
    <mergeCell ref="A58:D58"/>
    <mergeCell ref="E58:AL58"/>
    <mergeCell ref="AM58:AY58"/>
    <mergeCell ref="AZ58:BM58"/>
    <mergeCell ref="BN58:CB58"/>
    <mergeCell ref="A59:D59"/>
    <mergeCell ref="E59:AL59"/>
    <mergeCell ref="AM59:AY59"/>
    <mergeCell ref="AZ59:BM59"/>
    <mergeCell ref="BN59:CB59"/>
    <mergeCell ref="A56:D56"/>
    <mergeCell ref="E56:AL56"/>
    <mergeCell ref="AM56:AY56"/>
    <mergeCell ref="AZ56:BM56"/>
    <mergeCell ref="BN56:CB56"/>
    <mergeCell ref="A57:D57"/>
    <mergeCell ref="E57:AL57"/>
    <mergeCell ref="AM57:AY57"/>
    <mergeCell ref="AZ57:BM57"/>
    <mergeCell ref="BN57:CB57"/>
    <mergeCell ref="A54:D54"/>
    <mergeCell ref="E54:AL54"/>
    <mergeCell ref="AM54:AY54"/>
    <mergeCell ref="AZ54:BM54"/>
    <mergeCell ref="BN54:CB54"/>
    <mergeCell ref="A55:D55"/>
    <mergeCell ref="E55:AL55"/>
    <mergeCell ref="AM55:AY55"/>
    <mergeCell ref="AZ55:BM55"/>
    <mergeCell ref="BN55:CB55"/>
    <mergeCell ref="A52:D52"/>
    <mergeCell ref="E52:AL52"/>
    <mergeCell ref="AM52:AY52"/>
    <mergeCell ref="AZ52:BM52"/>
    <mergeCell ref="BN52:CB52"/>
    <mergeCell ref="A53:D53"/>
    <mergeCell ref="E53:AL53"/>
    <mergeCell ref="AM53:AY53"/>
    <mergeCell ref="AZ53:BM53"/>
    <mergeCell ref="BN53:CB53"/>
    <mergeCell ref="A46:D46"/>
    <mergeCell ref="E46:AL46"/>
    <mergeCell ref="AM46:AY46"/>
    <mergeCell ref="AZ46:BM46"/>
    <mergeCell ref="BN46:CB46"/>
    <mergeCell ref="A37:D37"/>
    <mergeCell ref="E37:AL37"/>
    <mergeCell ref="AM37:AY37"/>
    <mergeCell ref="AZ37:BM37"/>
    <mergeCell ref="BN37:CB37"/>
    <mergeCell ref="A38:D38"/>
    <mergeCell ref="E38:AL38"/>
    <mergeCell ref="AM38:AY38"/>
    <mergeCell ref="AZ38:BM38"/>
    <mergeCell ref="BN38:CB38"/>
    <mergeCell ref="BN41:CB41"/>
    <mergeCell ref="A42:D42"/>
    <mergeCell ref="E42:AL42"/>
    <mergeCell ref="AM42:AY42"/>
    <mergeCell ref="AZ42:BM42"/>
    <mergeCell ref="BN42:CB42"/>
    <mergeCell ref="A43:D43"/>
    <mergeCell ref="E43:AL43"/>
    <mergeCell ref="AM43:AY43"/>
    <mergeCell ref="AZ43:BM43"/>
    <mergeCell ref="BN43:CB43"/>
    <mergeCell ref="A44:D44"/>
    <mergeCell ref="E44:AL44"/>
    <mergeCell ref="AM44:AY44"/>
    <mergeCell ref="AZ44:BM44"/>
    <mergeCell ref="BN44:CB44"/>
    <mergeCell ref="A45:D45"/>
    <mergeCell ref="A36:D36"/>
    <mergeCell ref="E36:AL36"/>
    <mergeCell ref="AM36:AY36"/>
    <mergeCell ref="AZ36:BM36"/>
    <mergeCell ref="BN36:CB36"/>
    <mergeCell ref="A33:D33"/>
    <mergeCell ref="E33:AL33"/>
    <mergeCell ref="AM33:AY33"/>
    <mergeCell ref="AZ33:BM33"/>
    <mergeCell ref="BN33:CB33"/>
    <mergeCell ref="A34:D34"/>
    <mergeCell ref="E34:AL34"/>
    <mergeCell ref="AM34:AY34"/>
    <mergeCell ref="AZ34:BM34"/>
    <mergeCell ref="BN34:CB34"/>
    <mergeCell ref="A39:D39"/>
    <mergeCell ref="E39:AL39"/>
    <mergeCell ref="AM39:AY39"/>
    <mergeCell ref="AZ39:BM39"/>
    <mergeCell ref="BN39:CB39"/>
    <mergeCell ref="A32:D32"/>
    <mergeCell ref="E32:AL32"/>
    <mergeCell ref="AM32:AY32"/>
    <mergeCell ref="AZ32:BM32"/>
    <mergeCell ref="BN32:CB32"/>
    <mergeCell ref="A29:D29"/>
    <mergeCell ref="E29:AL29"/>
    <mergeCell ref="AM29:AY29"/>
    <mergeCell ref="AZ29:BM29"/>
    <mergeCell ref="BN29:CB29"/>
    <mergeCell ref="A30:D30"/>
    <mergeCell ref="E30:AL30"/>
    <mergeCell ref="AM30:AY30"/>
    <mergeCell ref="AZ30:BM30"/>
    <mergeCell ref="BN30:CB30"/>
    <mergeCell ref="A35:D35"/>
    <mergeCell ref="E35:AL35"/>
    <mergeCell ref="AM35:AY35"/>
    <mergeCell ref="AZ35:BM35"/>
    <mergeCell ref="BN35:CB35"/>
    <mergeCell ref="A28:D28"/>
    <mergeCell ref="E28:AL28"/>
    <mergeCell ref="AM28:AY28"/>
    <mergeCell ref="AZ28:BM28"/>
    <mergeCell ref="BN28:CB28"/>
    <mergeCell ref="A25:D25"/>
    <mergeCell ref="E25:AL25"/>
    <mergeCell ref="AM25:AY25"/>
    <mergeCell ref="AZ25:BM25"/>
    <mergeCell ref="BN25:CB25"/>
    <mergeCell ref="A26:D26"/>
    <mergeCell ref="E26:AL26"/>
    <mergeCell ref="AM26:AY26"/>
    <mergeCell ref="AZ26:BM26"/>
    <mergeCell ref="BN26:CB26"/>
    <mergeCell ref="A31:D31"/>
    <mergeCell ref="E31:AL31"/>
    <mergeCell ref="AM31:AY31"/>
    <mergeCell ref="AZ31:BM31"/>
    <mergeCell ref="BN31:CB31"/>
    <mergeCell ref="A24:D24"/>
    <mergeCell ref="E24:AL24"/>
    <mergeCell ref="AM24:AY24"/>
    <mergeCell ref="AZ24:BM24"/>
    <mergeCell ref="BN24:CB24"/>
    <mergeCell ref="A19:D19"/>
    <mergeCell ref="E19:AM19"/>
    <mergeCell ref="AN19:BM19"/>
    <mergeCell ref="BN19:CB19"/>
    <mergeCell ref="A18:D18"/>
    <mergeCell ref="E18:AM18"/>
    <mergeCell ref="AN18:BM18"/>
    <mergeCell ref="BN18:CB18"/>
    <mergeCell ref="A27:D27"/>
    <mergeCell ref="E27:AL27"/>
    <mergeCell ref="AM27:AY27"/>
    <mergeCell ref="AZ27:BM27"/>
    <mergeCell ref="BN27:CB27"/>
    <mergeCell ref="E17:AM17"/>
    <mergeCell ref="AN17:BM17"/>
    <mergeCell ref="BN17:CB17"/>
    <mergeCell ref="A14:D14"/>
    <mergeCell ref="E14:AM14"/>
    <mergeCell ref="AN14:BM14"/>
    <mergeCell ref="BN14:CB14"/>
    <mergeCell ref="A15:D15"/>
    <mergeCell ref="E15:AM15"/>
    <mergeCell ref="AN15:BM15"/>
    <mergeCell ref="BN15:CB15"/>
    <mergeCell ref="A13:CB13"/>
    <mergeCell ref="A20:CB20"/>
    <mergeCell ref="A22:CB22"/>
    <mergeCell ref="T23:AJ23"/>
    <mergeCell ref="AS23:BB23"/>
    <mergeCell ref="BC23:BP23"/>
    <mergeCell ref="A212:D212"/>
    <mergeCell ref="E212:BC212"/>
    <mergeCell ref="BD212:BM212"/>
    <mergeCell ref="BN212:CB212"/>
    <mergeCell ref="A208:D208"/>
    <mergeCell ref="E208:BC208"/>
    <mergeCell ref="BD208:BM208"/>
    <mergeCell ref="BN208:CB208"/>
    <mergeCell ref="AV2:CB2"/>
    <mergeCell ref="A4:CB4"/>
    <mergeCell ref="A6:CB6"/>
    <mergeCell ref="A7:CB7"/>
    <mergeCell ref="A9:CB9"/>
    <mergeCell ref="A11:AG11"/>
    <mergeCell ref="AH11:CB11"/>
    <mergeCell ref="A203:D203"/>
    <mergeCell ref="E203:BC203"/>
    <mergeCell ref="BD203:BM203"/>
    <mergeCell ref="BN203:CB203"/>
    <mergeCell ref="A204:D204"/>
    <mergeCell ref="E204:BC204"/>
    <mergeCell ref="BD204:BM204"/>
    <mergeCell ref="BN204:CB204"/>
    <mergeCell ref="A205:D205"/>
    <mergeCell ref="E205:BC205"/>
    <mergeCell ref="BD205:BM205"/>
    <mergeCell ref="BN205:CB205"/>
    <mergeCell ref="A16:D16"/>
    <mergeCell ref="E16:AM16"/>
    <mergeCell ref="AN16:BM16"/>
    <mergeCell ref="BN16:CB16"/>
    <mergeCell ref="A17:D17"/>
  </mergeCells>
  <pageMargins left="0.78740157480314965" right="0.39370078740157483" top="0.27559055118110237" bottom="0.27559055118110237" header="0.27559055118110237" footer="0.27559055118110237"/>
  <pageSetup paperSize="9" scale="99" fitToHeight="41" orientation="portrait" r:id="rId1"/>
  <headerFooter alignWithMargins="0"/>
  <rowBreaks count="1" manualBreakCount="1">
    <brk id="162" max="79" man="1"/>
  </rowBreaks>
  <colBreaks count="1" manualBreakCount="1">
    <brk id="56" max="68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U217"/>
  <sheetViews>
    <sheetView view="pageBreakPreview" topLeftCell="A147" zoomScaleSheetLayoutView="100" workbookViewId="0">
      <selection activeCell="CQ124" sqref="CQ124"/>
    </sheetView>
  </sheetViews>
  <sheetFormatPr defaultColWidth="1.140625" defaultRowHeight="12.75" x14ac:dyDescent="0.2"/>
  <cols>
    <col min="1" max="44" width="1.140625" style="4"/>
    <col min="45" max="45" width="1.28515625" style="4" customWidth="1"/>
    <col min="46" max="65" width="1.140625" style="4"/>
    <col min="66" max="66" width="1.85546875" style="4" bestFit="1" customWidth="1"/>
    <col min="67"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6" width="1.140625" style="4"/>
    <col min="97" max="97" width="3.5703125" style="4" bestFit="1" customWidth="1"/>
    <col min="98" max="98" width="1.140625" style="4"/>
    <col min="99" max="99" width="13.140625" style="4" customWidth="1"/>
    <col min="100" max="16384" width="1.140625" style="4"/>
  </cols>
  <sheetData>
    <row r="1" spans="1:99"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9"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9"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9"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9" ht="7.5" customHeight="1" x14ac:dyDescent="0.2"/>
    <row r="6" spans="1:99"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9"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c r="CS7" s="4">
        <v>111</v>
      </c>
      <c r="CU7" s="80">
        <f>BN55</f>
        <v>476000</v>
      </c>
    </row>
    <row r="8" spans="1:99" ht="12" customHeight="1" x14ac:dyDescent="0.2">
      <c r="CS8" s="4">
        <v>119</v>
      </c>
      <c r="CU8" s="80">
        <f>BQ87</f>
        <v>130000</v>
      </c>
    </row>
    <row r="9" spans="1:99"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S9" s="4">
        <v>852</v>
      </c>
      <c r="CU9" s="80">
        <f>BJ103</f>
        <v>10000</v>
      </c>
    </row>
    <row r="10" spans="1:99" ht="12" customHeight="1" x14ac:dyDescent="0.2">
      <c r="CS10" s="4">
        <v>853</v>
      </c>
      <c r="CU10" s="80">
        <f>BJ113</f>
        <v>10000</v>
      </c>
    </row>
    <row r="11" spans="1:99" ht="68.25" customHeight="1" x14ac:dyDescent="0.25">
      <c r="A11" s="485" t="s">
        <v>405</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548" t="s">
        <v>650</v>
      </c>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S11" s="4">
        <v>244</v>
      </c>
      <c r="CU11" s="80">
        <f>BP131+BN144+BN161+BN207</f>
        <v>574000</v>
      </c>
    </row>
    <row r="12" spans="1:99" ht="12" customHeight="1" x14ac:dyDescent="0.2">
      <c r="CU12" s="80">
        <f>SUM(CU7:CU11)</f>
        <v>1200000</v>
      </c>
    </row>
    <row r="13" spans="1:99" ht="30.75" customHeight="1" x14ac:dyDescent="0.25">
      <c r="A13" s="485" t="s">
        <v>518</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row>
    <row r="14" spans="1:99" ht="12" customHeight="1" x14ac:dyDescent="0.2"/>
    <row r="15" spans="1:99" ht="12" customHeight="1" x14ac:dyDescent="0.2">
      <c r="A15" s="157" t="s">
        <v>142</v>
      </c>
      <c r="B15" s="158"/>
      <c r="C15" s="158"/>
      <c r="D15" s="159"/>
      <c r="E15" s="157" t="s">
        <v>41</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9"/>
      <c r="AN15" s="157" t="s">
        <v>424</v>
      </c>
      <c r="AO15" s="158"/>
      <c r="AP15" s="158"/>
      <c r="AQ15" s="158"/>
      <c r="AR15" s="158"/>
      <c r="AS15" s="158"/>
      <c r="AT15" s="158"/>
      <c r="AU15" s="158"/>
      <c r="AV15" s="158"/>
      <c r="AW15" s="158"/>
      <c r="AX15" s="158"/>
      <c r="AY15" s="158"/>
      <c r="AZ15" s="158"/>
      <c r="BA15" s="159"/>
      <c r="BB15" s="157" t="s">
        <v>477</v>
      </c>
      <c r="BC15" s="158"/>
      <c r="BD15" s="158"/>
      <c r="BE15" s="158"/>
      <c r="BF15" s="158"/>
      <c r="BG15" s="158"/>
      <c r="BH15" s="158"/>
      <c r="BI15" s="158"/>
      <c r="BJ15" s="158"/>
      <c r="BK15" s="158"/>
      <c r="BL15" s="158"/>
      <c r="BM15" s="159"/>
      <c r="BN15" s="157" t="s">
        <v>436</v>
      </c>
      <c r="BO15" s="158"/>
      <c r="BP15" s="158"/>
      <c r="BQ15" s="158"/>
      <c r="BR15" s="158"/>
      <c r="BS15" s="158"/>
      <c r="BT15" s="158"/>
      <c r="BU15" s="158"/>
      <c r="BV15" s="158"/>
      <c r="BW15" s="158"/>
      <c r="BX15" s="158"/>
      <c r="BY15" s="158"/>
      <c r="BZ15" s="158"/>
      <c r="CA15" s="158"/>
      <c r="CB15" s="159"/>
    </row>
    <row r="16" spans="1:99" ht="12" customHeight="1" x14ac:dyDescent="0.2">
      <c r="A16" s="407" t="s">
        <v>143</v>
      </c>
      <c r="B16" s="408"/>
      <c r="C16" s="408"/>
      <c r="D16" s="409"/>
      <c r="E16" s="407"/>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9"/>
      <c r="AN16" s="407" t="s">
        <v>503</v>
      </c>
      <c r="AO16" s="408"/>
      <c r="AP16" s="408"/>
      <c r="AQ16" s="408"/>
      <c r="AR16" s="408"/>
      <c r="AS16" s="408"/>
      <c r="AT16" s="408"/>
      <c r="AU16" s="408"/>
      <c r="AV16" s="408"/>
      <c r="AW16" s="408"/>
      <c r="AX16" s="408"/>
      <c r="AY16" s="408"/>
      <c r="AZ16" s="408"/>
      <c r="BA16" s="409"/>
      <c r="BB16" s="407" t="s">
        <v>517</v>
      </c>
      <c r="BC16" s="408"/>
      <c r="BD16" s="408"/>
      <c r="BE16" s="408"/>
      <c r="BF16" s="408"/>
      <c r="BG16" s="408"/>
      <c r="BH16" s="408"/>
      <c r="BI16" s="408"/>
      <c r="BJ16" s="408"/>
      <c r="BK16" s="408"/>
      <c r="BL16" s="408"/>
      <c r="BM16" s="409"/>
      <c r="BN16" s="407" t="s">
        <v>513</v>
      </c>
      <c r="BO16" s="408"/>
      <c r="BP16" s="408"/>
      <c r="BQ16" s="408"/>
      <c r="BR16" s="408"/>
      <c r="BS16" s="408"/>
      <c r="BT16" s="408"/>
      <c r="BU16" s="408"/>
      <c r="BV16" s="408"/>
      <c r="BW16" s="408"/>
      <c r="BX16" s="408"/>
      <c r="BY16" s="408"/>
      <c r="BZ16" s="408"/>
      <c r="CA16" s="408"/>
      <c r="CB16" s="409"/>
    </row>
    <row r="17" spans="1:80" ht="12" customHeight="1" x14ac:dyDescent="0.2">
      <c r="A17" s="407"/>
      <c r="B17" s="408"/>
      <c r="C17" s="408"/>
      <c r="D17" s="409"/>
      <c r="E17" s="407"/>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9"/>
      <c r="AN17" s="407"/>
      <c r="AO17" s="408"/>
      <c r="AP17" s="408"/>
      <c r="AQ17" s="408"/>
      <c r="AR17" s="408"/>
      <c r="AS17" s="408"/>
      <c r="AT17" s="408"/>
      <c r="AU17" s="408"/>
      <c r="AV17" s="408"/>
      <c r="AW17" s="408"/>
      <c r="AX17" s="408"/>
      <c r="AY17" s="408"/>
      <c r="AZ17" s="408"/>
      <c r="BA17" s="409"/>
      <c r="BB17" s="407" t="s">
        <v>432</v>
      </c>
      <c r="BC17" s="408"/>
      <c r="BD17" s="408"/>
      <c r="BE17" s="408"/>
      <c r="BF17" s="408"/>
      <c r="BG17" s="408"/>
      <c r="BH17" s="408"/>
      <c r="BI17" s="408"/>
      <c r="BJ17" s="408"/>
      <c r="BK17" s="408"/>
      <c r="BL17" s="408"/>
      <c r="BM17" s="409"/>
      <c r="BN17" s="407" t="s">
        <v>432</v>
      </c>
      <c r="BO17" s="408"/>
      <c r="BP17" s="408"/>
      <c r="BQ17" s="408"/>
      <c r="BR17" s="408"/>
      <c r="BS17" s="408"/>
      <c r="BT17" s="408"/>
      <c r="BU17" s="408"/>
      <c r="BV17" s="408"/>
      <c r="BW17" s="408"/>
      <c r="BX17" s="408"/>
      <c r="BY17" s="408"/>
      <c r="BZ17" s="408"/>
      <c r="CA17" s="408"/>
      <c r="CB17" s="409"/>
    </row>
    <row r="18" spans="1:80" ht="12" customHeight="1" x14ac:dyDescent="0.2">
      <c r="A18" s="400">
        <v>1</v>
      </c>
      <c r="B18" s="401"/>
      <c r="C18" s="401"/>
      <c r="D18" s="402"/>
      <c r="E18" s="400">
        <v>2</v>
      </c>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2"/>
      <c r="AN18" s="400">
        <v>3</v>
      </c>
      <c r="AO18" s="401"/>
      <c r="AP18" s="401"/>
      <c r="AQ18" s="401"/>
      <c r="AR18" s="401"/>
      <c r="AS18" s="401"/>
      <c r="AT18" s="401"/>
      <c r="AU18" s="401"/>
      <c r="AV18" s="401"/>
      <c r="AW18" s="401"/>
      <c r="AX18" s="401"/>
      <c r="AY18" s="401"/>
      <c r="AZ18" s="401"/>
      <c r="BA18" s="402"/>
      <c r="BB18" s="400">
        <v>4</v>
      </c>
      <c r="BC18" s="401"/>
      <c r="BD18" s="401"/>
      <c r="BE18" s="401"/>
      <c r="BF18" s="401"/>
      <c r="BG18" s="401"/>
      <c r="BH18" s="401"/>
      <c r="BI18" s="401"/>
      <c r="BJ18" s="401"/>
      <c r="BK18" s="401"/>
      <c r="BL18" s="401"/>
      <c r="BM18" s="402"/>
      <c r="BN18" s="400">
        <v>5</v>
      </c>
      <c r="BO18" s="401"/>
      <c r="BP18" s="401"/>
      <c r="BQ18" s="401"/>
      <c r="BR18" s="401"/>
      <c r="BS18" s="401"/>
      <c r="BT18" s="401"/>
      <c r="BU18" s="401"/>
      <c r="BV18" s="401"/>
      <c r="BW18" s="401"/>
      <c r="BX18" s="401"/>
      <c r="BY18" s="401"/>
      <c r="BZ18" s="401"/>
      <c r="CA18" s="401"/>
      <c r="CB18" s="402"/>
    </row>
    <row r="19" spans="1:80" ht="26.25" customHeight="1" x14ac:dyDescent="0.2">
      <c r="A19" s="413">
        <v>1</v>
      </c>
      <c r="B19" s="414"/>
      <c r="C19" s="414"/>
      <c r="D19" s="415"/>
      <c r="E19" s="577" t="s">
        <v>651</v>
      </c>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9"/>
      <c r="AN19" s="218">
        <v>12</v>
      </c>
      <c r="AO19" s="219"/>
      <c r="AP19" s="219"/>
      <c r="AQ19" s="219"/>
      <c r="AR19" s="219"/>
      <c r="AS19" s="219"/>
      <c r="AT19" s="219"/>
      <c r="AU19" s="219"/>
      <c r="AV19" s="219"/>
      <c r="AW19" s="219"/>
      <c r="AX19" s="219"/>
      <c r="AY19" s="219"/>
      <c r="AZ19" s="219"/>
      <c r="BA19" s="220"/>
      <c r="BB19" s="237">
        <v>100000</v>
      </c>
      <c r="BC19" s="238"/>
      <c r="BD19" s="238"/>
      <c r="BE19" s="238"/>
      <c r="BF19" s="238"/>
      <c r="BG19" s="238"/>
      <c r="BH19" s="238"/>
      <c r="BI19" s="238"/>
      <c r="BJ19" s="238"/>
      <c r="BK19" s="238"/>
      <c r="BL19" s="238"/>
      <c r="BM19" s="278"/>
      <c r="BN19" s="237">
        <f t="shared" ref="BN19" si="0">AN19*BB19</f>
        <v>1200000</v>
      </c>
      <c r="BO19" s="238"/>
      <c r="BP19" s="238"/>
      <c r="BQ19" s="238"/>
      <c r="BR19" s="238"/>
      <c r="BS19" s="238"/>
      <c r="BT19" s="238"/>
      <c r="BU19" s="238"/>
      <c r="BV19" s="238"/>
      <c r="BW19" s="238"/>
      <c r="BX19" s="238"/>
      <c r="BY19" s="238"/>
      <c r="BZ19" s="238"/>
      <c r="CA19" s="238"/>
      <c r="CB19" s="278"/>
    </row>
    <row r="20" spans="1:80" ht="12" customHeight="1" x14ac:dyDescent="0.2">
      <c r="A20" s="377"/>
      <c r="B20" s="378"/>
      <c r="C20" s="378"/>
      <c r="D20" s="379"/>
      <c r="E20" s="380" t="s">
        <v>421</v>
      </c>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2"/>
      <c r="AN20" s="383" t="s">
        <v>52</v>
      </c>
      <c r="AO20" s="384"/>
      <c r="AP20" s="384"/>
      <c r="AQ20" s="384"/>
      <c r="AR20" s="384"/>
      <c r="AS20" s="384"/>
      <c r="AT20" s="384"/>
      <c r="AU20" s="384"/>
      <c r="AV20" s="384"/>
      <c r="AW20" s="384"/>
      <c r="AX20" s="384"/>
      <c r="AY20" s="384"/>
      <c r="AZ20" s="384"/>
      <c r="BA20" s="385"/>
      <c r="BB20" s="386" t="s">
        <v>52</v>
      </c>
      <c r="BC20" s="387"/>
      <c r="BD20" s="387"/>
      <c r="BE20" s="387"/>
      <c r="BF20" s="387"/>
      <c r="BG20" s="387"/>
      <c r="BH20" s="387"/>
      <c r="BI20" s="387"/>
      <c r="BJ20" s="387"/>
      <c r="BK20" s="387"/>
      <c r="BL20" s="387"/>
      <c r="BM20" s="388"/>
      <c r="BN20" s="545">
        <f>SUM(BN19:CB19)</f>
        <v>1200000</v>
      </c>
      <c r="BO20" s="546"/>
      <c r="BP20" s="546"/>
      <c r="BQ20" s="546"/>
      <c r="BR20" s="546"/>
      <c r="BS20" s="546"/>
      <c r="BT20" s="546"/>
      <c r="BU20" s="546"/>
      <c r="BV20" s="546"/>
      <c r="BW20" s="546"/>
      <c r="BX20" s="546"/>
      <c r="BY20" s="546"/>
      <c r="BZ20" s="546"/>
      <c r="CA20" s="546"/>
      <c r="CB20" s="547"/>
    </row>
    <row r="21" spans="1:80" ht="12" customHeight="1" x14ac:dyDescent="0.2"/>
    <row r="22" spans="1:80" ht="15.75" x14ac:dyDescent="0.25">
      <c r="A22" s="428" t="s">
        <v>534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row>
    <row r="23" spans="1:80" ht="7.5"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row>
    <row r="24" spans="1:80" ht="15.75" x14ac:dyDescent="0.25">
      <c r="A24" s="428" t="s">
        <v>529</v>
      </c>
      <c r="B24" s="428"/>
      <c r="C24" s="428"/>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row>
    <row r="25" spans="1:80" ht="12.75" customHeight="1" x14ac:dyDescent="0.25">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row>
    <row r="26" spans="1:80" s="74" customFormat="1" ht="15.75" x14ac:dyDescent="0.25">
      <c r="A26" s="7" t="s">
        <v>406</v>
      </c>
      <c r="B26" s="7"/>
      <c r="C26" s="7"/>
      <c r="D26" s="7"/>
      <c r="E26" s="7"/>
      <c r="F26" s="7"/>
      <c r="G26" s="7"/>
      <c r="H26" s="7"/>
      <c r="I26" s="7"/>
      <c r="J26" s="7"/>
      <c r="K26" s="7"/>
      <c r="L26" s="7"/>
      <c r="M26" s="7"/>
      <c r="N26" s="7"/>
      <c r="O26" s="7"/>
      <c r="P26" s="7"/>
      <c r="Q26" s="7"/>
      <c r="R26" s="7"/>
      <c r="S26" s="7"/>
      <c r="T26" s="434" t="s">
        <v>80</v>
      </c>
      <c r="U26" s="434"/>
      <c r="V26" s="434"/>
      <c r="W26" s="434"/>
      <c r="X26" s="434"/>
      <c r="Y26" s="434"/>
      <c r="Z26" s="434"/>
      <c r="AA26" s="434"/>
      <c r="AB26" s="434"/>
      <c r="AC26" s="434"/>
      <c r="AD26" s="434"/>
      <c r="AE26" s="434"/>
      <c r="AF26" s="434"/>
      <c r="AG26" s="434"/>
      <c r="AH26" s="434"/>
      <c r="AI26" s="434"/>
      <c r="AJ26" s="434"/>
      <c r="AK26" s="27"/>
      <c r="AL26" s="27"/>
      <c r="AM26" s="27"/>
      <c r="AN26" s="27"/>
      <c r="AO26" s="27"/>
      <c r="AP26" s="27"/>
      <c r="AQ26" s="27"/>
      <c r="AR26" s="27"/>
      <c r="AS26" s="410" t="s">
        <v>511</v>
      </c>
      <c r="AT26" s="410"/>
      <c r="AU26" s="410"/>
      <c r="AV26" s="410"/>
      <c r="AW26" s="410"/>
      <c r="AX26" s="410"/>
      <c r="AY26" s="410"/>
      <c r="AZ26" s="410"/>
      <c r="BA26" s="410"/>
      <c r="BB26" s="410"/>
      <c r="BC26" s="434" t="s">
        <v>265</v>
      </c>
      <c r="BD26" s="434"/>
      <c r="BE26" s="434"/>
      <c r="BF26" s="434"/>
      <c r="BG26" s="434"/>
      <c r="BH26" s="434"/>
      <c r="BI26" s="434"/>
      <c r="BJ26" s="434"/>
      <c r="BK26" s="434"/>
      <c r="BL26" s="434"/>
      <c r="BM26" s="434"/>
      <c r="BN26" s="434"/>
      <c r="BO26" s="434"/>
      <c r="BP26" s="434"/>
    </row>
    <row r="28" spans="1:80" x14ac:dyDescent="0.2">
      <c r="A28" s="157" t="s">
        <v>142</v>
      </c>
      <c r="B28" s="158"/>
      <c r="C28" s="158"/>
      <c r="D28" s="159"/>
      <c r="E28" s="532" t="s">
        <v>407</v>
      </c>
      <c r="F28" s="533"/>
      <c r="G28" s="533"/>
      <c r="H28" s="533"/>
      <c r="I28" s="533"/>
      <c r="J28" s="533"/>
      <c r="K28" s="533"/>
      <c r="L28" s="533"/>
      <c r="M28" s="533"/>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4"/>
      <c r="AM28" s="157" t="s">
        <v>408</v>
      </c>
      <c r="AN28" s="158"/>
      <c r="AO28" s="158"/>
      <c r="AP28" s="158"/>
      <c r="AQ28" s="158"/>
      <c r="AR28" s="158"/>
      <c r="AS28" s="158"/>
      <c r="AT28" s="158"/>
      <c r="AU28" s="158"/>
      <c r="AV28" s="158"/>
      <c r="AW28" s="158"/>
      <c r="AX28" s="158"/>
      <c r="AY28" s="159"/>
      <c r="AZ28" s="532" t="s">
        <v>409</v>
      </c>
      <c r="BA28" s="533"/>
      <c r="BB28" s="533"/>
      <c r="BC28" s="533"/>
      <c r="BD28" s="533"/>
      <c r="BE28" s="533"/>
      <c r="BF28" s="533"/>
      <c r="BG28" s="533"/>
      <c r="BH28" s="533"/>
      <c r="BI28" s="533"/>
      <c r="BJ28" s="533"/>
      <c r="BK28" s="533"/>
      <c r="BL28" s="533"/>
      <c r="BM28" s="534"/>
      <c r="BN28" s="532" t="s">
        <v>410</v>
      </c>
      <c r="BO28" s="533"/>
      <c r="BP28" s="533"/>
      <c r="BQ28" s="533"/>
      <c r="BR28" s="533"/>
      <c r="BS28" s="533"/>
      <c r="BT28" s="533"/>
      <c r="BU28" s="533"/>
      <c r="BV28" s="533"/>
      <c r="BW28" s="533"/>
      <c r="BX28" s="533"/>
      <c r="BY28" s="533"/>
      <c r="BZ28" s="533"/>
      <c r="CA28" s="533"/>
      <c r="CB28" s="534"/>
    </row>
    <row r="29" spans="1:80" x14ac:dyDescent="0.2">
      <c r="A29" s="407" t="s">
        <v>143</v>
      </c>
      <c r="B29" s="408"/>
      <c r="C29" s="408"/>
      <c r="D29" s="409"/>
      <c r="E29" s="412" t="s">
        <v>411</v>
      </c>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531"/>
      <c r="AM29" s="407" t="s">
        <v>412</v>
      </c>
      <c r="AN29" s="408"/>
      <c r="AO29" s="408"/>
      <c r="AP29" s="408"/>
      <c r="AQ29" s="408"/>
      <c r="AR29" s="408"/>
      <c r="AS29" s="408"/>
      <c r="AT29" s="408"/>
      <c r="AU29" s="408"/>
      <c r="AV29" s="408"/>
      <c r="AW29" s="408"/>
      <c r="AX29" s="408"/>
      <c r="AY29" s="409"/>
      <c r="AZ29" s="412" t="s">
        <v>413</v>
      </c>
      <c r="BA29" s="346"/>
      <c r="BB29" s="346"/>
      <c r="BC29" s="346"/>
      <c r="BD29" s="346"/>
      <c r="BE29" s="346"/>
      <c r="BF29" s="346"/>
      <c r="BG29" s="346"/>
      <c r="BH29" s="346"/>
      <c r="BI29" s="346"/>
      <c r="BJ29" s="346"/>
      <c r="BK29" s="346"/>
      <c r="BL29" s="346"/>
      <c r="BM29" s="531"/>
      <c r="BN29" s="412" t="s">
        <v>414</v>
      </c>
      <c r="BO29" s="346"/>
      <c r="BP29" s="346"/>
      <c r="BQ29" s="346"/>
      <c r="BR29" s="346"/>
      <c r="BS29" s="346"/>
      <c r="BT29" s="346"/>
      <c r="BU29" s="346"/>
      <c r="BV29" s="346"/>
      <c r="BW29" s="346"/>
      <c r="BX29" s="346"/>
      <c r="BY29" s="346"/>
      <c r="BZ29" s="346"/>
      <c r="CA29" s="346"/>
      <c r="CB29" s="531"/>
    </row>
    <row r="30" spans="1:80" x14ac:dyDescent="0.2">
      <c r="A30" s="407"/>
      <c r="B30" s="408"/>
      <c r="C30" s="408"/>
      <c r="D30" s="409"/>
      <c r="E30" s="412"/>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531"/>
      <c r="AM30" s="407" t="s">
        <v>415</v>
      </c>
      <c r="AN30" s="408"/>
      <c r="AO30" s="408"/>
      <c r="AP30" s="408"/>
      <c r="AQ30" s="408"/>
      <c r="AR30" s="408"/>
      <c r="AS30" s="408"/>
      <c r="AT30" s="408"/>
      <c r="AU30" s="408"/>
      <c r="AV30" s="408"/>
      <c r="AW30" s="408"/>
      <c r="AX30" s="408"/>
      <c r="AY30" s="409"/>
      <c r="AZ30" s="412" t="s">
        <v>416</v>
      </c>
      <c r="BA30" s="346"/>
      <c r="BB30" s="346"/>
      <c r="BC30" s="346"/>
      <c r="BD30" s="346"/>
      <c r="BE30" s="346"/>
      <c r="BF30" s="346"/>
      <c r="BG30" s="346"/>
      <c r="BH30" s="346"/>
      <c r="BI30" s="346"/>
      <c r="BJ30" s="346"/>
      <c r="BK30" s="346"/>
      <c r="BL30" s="346"/>
      <c r="BM30" s="531"/>
      <c r="BN30" s="412" t="s">
        <v>417</v>
      </c>
      <c r="BO30" s="346"/>
      <c r="BP30" s="346"/>
      <c r="BQ30" s="346"/>
      <c r="BR30" s="346"/>
      <c r="BS30" s="346"/>
      <c r="BT30" s="346"/>
      <c r="BU30" s="346"/>
      <c r="BV30" s="346"/>
      <c r="BW30" s="346"/>
      <c r="BX30" s="346"/>
      <c r="BY30" s="346"/>
      <c r="BZ30" s="346"/>
      <c r="CA30" s="346"/>
      <c r="CB30" s="531"/>
    </row>
    <row r="31" spans="1:80" x14ac:dyDescent="0.2">
      <c r="A31" s="407"/>
      <c r="B31" s="408"/>
      <c r="C31" s="408"/>
      <c r="D31" s="409"/>
      <c r="E31" s="486"/>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487"/>
      <c r="AM31" s="498"/>
      <c r="AN31" s="499"/>
      <c r="AO31" s="499"/>
      <c r="AP31" s="499"/>
      <c r="AQ31" s="499"/>
      <c r="AR31" s="499"/>
      <c r="AS31" s="499"/>
      <c r="AT31" s="499"/>
      <c r="AU31" s="499"/>
      <c r="AV31" s="499"/>
      <c r="AW31" s="499"/>
      <c r="AX31" s="499"/>
      <c r="AY31" s="500"/>
      <c r="AZ31" s="486" t="s">
        <v>418</v>
      </c>
      <c r="BA31" s="147"/>
      <c r="BB31" s="147"/>
      <c r="BC31" s="147"/>
      <c r="BD31" s="147"/>
      <c r="BE31" s="147"/>
      <c r="BF31" s="147"/>
      <c r="BG31" s="147"/>
      <c r="BH31" s="147"/>
      <c r="BI31" s="147"/>
      <c r="BJ31" s="147"/>
      <c r="BK31" s="147"/>
      <c r="BL31" s="147"/>
      <c r="BM31" s="487"/>
      <c r="BN31" s="486"/>
      <c r="BO31" s="147"/>
      <c r="BP31" s="147"/>
      <c r="BQ31" s="147"/>
      <c r="BR31" s="147"/>
      <c r="BS31" s="147"/>
      <c r="BT31" s="147"/>
      <c r="BU31" s="147"/>
      <c r="BV31" s="147"/>
      <c r="BW31" s="147"/>
      <c r="BX31" s="147"/>
      <c r="BY31" s="147"/>
      <c r="BZ31" s="147"/>
      <c r="CA31" s="147"/>
      <c r="CB31" s="487"/>
    </row>
    <row r="32" spans="1:80" x14ac:dyDescent="0.2">
      <c r="A32" s="543">
        <v>1</v>
      </c>
      <c r="B32" s="543"/>
      <c r="C32" s="543"/>
      <c r="D32" s="543"/>
      <c r="E32" s="525">
        <v>2</v>
      </c>
      <c r="F32" s="526"/>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7"/>
      <c r="AM32" s="400">
        <v>3</v>
      </c>
      <c r="AN32" s="401"/>
      <c r="AO32" s="401"/>
      <c r="AP32" s="401"/>
      <c r="AQ32" s="401"/>
      <c r="AR32" s="401"/>
      <c r="AS32" s="401"/>
      <c r="AT32" s="401"/>
      <c r="AU32" s="401"/>
      <c r="AV32" s="401"/>
      <c r="AW32" s="401"/>
      <c r="AX32" s="401"/>
      <c r="AY32" s="402"/>
      <c r="AZ32" s="400">
        <v>4</v>
      </c>
      <c r="BA32" s="401"/>
      <c r="BB32" s="401"/>
      <c r="BC32" s="401"/>
      <c r="BD32" s="401"/>
      <c r="BE32" s="401"/>
      <c r="BF32" s="401"/>
      <c r="BG32" s="401"/>
      <c r="BH32" s="401"/>
      <c r="BI32" s="401"/>
      <c r="BJ32" s="401"/>
      <c r="BK32" s="401"/>
      <c r="BL32" s="401"/>
      <c r="BM32" s="402"/>
      <c r="BN32" s="400">
        <v>5</v>
      </c>
      <c r="BO32" s="401"/>
      <c r="BP32" s="401"/>
      <c r="BQ32" s="401"/>
      <c r="BR32" s="401"/>
      <c r="BS32" s="401"/>
      <c r="BT32" s="401"/>
      <c r="BU32" s="401"/>
      <c r="BV32" s="401"/>
      <c r="BW32" s="401"/>
      <c r="BX32" s="401"/>
      <c r="BY32" s="401"/>
      <c r="BZ32" s="401"/>
      <c r="CA32" s="401"/>
      <c r="CB32" s="402"/>
    </row>
    <row r="33" spans="1:80" x14ac:dyDescent="0.2">
      <c r="A33" s="233" t="s">
        <v>155</v>
      </c>
      <c r="B33" s="231"/>
      <c r="C33" s="231"/>
      <c r="D33" s="232"/>
      <c r="E33" s="361" t="s">
        <v>419</v>
      </c>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3"/>
      <c r="AM33" s="364">
        <v>1</v>
      </c>
      <c r="AN33" s="365"/>
      <c r="AO33" s="365"/>
      <c r="AP33" s="365"/>
      <c r="AQ33" s="365"/>
      <c r="AR33" s="365"/>
      <c r="AS33" s="365"/>
      <c r="AT33" s="365"/>
      <c r="AU33" s="365"/>
      <c r="AV33" s="365"/>
      <c r="AW33" s="365"/>
      <c r="AX33" s="365"/>
      <c r="AY33" s="366"/>
      <c r="AZ33" s="364">
        <v>39667</v>
      </c>
      <c r="BA33" s="365"/>
      <c r="BB33" s="365"/>
      <c r="BC33" s="365"/>
      <c r="BD33" s="365"/>
      <c r="BE33" s="365"/>
      <c r="BF33" s="365"/>
      <c r="BG33" s="365"/>
      <c r="BH33" s="365"/>
      <c r="BI33" s="365"/>
      <c r="BJ33" s="365"/>
      <c r="BK33" s="365"/>
      <c r="BL33" s="365"/>
      <c r="BM33" s="366"/>
      <c r="BN33" s="364">
        <v>476000</v>
      </c>
      <c r="BO33" s="365"/>
      <c r="BP33" s="365"/>
      <c r="BQ33" s="365"/>
      <c r="BR33" s="365"/>
      <c r="BS33" s="365"/>
      <c r="BT33" s="365"/>
      <c r="BU33" s="365"/>
      <c r="BV33" s="365"/>
      <c r="BW33" s="365"/>
      <c r="BX33" s="365"/>
      <c r="BY33" s="365"/>
      <c r="BZ33" s="365"/>
      <c r="CA33" s="365"/>
      <c r="CB33" s="366"/>
    </row>
    <row r="34" spans="1:80" hidden="1" x14ac:dyDescent="0.2">
      <c r="A34" s="233"/>
      <c r="B34" s="231"/>
      <c r="C34" s="231"/>
      <c r="D34" s="232"/>
      <c r="E34" s="361"/>
      <c r="F34" s="362"/>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3"/>
      <c r="AM34" s="364"/>
      <c r="AN34" s="365"/>
      <c r="AO34" s="365"/>
      <c r="AP34" s="365"/>
      <c r="AQ34" s="365"/>
      <c r="AR34" s="365"/>
      <c r="AS34" s="365"/>
      <c r="AT34" s="365"/>
      <c r="AU34" s="365"/>
      <c r="AV34" s="365"/>
      <c r="AW34" s="365"/>
      <c r="AX34" s="365"/>
      <c r="AY34" s="365"/>
      <c r="AZ34" s="364"/>
      <c r="BA34" s="365"/>
      <c r="BB34" s="365"/>
      <c r="BC34" s="365"/>
      <c r="BD34" s="365"/>
      <c r="BE34" s="365"/>
      <c r="BF34" s="365"/>
      <c r="BG34" s="365"/>
      <c r="BH34" s="365"/>
      <c r="BI34" s="365"/>
      <c r="BJ34" s="365"/>
      <c r="BK34" s="365"/>
      <c r="BL34" s="365"/>
      <c r="BM34" s="366"/>
      <c r="BN34" s="364">
        <f t="shared" ref="BN34:BN38" si="1">ROUND(AM34*AZ34*12,2)</f>
        <v>0</v>
      </c>
      <c r="BO34" s="365"/>
      <c r="BP34" s="365"/>
      <c r="BQ34" s="365"/>
      <c r="BR34" s="365"/>
      <c r="BS34" s="365"/>
      <c r="BT34" s="365"/>
      <c r="BU34" s="365"/>
      <c r="BV34" s="365"/>
      <c r="BW34" s="365"/>
      <c r="BX34" s="365"/>
      <c r="BY34" s="365"/>
      <c r="BZ34" s="365"/>
      <c r="CA34" s="365"/>
      <c r="CB34" s="366"/>
    </row>
    <row r="35" spans="1:80" hidden="1" x14ac:dyDescent="0.2">
      <c r="A35" s="233"/>
      <c r="B35" s="231"/>
      <c r="C35" s="231"/>
      <c r="D35" s="232"/>
      <c r="E35" s="361"/>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3"/>
      <c r="AM35" s="364"/>
      <c r="AN35" s="365"/>
      <c r="AO35" s="365"/>
      <c r="AP35" s="365"/>
      <c r="AQ35" s="365"/>
      <c r="AR35" s="365"/>
      <c r="AS35" s="365"/>
      <c r="AT35" s="365"/>
      <c r="AU35" s="365"/>
      <c r="AV35" s="365"/>
      <c r="AW35" s="365"/>
      <c r="AX35" s="365"/>
      <c r="AY35" s="365"/>
      <c r="AZ35" s="364"/>
      <c r="BA35" s="365"/>
      <c r="BB35" s="365"/>
      <c r="BC35" s="365"/>
      <c r="BD35" s="365"/>
      <c r="BE35" s="365"/>
      <c r="BF35" s="365"/>
      <c r="BG35" s="365"/>
      <c r="BH35" s="365"/>
      <c r="BI35" s="365"/>
      <c r="BJ35" s="365"/>
      <c r="BK35" s="365"/>
      <c r="BL35" s="365"/>
      <c r="BM35" s="366"/>
      <c r="BN35" s="364">
        <f t="shared" si="1"/>
        <v>0</v>
      </c>
      <c r="BO35" s="365"/>
      <c r="BP35" s="365"/>
      <c r="BQ35" s="365"/>
      <c r="BR35" s="365"/>
      <c r="BS35" s="365"/>
      <c r="BT35" s="365"/>
      <c r="BU35" s="365"/>
      <c r="BV35" s="365"/>
      <c r="BW35" s="365"/>
      <c r="BX35" s="365"/>
      <c r="BY35" s="365"/>
      <c r="BZ35" s="365"/>
      <c r="CA35" s="365"/>
      <c r="CB35" s="366"/>
    </row>
    <row r="36" spans="1:80" hidden="1" x14ac:dyDescent="0.2">
      <c r="A36" s="233"/>
      <c r="B36" s="231"/>
      <c r="C36" s="231"/>
      <c r="D36" s="232"/>
      <c r="E36" s="361"/>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3"/>
      <c r="AM36" s="364"/>
      <c r="AN36" s="365"/>
      <c r="AO36" s="365"/>
      <c r="AP36" s="365"/>
      <c r="AQ36" s="365"/>
      <c r="AR36" s="365"/>
      <c r="AS36" s="365"/>
      <c r="AT36" s="365"/>
      <c r="AU36" s="365"/>
      <c r="AV36" s="365"/>
      <c r="AW36" s="365"/>
      <c r="AX36" s="365"/>
      <c r="AY36" s="365"/>
      <c r="AZ36" s="364"/>
      <c r="BA36" s="365"/>
      <c r="BB36" s="365"/>
      <c r="BC36" s="365"/>
      <c r="BD36" s="365"/>
      <c r="BE36" s="365"/>
      <c r="BF36" s="365"/>
      <c r="BG36" s="365"/>
      <c r="BH36" s="365"/>
      <c r="BI36" s="365"/>
      <c r="BJ36" s="365"/>
      <c r="BK36" s="365"/>
      <c r="BL36" s="365"/>
      <c r="BM36" s="366"/>
      <c r="BN36" s="364">
        <f t="shared" si="1"/>
        <v>0</v>
      </c>
      <c r="BO36" s="365"/>
      <c r="BP36" s="365"/>
      <c r="BQ36" s="365"/>
      <c r="BR36" s="365"/>
      <c r="BS36" s="365"/>
      <c r="BT36" s="365"/>
      <c r="BU36" s="365"/>
      <c r="BV36" s="365"/>
      <c r="BW36" s="365"/>
      <c r="BX36" s="365"/>
      <c r="BY36" s="365"/>
      <c r="BZ36" s="365"/>
      <c r="CA36" s="365"/>
      <c r="CB36" s="366"/>
    </row>
    <row r="37" spans="1:80" hidden="1" x14ac:dyDescent="0.2">
      <c r="A37" s="233"/>
      <c r="B37" s="231"/>
      <c r="C37" s="231"/>
      <c r="D37" s="232"/>
      <c r="E37" s="361"/>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3"/>
      <c r="AM37" s="364"/>
      <c r="AN37" s="365"/>
      <c r="AO37" s="365"/>
      <c r="AP37" s="365"/>
      <c r="AQ37" s="365"/>
      <c r="AR37" s="365"/>
      <c r="AS37" s="365"/>
      <c r="AT37" s="365"/>
      <c r="AU37" s="365"/>
      <c r="AV37" s="365"/>
      <c r="AW37" s="365"/>
      <c r="AX37" s="365"/>
      <c r="AY37" s="365"/>
      <c r="AZ37" s="364"/>
      <c r="BA37" s="365"/>
      <c r="BB37" s="365"/>
      <c r="BC37" s="365"/>
      <c r="BD37" s="365"/>
      <c r="BE37" s="365"/>
      <c r="BF37" s="365"/>
      <c r="BG37" s="365"/>
      <c r="BH37" s="365"/>
      <c r="BI37" s="365"/>
      <c r="BJ37" s="365"/>
      <c r="BK37" s="365"/>
      <c r="BL37" s="365"/>
      <c r="BM37" s="366"/>
      <c r="BN37" s="364">
        <f t="shared" si="1"/>
        <v>0</v>
      </c>
      <c r="BO37" s="365"/>
      <c r="BP37" s="365"/>
      <c r="BQ37" s="365"/>
      <c r="BR37" s="365"/>
      <c r="BS37" s="365"/>
      <c r="BT37" s="365"/>
      <c r="BU37" s="365"/>
      <c r="BV37" s="365"/>
      <c r="BW37" s="365"/>
      <c r="BX37" s="365"/>
      <c r="BY37" s="365"/>
      <c r="BZ37" s="365"/>
      <c r="CA37" s="365"/>
      <c r="CB37" s="366"/>
    </row>
    <row r="38" spans="1:80" hidden="1" x14ac:dyDescent="0.2">
      <c r="A38" s="233"/>
      <c r="B38" s="231"/>
      <c r="C38" s="231"/>
      <c r="D38" s="232"/>
      <c r="E38" s="361"/>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3"/>
      <c r="AM38" s="364"/>
      <c r="AN38" s="365"/>
      <c r="AO38" s="365"/>
      <c r="AP38" s="365"/>
      <c r="AQ38" s="365"/>
      <c r="AR38" s="365"/>
      <c r="AS38" s="365"/>
      <c r="AT38" s="365"/>
      <c r="AU38" s="365"/>
      <c r="AV38" s="365"/>
      <c r="AW38" s="365"/>
      <c r="AX38" s="365"/>
      <c r="AY38" s="365"/>
      <c r="AZ38" s="364"/>
      <c r="BA38" s="365"/>
      <c r="BB38" s="365"/>
      <c r="BC38" s="365"/>
      <c r="BD38" s="365"/>
      <c r="BE38" s="365"/>
      <c r="BF38" s="365"/>
      <c r="BG38" s="365"/>
      <c r="BH38" s="365"/>
      <c r="BI38" s="365"/>
      <c r="BJ38" s="365"/>
      <c r="BK38" s="365"/>
      <c r="BL38" s="365"/>
      <c r="BM38" s="366"/>
      <c r="BN38" s="364">
        <f t="shared" si="1"/>
        <v>0</v>
      </c>
      <c r="BO38" s="365"/>
      <c r="BP38" s="365"/>
      <c r="BQ38" s="365"/>
      <c r="BR38" s="365"/>
      <c r="BS38" s="365"/>
      <c r="BT38" s="365"/>
      <c r="BU38" s="365"/>
      <c r="BV38" s="365"/>
      <c r="BW38" s="365"/>
      <c r="BX38" s="365"/>
      <c r="BY38" s="365"/>
      <c r="BZ38" s="365"/>
      <c r="CA38" s="365"/>
      <c r="CB38" s="366"/>
    </row>
    <row r="39" spans="1:80" hidden="1" x14ac:dyDescent="0.2">
      <c r="A39" s="233"/>
      <c r="B39" s="231"/>
      <c r="C39" s="231"/>
      <c r="D39" s="232"/>
      <c r="E39" s="361"/>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3"/>
      <c r="AM39" s="364"/>
      <c r="AN39" s="365"/>
      <c r="AO39" s="365"/>
      <c r="AP39" s="365"/>
      <c r="AQ39" s="365"/>
      <c r="AR39" s="365"/>
      <c r="AS39" s="365"/>
      <c r="AT39" s="365"/>
      <c r="AU39" s="365"/>
      <c r="AV39" s="365"/>
      <c r="AW39" s="365"/>
      <c r="AX39" s="365"/>
      <c r="AY39" s="365"/>
      <c r="AZ39" s="364"/>
      <c r="BA39" s="365"/>
      <c r="BB39" s="365"/>
      <c r="BC39" s="365"/>
      <c r="BD39" s="365"/>
      <c r="BE39" s="365"/>
      <c r="BF39" s="365"/>
      <c r="BG39" s="365"/>
      <c r="BH39" s="365"/>
      <c r="BI39" s="365"/>
      <c r="BJ39" s="365"/>
      <c r="BK39" s="365"/>
      <c r="BL39" s="365"/>
      <c r="BM39" s="366"/>
      <c r="BN39" s="364">
        <f>ROUND(AM39*AZ39*12,2)</f>
        <v>0</v>
      </c>
      <c r="BO39" s="365"/>
      <c r="BP39" s="365"/>
      <c r="BQ39" s="365"/>
      <c r="BR39" s="365"/>
      <c r="BS39" s="365"/>
      <c r="BT39" s="365"/>
      <c r="BU39" s="365"/>
      <c r="BV39" s="365"/>
      <c r="BW39" s="365"/>
      <c r="BX39" s="365"/>
      <c r="BY39" s="365"/>
      <c r="BZ39" s="365"/>
      <c r="CA39" s="365"/>
      <c r="CB39" s="366"/>
    </row>
    <row r="40" spans="1:80" hidden="1" x14ac:dyDescent="0.2">
      <c r="A40" s="233"/>
      <c r="B40" s="231"/>
      <c r="C40" s="231"/>
      <c r="D40" s="232"/>
      <c r="E40" s="361"/>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3"/>
      <c r="AM40" s="364"/>
      <c r="AN40" s="365"/>
      <c r="AO40" s="365"/>
      <c r="AP40" s="365"/>
      <c r="AQ40" s="365"/>
      <c r="AR40" s="365"/>
      <c r="AS40" s="365"/>
      <c r="AT40" s="365"/>
      <c r="AU40" s="365"/>
      <c r="AV40" s="365"/>
      <c r="AW40" s="365"/>
      <c r="AX40" s="365"/>
      <c r="AY40" s="365"/>
      <c r="AZ40" s="364"/>
      <c r="BA40" s="365"/>
      <c r="BB40" s="365"/>
      <c r="BC40" s="365"/>
      <c r="BD40" s="365"/>
      <c r="BE40" s="365"/>
      <c r="BF40" s="365"/>
      <c r="BG40" s="365"/>
      <c r="BH40" s="365"/>
      <c r="BI40" s="365"/>
      <c r="BJ40" s="365"/>
      <c r="BK40" s="365"/>
      <c r="BL40" s="365"/>
      <c r="BM40" s="366"/>
      <c r="BN40" s="364">
        <f t="shared" ref="BN40:BN54" si="2">ROUND(AM40*AZ40*12,2)</f>
        <v>0</v>
      </c>
      <c r="BO40" s="365"/>
      <c r="BP40" s="365"/>
      <c r="BQ40" s="365"/>
      <c r="BR40" s="365"/>
      <c r="BS40" s="365"/>
      <c r="BT40" s="365"/>
      <c r="BU40" s="365"/>
      <c r="BV40" s="365"/>
      <c r="BW40" s="365"/>
      <c r="BX40" s="365"/>
      <c r="BY40" s="365"/>
      <c r="BZ40" s="365"/>
      <c r="CA40" s="365"/>
      <c r="CB40" s="366"/>
    </row>
    <row r="41" spans="1:80" hidden="1" x14ac:dyDescent="0.2">
      <c r="A41" s="233"/>
      <c r="B41" s="231"/>
      <c r="C41" s="231"/>
      <c r="D41" s="232"/>
      <c r="E41" s="361"/>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3"/>
      <c r="AM41" s="364"/>
      <c r="AN41" s="365"/>
      <c r="AO41" s="365"/>
      <c r="AP41" s="365"/>
      <c r="AQ41" s="365"/>
      <c r="AR41" s="365"/>
      <c r="AS41" s="365"/>
      <c r="AT41" s="365"/>
      <c r="AU41" s="365"/>
      <c r="AV41" s="365"/>
      <c r="AW41" s="365"/>
      <c r="AX41" s="365"/>
      <c r="AY41" s="365"/>
      <c r="AZ41" s="364"/>
      <c r="BA41" s="365"/>
      <c r="BB41" s="365"/>
      <c r="BC41" s="365"/>
      <c r="BD41" s="365"/>
      <c r="BE41" s="365"/>
      <c r="BF41" s="365"/>
      <c r="BG41" s="365"/>
      <c r="BH41" s="365"/>
      <c r="BI41" s="365"/>
      <c r="BJ41" s="365"/>
      <c r="BK41" s="365"/>
      <c r="BL41" s="365"/>
      <c r="BM41" s="366"/>
      <c r="BN41" s="364">
        <f t="shared" si="2"/>
        <v>0</v>
      </c>
      <c r="BO41" s="365"/>
      <c r="BP41" s="365"/>
      <c r="BQ41" s="365"/>
      <c r="BR41" s="365"/>
      <c r="BS41" s="365"/>
      <c r="BT41" s="365"/>
      <c r="BU41" s="365"/>
      <c r="BV41" s="365"/>
      <c r="BW41" s="365"/>
      <c r="BX41" s="365"/>
      <c r="BY41" s="365"/>
      <c r="BZ41" s="365"/>
      <c r="CA41" s="365"/>
      <c r="CB41" s="366"/>
    </row>
    <row r="42" spans="1:80" hidden="1" x14ac:dyDescent="0.2">
      <c r="A42" s="233"/>
      <c r="B42" s="231"/>
      <c r="C42" s="231"/>
      <c r="D42" s="232"/>
      <c r="E42" s="361"/>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3"/>
      <c r="AM42" s="364"/>
      <c r="AN42" s="365"/>
      <c r="AO42" s="365"/>
      <c r="AP42" s="365"/>
      <c r="AQ42" s="365"/>
      <c r="AR42" s="365"/>
      <c r="AS42" s="365"/>
      <c r="AT42" s="365"/>
      <c r="AU42" s="365"/>
      <c r="AV42" s="365"/>
      <c r="AW42" s="365"/>
      <c r="AX42" s="365"/>
      <c r="AY42" s="365"/>
      <c r="AZ42" s="364"/>
      <c r="BA42" s="365"/>
      <c r="BB42" s="365"/>
      <c r="BC42" s="365"/>
      <c r="BD42" s="365"/>
      <c r="BE42" s="365"/>
      <c r="BF42" s="365"/>
      <c r="BG42" s="365"/>
      <c r="BH42" s="365"/>
      <c r="BI42" s="365"/>
      <c r="BJ42" s="365"/>
      <c r="BK42" s="365"/>
      <c r="BL42" s="365"/>
      <c r="BM42" s="366"/>
      <c r="BN42" s="364">
        <f t="shared" si="2"/>
        <v>0</v>
      </c>
      <c r="BO42" s="365"/>
      <c r="BP42" s="365"/>
      <c r="BQ42" s="365"/>
      <c r="BR42" s="365"/>
      <c r="BS42" s="365"/>
      <c r="BT42" s="365"/>
      <c r="BU42" s="365"/>
      <c r="BV42" s="365"/>
      <c r="BW42" s="365"/>
      <c r="BX42" s="365"/>
      <c r="BY42" s="365"/>
      <c r="BZ42" s="365"/>
      <c r="CA42" s="365"/>
      <c r="CB42" s="366"/>
    </row>
    <row r="43" spans="1:80" hidden="1" x14ac:dyDescent="0.2">
      <c r="A43" s="233"/>
      <c r="B43" s="231"/>
      <c r="C43" s="231"/>
      <c r="D43" s="232"/>
      <c r="E43" s="361"/>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3"/>
      <c r="AM43" s="364"/>
      <c r="AN43" s="365"/>
      <c r="AO43" s="365"/>
      <c r="AP43" s="365"/>
      <c r="AQ43" s="365"/>
      <c r="AR43" s="365"/>
      <c r="AS43" s="365"/>
      <c r="AT43" s="365"/>
      <c r="AU43" s="365"/>
      <c r="AV43" s="365"/>
      <c r="AW43" s="365"/>
      <c r="AX43" s="365"/>
      <c r="AY43" s="365"/>
      <c r="AZ43" s="364"/>
      <c r="BA43" s="365"/>
      <c r="BB43" s="365"/>
      <c r="BC43" s="365"/>
      <c r="BD43" s="365"/>
      <c r="BE43" s="365"/>
      <c r="BF43" s="365"/>
      <c r="BG43" s="365"/>
      <c r="BH43" s="365"/>
      <c r="BI43" s="365"/>
      <c r="BJ43" s="365"/>
      <c r="BK43" s="365"/>
      <c r="BL43" s="365"/>
      <c r="BM43" s="366"/>
      <c r="BN43" s="364">
        <f t="shared" si="2"/>
        <v>0</v>
      </c>
      <c r="BO43" s="365"/>
      <c r="BP43" s="365"/>
      <c r="BQ43" s="365"/>
      <c r="BR43" s="365"/>
      <c r="BS43" s="365"/>
      <c r="BT43" s="365"/>
      <c r="BU43" s="365"/>
      <c r="BV43" s="365"/>
      <c r="BW43" s="365"/>
      <c r="BX43" s="365"/>
      <c r="BY43" s="365"/>
      <c r="BZ43" s="365"/>
      <c r="CA43" s="365"/>
      <c r="CB43" s="366"/>
    </row>
    <row r="44" spans="1:80" hidden="1" x14ac:dyDescent="0.2">
      <c r="A44" s="233"/>
      <c r="B44" s="231"/>
      <c r="C44" s="231"/>
      <c r="D44" s="232"/>
      <c r="E44" s="361"/>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3"/>
      <c r="AM44" s="364"/>
      <c r="AN44" s="365"/>
      <c r="AO44" s="365"/>
      <c r="AP44" s="365"/>
      <c r="AQ44" s="365"/>
      <c r="AR44" s="365"/>
      <c r="AS44" s="365"/>
      <c r="AT44" s="365"/>
      <c r="AU44" s="365"/>
      <c r="AV44" s="365"/>
      <c r="AW44" s="365"/>
      <c r="AX44" s="365"/>
      <c r="AY44" s="365"/>
      <c r="AZ44" s="364"/>
      <c r="BA44" s="365"/>
      <c r="BB44" s="365"/>
      <c r="BC44" s="365"/>
      <c r="BD44" s="365"/>
      <c r="BE44" s="365"/>
      <c r="BF44" s="365"/>
      <c r="BG44" s="365"/>
      <c r="BH44" s="365"/>
      <c r="BI44" s="365"/>
      <c r="BJ44" s="365"/>
      <c r="BK44" s="365"/>
      <c r="BL44" s="365"/>
      <c r="BM44" s="366"/>
      <c r="BN44" s="364">
        <f t="shared" si="2"/>
        <v>0</v>
      </c>
      <c r="BO44" s="365"/>
      <c r="BP44" s="365"/>
      <c r="BQ44" s="365"/>
      <c r="BR44" s="365"/>
      <c r="BS44" s="365"/>
      <c r="BT44" s="365"/>
      <c r="BU44" s="365"/>
      <c r="BV44" s="365"/>
      <c r="BW44" s="365"/>
      <c r="BX44" s="365"/>
      <c r="BY44" s="365"/>
      <c r="BZ44" s="365"/>
      <c r="CA44" s="365"/>
      <c r="CB44" s="366"/>
    </row>
    <row r="45" spans="1:80" hidden="1" x14ac:dyDescent="0.2">
      <c r="A45" s="233"/>
      <c r="B45" s="231"/>
      <c r="C45" s="231"/>
      <c r="D45" s="232"/>
      <c r="E45" s="361"/>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3"/>
      <c r="AM45" s="364"/>
      <c r="AN45" s="365"/>
      <c r="AO45" s="365"/>
      <c r="AP45" s="365"/>
      <c r="AQ45" s="365"/>
      <c r="AR45" s="365"/>
      <c r="AS45" s="365"/>
      <c r="AT45" s="365"/>
      <c r="AU45" s="365"/>
      <c r="AV45" s="365"/>
      <c r="AW45" s="365"/>
      <c r="AX45" s="365"/>
      <c r="AY45" s="365"/>
      <c r="AZ45" s="364"/>
      <c r="BA45" s="365"/>
      <c r="BB45" s="365"/>
      <c r="BC45" s="365"/>
      <c r="BD45" s="365"/>
      <c r="BE45" s="365"/>
      <c r="BF45" s="365"/>
      <c r="BG45" s="365"/>
      <c r="BH45" s="365"/>
      <c r="BI45" s="365"/>
      <c r="BJ45" s="365"/>
      <c r="BK45" s="365"/>
      <c r="BL45" s="365"/>
      <c r="BM45" s="366"/>
      <c r="BN45" s="364">
        <f t="shared" si="2"/>
        <v>0</v>
      </c>
      <c r="BO45" s="365"/>
      <c r="BP45" s="365"/>
      <c r="BQ45" s="365"/>
      <c r="BR45" s="365"/>
      <c r="BS45" s="365"/>
      <c r="BT45" s="365"/>
      <c r="BU45" s="365"/>
      <c r="BV45" s="365"/>
      <c r="BW45" s="365"/>
      <c r="BX45" s="365"/>
      <c r="BY45" s="365"/>
      <c r="BZ45" s="365"/>
      <c r="CA45" s="365"/>
      <c r="CB45" s="366"/>
    </row>
    <row r="46" spans="1:80" hidden="1" x14ac:dyDescent="0.2">
      <c r="A46" s="233"/>
      <c r="B46" s="231"/>
      <c r="C46" s="231"/>
      <c r="D46" s="232"/>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3"/>
      <c r="AM46" s="364"/>
      <c r="AN46" s="365"/>
      <c r="AO46" s="365"/>
      <c r="AP46" s="365"/>
      <c r="AQ46" s="365"/>
      <c r="AR46" s="365"/>
      <c r="AS46" s="365"/>
      <c r="AT46" s="365"/>
      <c r="AU46" s="365"/>
      <c r="AV46" s="365"/>
      <c r="AW46" s="365"/>
      <c r="AX46" s="365"/>
      <c r="AY46" s="365"/>
      <c r="AZ46" s="364"/>
      <c r="BA46" s="365"/>
      <c r="BB46" s="365"/>
      <c r="BC46" s="365"/>
      <c r="BD46" s="365"/>
      <c r="BE46" s="365"/>
      <c r="BF46" s="365"/>
      <c r="BG46" s="365"/>
      <c r="BH46" s="365"/>
      <c r="BI46" s="365"/>
      <c r="BJ46" s="365"/>
      <c r="BK46" s="365"/>
      <c r="BL46" s="365"/>
      <c r="BM46" s="366"/>
      <c r="BN46" s="364">
        <f t="shared" si="2"/>
        <v>0</v>
      </c>
      <c r="BO46" s="365"/>
      <c r="BP46" s="365"/>
      <c r="BQ46" s="365"/>
      <c r="BR46" s="365"/>
      <c r="BS46" s="365"/>
      <c r="BT46" s="365"/>
      <c r="BU46" s="365"/>
      <c r="BV46" s="365"/>
      <c r="BW46" s="365"/>
      <c r="BX46" s="365"/>
      <c r="BY46" s="365"/>
      <c r="BZ46" s="365"/>
      <c r="CA46" s="365"/>
      <c r="CB46" s="366"/>
    </row>
    <row r="47" spans="1:80" hidden="1" x14ac:dyDescent="0.2">
      <c r="A47" s="233"/>
      <c r="B47" s="231"/>
      <c r="C47" s="231"/>
      <c r="D47" s="232"/>
      <c r="E47" s="361"/>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3"/>
      <c r="AM47" s="364"/>
      <c r="AN47" s="365"/>
      <c r="AO47" s="365"/>
      <c r="AP47" s="365"/>
      <c r="AQ47" s="365"/>
      <c r="AR47" s="365"/>
      <c r="AS47" s="365"/>
      <c r="AT47" s="365"/>
      <c r="AU47" s="365"/>
      <c r="AV47" s="365"/>
      <c r="AW47" s="365"/>
      <c r="AX47" s="365"/>
      <c r="AY47" s="365"/>
      <c r="AZ47" s="364"/>
      <c r="BA47" s="365"/>
      <c r="BB47" s="365"/>
      <c r="BC47" s="365"/>
      <c r="BD47" s="365"/>
      <c r="BE47" s="365"/>
      <c r="BF47" s="365"/>
      <c r="BG47" s="365"/>
      <c r="BH47" s="365"/>
      <c r="BI47" s="365"/>
      <c r="BJ47" s="365"/>
      <c r="BK47" s="365"/>
      <c r="BL47" s="365"/>
      <c r="BM47" s="366"/>
      <c r="BN47" s="364">
        <f t="shared" si="2"/>
        <v>0</v>
      </c>
      <c r="BO47" s="365"/>
      <c r="BP47" s="365"/>
      <c r="BQ47" s="365"/>
      <c r="BR47" s="365"/>
      <c r="BS47" s="365"/>
      <c r="BT47" s="365"/>
      <c r="BU47" s="365"/>
      <c r="BV47" s="365"/>
      <c r="BW47" s="365"/>
      <c r="BX47" s="365"/>
      <c r="BY47" s="365"/>
      <c r="BZ47" s="365"/>
      <c r="CA47" s="365"/>
      <c r="CB47" s="366"/>
    </row>
    <row r="48" spans="1:80" hidden="1" x14ac:dyDescent="0.2">
      <c r="A48" s="233"/>
      <c r="B48" s="231"/>
      <c r="C48" s="231"/>
      <c r="D48" s="232"/>
      <c r="E48" s="361"/>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3"/>
      <c r="AM48" s="364"/>
      <c r="AN48" s="365"/>
      <c r="AO48" s="365"/>
      <c r="AP48" s="365"/>
      <c r="AQ48" s="365"/>
      <c r="AR48" s="365"/>
      <c r="AS48" s="365"/>
      <c r="AT48" s="365"/>
      <c r="AU48" s="365"/>
      <c r="AV48" s="365"/>
      <c r="AW48" s="365"/>
      <c r="AX48" s="365"/>
      <c r="AY48" s="365"/>
      <c r="AZ48" s="364"/>
      <c r="BA48" s="365"/>
      <c r="BB48" s="365"/>
      <c r="BC48" s="365"/>
      <c r="BD48" s="365"/>
      <c r="BE48" s="365"/>
      <c r="BF48" s="365"/>
      <c r="BG48" s="365"/>
      <c r="BH48" s="365"/>
      <c r="BI48" s="365"/>
      <c r="BJ48" s="365"/>
      <c r="BK48" s="365"/>
      <c r="BL48" s="365"/>
      <c r="BM48" s="366"/>
      <c r="BN48" s="364">
        <f t="shared" si="2"/>
        <v>0</v>
      </c>
      <c r="BO48" s="365"/>
      <c r="BP48" s="365"/>
      <c r="BQ48" s="365"/>
      <c r="BR48" s="365"/>
      <c r="BS48" s="365"/>
      <c r="BT48" s="365"/>
      <c r="BU48" s="365"/>
      <c r="BV48" s="365"/>
      <c r="BW48" s="365"/>
      <c r="BX48" s="365"/>
      <c r="BY48" s="365"/>
      <c r="BZ48" s="365"/>
      <c r="CA48" s="365"/>
      <c r="CB48" s="366"/>
    </row>
    <row r="49" spans="1:80" hidden="1" x14ac:dyDescent="0.2">
      <c r="A49" s="233"/>
      <c r="B49" s="231"/>
      <c r="C49" s="231"/>
      <c r="D49" s="232"/>
      <c r="E49" s="361"/>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3"/>
      <c r="AM49" s="364"/>
      <c r="AN49" s="365"/>
      <c r="AO49" s="365"/>
      <c r="AP49" s="365"/>
      <c r="AQ49" s="365"/>
      <c r="AR49" s="365"/>
      <c r="AS49" s="365"/>
      <c r="AT49" s="365"/>
      <c r="AU49" s="365"/>
      <c r="AV49" s="365"/>
      <c r="AW49" s="365"/>
      <c r="AX49" s="365"/>
      <c r="AY49" s="365"/>
      <c r="AZ49" s="364"/>
      <c r="BA49" s="365"/>
      <c r="BB49" s="365"/>
      <c r="BC49" s="365"/>
      <c r="BD49" s="365"/>
      <c r="BE49" s="365"/>
      <c r="BF49" s="365"/>
      <c r="BG49" s="365"/>
      <c r="BH49" s="365"/>
      <c r="BI49" s="365"/>
      <c r="BJ49" s="365"/>
      <c r="BK49" s="365"/>
      <c r="BL49" s="365"/>
      <c r="BM49" s="366"/>
      <c r="BN49" s="364">
        <f t="shared" si="2"/>
        <v>0</v>
      </c>
      <c r="BO49" s="365"/>
      <c r="BP49" s="365"/>
      <c r="BQ49" s="365"/>
      <c r="BR49" s="365"/>
      <c r="BS49" s="365"/>
      <c r="BT49" s="365"/>
      <c r="BU49" s="365"/>
      <c r="BV49" s="365"/>
      <c r="BW49" s="365"/>
      <c r="BX49" s="365"/>
      <c r="BY49" s="365"/>
      <c r="BZ49" s="365"/>
      <c r="CA49" s="365"/>
      <c r="CB49" s="366"/>
    </row>
    <row r="50" spans="1:80" hidden="1" x14ac:dyDescent="0.2">
      <c r="A50" s="233"/>
      <c r="B50" s="231"/>
      <c r="C50" s="231"/>
      <c r="D50" s="232"/>
      <c r="E50" s="361"/>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3"/>
      <c r="AM50" s="364"/>
      <c r="AN50" s="365"/>
      <c r="AO50" s="365"/>
      <c r="AP50" s="365"/>
      <c r="AQ50" s="365"/>
      <c r="AR50" s="365"/>
      <c r="AS50" s="365"/>
      <c r="AT50" s="365"/>
      <c r="AU50" s="365"/>
      <c r="AV50" s="365"/>
      <c r="AW50" s="365"/>
      <c r="AX50" s="365"/>
      <c r="AY50" s="365"/>
      <c r="AZ50" s="364"/>
      <c r="BA50" s="365"/>
      <c r="BB50" s="365"/>
      <c r="BC50" s="365"/>
      <c r="BD50" s="365"/>
      <c r="BE50" s="365"/>
      <c r="BF50" s="365"/>
      <c r="BG50" s="365"/>
      <c r="BH50" s="365"/>
      <c r="BI50" s="365"/>
      <c r="BJ50" s="365"/>
      <c r="BK50" s="365"/>
      <c r="BL50" s="365"/>
      <c r="BM50" s="366"/>
      <c r="BN50" s="364">
        <f t="shared" si="2"/>
        <v>0</v>
      </c>
      <c r="BO50" s="365"/>
      <c r="BP50" s="365"/>
      <c r="BQ50" s="365"/>
      <c r="BR50" s="365"/>
      <c r="BS50" s="365"/>
      <c r="BT50" s="365"/>
      <c r="BU50" s="365"/>
      <c r="BV50" s="365"/>
      <c r="BW50" s="365"/>
      <c r="BX50" s="365"/>
      <c r="BY50" s="365"/>
      <c r="BZ50" s="365"/>
      <c r="CA50" s="365"/>
      <c r="CB50" s="366"/>
    </row>
    <row r="51" spans="1:80" hidden="1" x14ac:dyDescent="0.2">
      <c r="A51" s="233"/>
      <c r="B51" s="231"/>
      <c r="C51" s="231"/>
      <c r="D51" s="232"/>
      <c r="E51" s="361"/>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3"/>
      <c r="AM51" s="364"/>
      <c r="AN51" s="365"/>
      <c r="AO51" s="365"/>
      <c r="AP51" s="365"/>
      <c r="AQ51" s="365"/>
      <c r="AR51" s="365"/>
      <c r="AS51" s="365"/>
      <c r="AT51" s="365"/>
      <c r="AU51" s="365"/>
      <c r="AV51" s="365"/>
      <c r="AW51" s="365"/>
      <c r="AX51" s="365"/>
      <c r="AY51" s="365"/>
      <c r="AZ51" s="364"/>
      <c r="BA51" s="365"/>
      <c r="BB51" s="365"/>
      <c r="BC51" s="365"/>
      <c r="BD51" s="365"/>
      <c r="BE51" s="365"/>
      <c r="BF51" s="365"/>
      <c r="BG51" s="365"/>
      <c r="BH51" s="365"/>
      <c r="BI51" s="365"/>
      <c r="BJ51" s="365"/>
      <c r="BK51" s="365"/>
      <c r="BL51" s="365"/>
      <c r="BM51" s="366"/>
      <c r="BN51" s="364">
        <f t="shared" si="2"/>
        <v>0</v>
      </c>
      <c r="BO51" s="365"/>
      <c r="BP51" s="365"/>
      <c r="BQ51" s="365"/>
      <c r="BR51" s="365"/>
      <c r="BS51" s="365"/>
      <c r="BT51" s="365"/>
      <c r="BU51" s="365"/>
      <c r="BV51" s="365"/>
      <c r="BW51" s="365"/>
      <c r="BX51" s="365"/>
      <c r="BY51" s="365"/>
      <c r="BZ51" s="365"/>
      <c r="CA51" s="365"/>
      <c r="CB51" s="366"/>
    </row>
    <row r="52" spans="1:80" hidden="1" x14ac:dyDescent="0.2">
      <c r="A52" s="233"/>
      <c r="B52" s="231"/>
      <c r="C52" s="231"/>
      <c r="D52" s="232"/>
      <c r="E52" s="361"/>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3"/>
      <c r="AM52" s="364"/>
      <c r="AN52" s="365"/>
      <c r="AO52" s="365"/>
      <c r="AP52" s="365"/>
      <c r="AQ52" s="365"/>
      <c r="AR52" s="365"/>
      <c r="AS52" s="365"/>
      <c r="AT52" s="365"/>
      <c r="AU52" s="365"/>
      <c r="AV52" s="365"/>
      <c r="AW52" s="365"/>
      <c r="AX52" s="365"/>
      <c r="AY52" s="365"/>
      <c r="AZ52" s="364"/>
      <c r="BA52" s="365"/>
      <c r="BB52" s="365"/>
      <c r="BC52" s="365"/>
      <c r="BD52" s="365"/>
      <c r="BE52" s="365"/>
      <c r="BF52" s="365"/>
      <c r="BG52" s="365"/>
      <c r="BH52" s="365"/>
      <c r="BI52" s="365"/>
      <c r="BJ52" s="365"/>
      <c r="BK52" s="365"/>
      <c r="BL52" s="365"/>
      <c r="BM52" s="366"/>
      <c r="BN52" s="364">
        <f t="shared" si="2"/>
        <v>0</v>
      </c>
      <c r="BO52" s="365"/>
      <c r="BP52" s="365"/>
      <c r="BQ52" s="365"/>
      <c r="BR52" s="365"/>
      <c r="BS52" s="365"/>
      <c r="BT52" s="365"/>
      <c r="BU52" s="365"/>
      <c r="BV52" s="365"/>
      <c r="BW52" s="365"/>
      <c r="BX52" s="365"/>
      <c r="BY52" s="365"/>
      <c r="BZ52" s="365"/>
      <c r="CA52" s="365"/>
      <c r="CB52" s="366"/>
    </row>
    <row r="53" spans="1:80" hidden="1" x14ac:dyDescent="0.2">
      <c r="A53" s="233"/>
      <c r="B53" s="231"/>
      <c r="C53" s="231"/>
      <c r="D53" s="232"/>
      <c r="E53" s="361"/>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3"/>
      <c r="AM53" s="364"/>
      <c r="AN53" s="365"/>
      <c r="AO53" s="365"/>
      <c r="AP53" s="365"/>
      <c r="AQ53" s="365"/>
      <c r="AR53" s="365"/>
      <c r="AS53" s="365"/>
      <c r="AT53" s="365"/>
      <c r="AU53" s="365"/>
      <c r="AV53" s="365"/>
      <c r="AW53" s="365"/>
      <c r="AX53" s="365"/>
      <c r="AY53" s="365"/>
      <c r="AZ53" s="364"/>
      <c r="BA53" s="365"/>
      <c r="BB53" s="365"/>
      <c r="BC53" s="365"/>
      <c r="BD53" s="365"/>
      <c r="BE53" s="365"/>
      <c r="BF53" s="365"/>
      <c r="BG53" s="365"/>
      <c r="BH53" s="365"/>
      <c r="BI53" s="365"/>
      <c r="BJ53" s="365"/>
      <c r="BK53" s="365"/>
      <c r="BL53" s="365"/>
      <c r="BM53" s="366"/>
      <c r="BN53" s="364">
        <f t="shared" si="2"/>
        <v>0</v>
      </c>
      <c r="BO53" s="365"/>
      <c r="BP53" s="365"/>
      <c r="BQ53" s="365"/>
      <c r="BR53" s="365"/>
      <c r="BS53" s="365"/>
      <c r="BT53" s="365"/>
      <c r="BU53" s="365"/>
      <c r="BV53" s="365"/>
      <c r="BW53" s="365"/>
      <c r="BX53" s="365"/>
      <c r="BY53" s="365"/>
      <c r="BZ53" s="365"/>
      <c r="CA53" s="365"/>
      <c r="CB53" s="366"/>
    </row>
    <row r="54" spans="1:80" hidden="1" x14ac:dyDescent="0.2">
      <c r="A54" s="233"/>
      <c r="B54" s="231"/>
      <c r="C54" s="231"/>
      <c r="D54" s="232"/>
      <c r="E54" s="361"/>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3"/>
      <c r="AM54" s="364"/>
      <c r="AN54" s="365"/>
      <c r="AO54" s="365"/>
      <c r="AP54" s="365"/>
      <c r="AQ54" s="365"/>
      <c r="AR54" s="365"/>
      <c r="AS54" s="365"/>
      <c r="AT54" s="365"/>
      <c r="AU54" s="365"/>
      <c r="AV54" s="365"/>
      <c r="AW54" s="365"/>
      <c r="AX54" s="365"/>
      <c r="AY54" s="366"/>
      <c r="AZ54" s="364"/>
      <c r="BA54" s="365"/>
      <c r="BB54" s="365"/>
      <c r="BC54" s="365"/>
      <c r="BD54" s="365"/>
      <c r="BE54" s="365"/>
      <c r="BF54" s="365"/>
      <c r="BG54" s="365"/>
      <c r="BH54" s="365"/>
      <c r="BI54" s="365"/>
      <c r="BJ54" s="365"/>
      <c r="BK54" s="365"/>
      <c r="BL54" s="365"/>
      <c r="BM54" s="366"/>
      <c r="BN54" s="364">
        <f t="shared" si="2"/>
        <v>0</v>
      </c>
      <c r="BO54" s="365"/>
      <c r="BP54" s="365"/>
      <c r="BQ54" s="365"/>
      <c r="BR54" s="365"/>
      <c r="BS54" s="365"/>
      <c r="BT54" s="365"/>
      <c r="BU54" s="365"/>
      <c r="BV54" s="365"/>
      <c r="BW54" s="365"/>
      <c r="BX54" s="365"/>
      <c r="BY54" s="365"/>
      <c r="BZ54" s="365"/>
      <c r="CA54" s="365"/>
      <c r="CB54" s="366"/>
    </row>
    <row r="55" spans="1:80" s="74" customFormat="1" x14ac:dyDescent="0.2">
      <c r="A55" s="539"/>
      <c r="B55" s="540"/>
      <c r="C55" s="540"/>
      <c r="D55" s="541"/>
      <c r="E55" s="380" t="s">
        <v>421</v>
      </c>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2"/>
      <c r="AM55" s="386" t="s">
        <v>52</v>
      </c>
      <c r="AN55" s="387"/>
      <c r="AO55" s="387"/>
      <c r="AP55" s="387"/>
      <c r="AQ55" s="387"/>
      <c r="AR55" s="387"/>
      <c r="AS55" s="387"/>
      <c r="AT55" s="387"/>
      <c r="AU55" s="387"/>
      <c r="AV55" s="387"/>
      <c r="AW55" s="387"/>
      <c r="AX55" s="387"/>
      <c r="AY55" s="388"/>
      <c r="AZ55" s="386" t="s">
        <v>52</v>
      </c>
      <c r="BA55" s="387"/>
      <c r="BB55" s="387"/>
      <c r="BC55" s="387"/>
      <c r="BD55" s="387"/>
      <c r="BE55" s="387"/>
      <c r="BF55" s="387"/>
      <c r="BG55" s="387"/>
      <c r="BH55" s="387"/>
      <c r="BI55" s="387"/>
      <c r="BJ55" s="387"/>
      <c r="BK55" s="387"/>
      <c r="BL55" s="387"/>
      <c r="BM55" s="388"/>
      <c r="BN55" s="457">
        <v>476000</v>
      </c>
      <c r="BO55" s="458"/>
      <c r="BP55" s="458"/>
      <c r="BQ55" s="458"/>
      <c r="BR55" s="458"/>
      <c r="BS55" s="458"/>
      <c r="BT55" s="458"/>
      <c r="BU55" s="458"/>
      <c r="BV55" s="458"/>
      <c r="BW55" s="458"/>
      <c r="BX55" s="458"/>
      <c r="BY55" s="458"/>
      <c r="BZ55" s="458"/>
      <c r="CA55" s="458"/>
      <c r="CB55" s="459"/>
    </row>
    <row r="56" spans="1:80" ht="12.75" customHeight="1" x14ac:dyDescent="0.2"/>
    <row r="57" spans="1:80" s="7" customFormat="1" ht="48" customHeight="1" x14ac:dyDescent="0.25">
      <c r="A57" s="535" t="s">
        <v>533</v>
      </c>
      <c r="B57" s="535"/>
      <c r="C57" s="535"/>
      <c r="D57" s="535"/>
      <c r="E57" s="535"/>
      <c r="F57" s="535"/>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5"/>
      <c r="CA57" s="535"/>
      <c r="CB57" s="535"/>
    </row>
    <row r="58" spans="1:80" s="7" customFormat="1" ht="12.75" customHeight="1" x14ac:dyDescent="0.25">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row>
    <row r="59" spans="1:80" ht="15.75" x14ac:dyDescent="0.25">
      <c r="A59" s="7" t="s">
        <v>406</v>
      </c>
      <c r="B59" s="72"/>
      <c r="C59" s="72"/>
      <c r="D59" s="72"/>
      <c r="E59" s="72"/>
      <c r="F59" s="72"/>
      <c r="G59" s="72"/>
      <c r="H59" s="72"/>
      <c r="I59" s="72"/>
      <c r="J59" s="72"/>
      <c r="K59" s="72"/>
      <c r="L59" s="72"/>
      <c r="M59" s="72"/>
      <c r="N59" s="72"/>
      <c r="O59" s="72"/>
      <c r="P59" s="72"/>
      <c r="Q59" s="72"/>
      <c r="R59" s="72"/>
      <c r="S59" s="72"/>
      <c r="T59" s="434" t="s">
        <v>86</v>
      </c>
      <c r="U59" s="434"/>
      <c r="V59" s="434"/>
      <c r="W59" s="434"/>
      <c r="X59" s="434"/>
      <c r="Y59" s="434"/>
      <c r="Z59" s="434"/>
      <c r="AA59" s="434"/>
      <c r="AB59" s="434"/>
      <c r="AC59" s="434"/>
      <c r="AD59" s="434"/>
      <c r="AE59" s="434"/>
      <c r="AF59" s="434"/>
      <c r="AG59" s="434"/>
      <c r="AH59" s="434"/>
      <c r="AI59" s="434"/>
      <c r="AJ59" s="434"/>
      <c r="AK59" s="73"/>
      <c r="AL59" s="73"/>
      <c r="AM59" s="73"/>
      <c r="AN59" s="73"/>
      <c r="AO59" s="73"/>
      <c r="AP59" s="73"/>
      <c r="AQ59" s="73"/>
      <c r="AR59" s="73"/>
      <c r="AS59" s="410" t="s">
        <v>511</v>
      </c>
      <c r="AT59" s="410"/>
      <c r="AU59" s="410"/>
      <c r="AV59" s="410"/>
      <c r="AW59" s="410"/>
      <c r="AX59" s="410"/>
      <c r="AY59" s="410"/>
      <c r="AZ59" s="410"/>
      <c r="BA59" s="410"/>
      <c r="BB59" s="410"/>
      <c r="BC59" s="434" t="s">
        <v>293</v>
      </c>
      <c r="BD59" s="434"/>
      <c r="BE59" s="434"/>
      <c r="BF59" s="434"/>
      <c r="BG59" s="434"/>
      <c r="BH59" s="434"/>
      <c r="BI59" s="434"/>
      <c r="BJ59" s="434"/>
      <c r="BK59" s="434"/>
      <c r="BL59" s="434"/>
      <c r="BM59" s="434"/>
      <c r="BN59" s="434"/>
      <c r="BO59" s="434"/>
      <c r="BP59" s="434"/>
    </row>
    <row r="60" spans="1:80" s="79" customFormat="1" ht="8.25" x14ac:dyDescent="0.15"/>
    <row r="61" spans="1:80" x14ac:dyDescent="0.2">
      <c r="A61" s="157" t="s">
        <v>142</v>
      </c>
      <c r="B61" s="158"/>
      <c r="C61" s="158"/>
      <c r="D61" s="159"/>
      <c r="E61" s="157" t="s">
        <v>440</v>
      </c>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9"/>
      <c r="BE61" s="532" t="s">
        <v>441</v>
      </c>
      <c r="BF61" s="533"/>
      <c r="BG61" s="533"/>
      <c r="BH61" s="533"/>
      <c r="BI61" s="533"/>
      <c r="BJ61" s="533"/>
      <c r="BK61" s="533"/>
      <c r="BL61" s="533"/>
      <c r="BM61" s="533"/>
      <c r="BN61" s="533"/>
      <c r="BO61" s="533"/>
      <c r="BP61" s="534"/>
      <c r="BQ61" s="157" t="s">
        <v>442</v>
      </c>
      <c r="BR61" s="158"/>
      <c r="BS61" s="158"/>
      <c r="BT61" s="158"/>
      <c r="BU61" s="158"/>
      <c r="BV61" s="158"/>
      <c r="BW61" s="158"/>
      <c r="BX61" s="158"/>
      <c r="BY61" s="158"/>
      <c r="BZ61" s="158"/>
      <c r="CA61" s="158"/>
      <c r="CB61" s="159"/>
    </row>
    <row r="62" spans="1:80" x14ac:dyDescent="0.2">
      <c r="A62" s="407" t="s">
        <v>143</v>
      </c>
      <c r="B62" s="408"/>
      <c r="C62" s="408"/>
      <c r="D62" s="409"/>
      <c r="E62" s="407"/>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9"/>
      <c r="BE62" s="412" t="s">
        <v>443</v>
      </c>
      <c r="BF62" s="346"/>
      <c r="BG62" s="346"/>
      <c r="BH62" s="346"/>
      <c r="BI62" s="346"/>
      <c r="BJ62" s="346"/>
      <c r="BK62" s="346"/>
      <c r="BL62" s="346"/>
      <c r="BM62" s="346"/>
      <c r="BN62" s="346"/>
      <c r="BO62" s="346"/>
      <c r="BP62" s="531"/>
      <c r="BQ62" s="407" t="s">
        <v>432</v>
      </c>
      <c r="BR62" s="408"/>
      <c r="BS62" s="408"/>
      <c r="BT62" s="408"/>
      <c r="BU62" s="408"/>
      <c r="BV62" s="408"/>
      <c r="BW62" s="408"/>
      <c r="BX62" s="408"/>
      <c r="BY62" s="408"/>
      <c r="BZ62" s="408"/>
      <c r="CA62" s="408"/>
      <c r="CB62" s="409"/>
    </row>
    <row r="63" spans="1:80" x14ac:dyDescent="0.2">
      <c r="A63" s="407"/>
      <c r="B63" s="408"/>
      <c r="C63" s="408"/>
      <c r="D63" s="409"/>
      <c r="E63" s="407"/>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c r="AG63" s="408"/>
      <c r="AH63" s="408"/>
      <c r="AI63" s="408"/>
      <c r="AJ63" s="408"/>
      <c r="AK63" s="408"/>
      <c r="AL63" s="408"/>
      <c r="AM63" s="408"/>
      <c r="AN63" s="408"/>
      <c r="AO63" s="408"/>
      <c r="AP63" s="408"/>
      <c r="AQ63" s="408"/>
      <c r="AR63" s="408"/>
      <c r="AS63" s="408"/>
      <c r="AT63" s="408"/>
      <c r="AU63" s="408"/>
      <c r="AV63" s="408"/>
      <c r="AW63" s="408"/>
      <c r="AX63" s="408"/>
      <c r="AY63" s="408"/>
      <c r="AZ63" s="408"/>
      <c r="BA63" s="408"/>
      <c r="BB63" s="408"/>
      <c r="BC63" s="408"/>
      <c r="BD63" s="409"/>
      <c r="BE63" s="412" t="s">
        <v>444</v>
      </c>
      <c r="BF63" s="346"/>
      <c r="BG63" s="346"/>
      <c r="BH63" s="346"/>
      <c r="BI63" s="346"/>
      <c r="BJ63" s="346"/>
      <c r="BK63" s="346"/>
      <c r="BL63" s="346"/>
      <c r="BM63" s="346"/>
      <c r="BN63" s="346"/>
      <c r="BO63" s="346"/>
      <c r="BP63" s="531"/>
      <c r="BQ63" s="407"/>
      <c r="BR63" s="408"/>
      <c r="BS63" s="408"/>
      <c r="BT63" s="408"/>
      <c r="BU63" s="408"/>
      <c r="BV63" s="408"/>
      <c r="BW63" s="408"/>
      <c r="BX63" s="408"/>
      <c r="BY63" s="408"/>
      <c r="BZ63" s="408"/>
      <c r="CA63" s="408"/>
      <c r="CB63" s="409"/>
    </row>
    <row r="64" spans="1:80" x14ac:dyDescent="0.2">
      <c r="A64" s="498"/>
      <c r="B64" s="499"/>
      <c r="C64" s="499"/>
      <c r="D64" s="500"/>
      <c r="E64" s="498"/>
      <c r="F64" s="499"/>
      <c r="G64" s="499"/>
      <c r="H64" s="499"/>
      <c r="I64" s="499"/>
      <c r="J64" s="499"/>
      <c r="K64" s="499"/>
      <c r="L64" s="499"/>
      <c r="M64" s="499"/>
      <c r="N64" s="499"/>
      <c r="O64" s="499"/>
      <c r="P64" s="499"/>
      <c r="Q64" s="499"/>
      <c r="R64" s="499"/>
      <c r="S64" s="499"/>
      <c r="T64" s="499"/>
      <c r="U64" s="499"/>
      <c r="V64" s="499"/>
      <c r="W64" s="499"/>
      <c r="X64" s="499"/>
      <c r="Y64" s="499"/>
      <c r="Z64" s="499"/>
      <c r="AA64" s="499"/>
      <c r="AB64" s="499"/>
      <c r="AC64" s="499"/>
      <c r="AD64" s="499"/>
      <c r="AE64" s="499"/>
      <c r="AF64" s="499"/>
      <c r="AG64" s="499"/>
      <c r="AH64" s="499"/>
      <c r="AI64" s="499"/>
      <c r="AJ64" s="499"/>
      <c r="AK64" s="499"/>
      <c r="AL64" s="499"/>
      <c r="AM64" s="499"/>
      <c r="AN64" s="499"/>
      <c r="AO64" s="499"/>
      <c r="AP64" s="499"/>
      <c r="AQ64" s="499"/>
      <c r="AR64" s="499"/>
      <c r="AS64" s="499"/>
      <c r="AT64" s="499"/>
      <c r="AU64" s="499"/>
      <c r="AV64" s="499"/>
      <c r="AW64" s="499"/>
      <c r="AX64" s="499"/>
      <c r="AY64" s="499"/>
      <c r="AZ64" s="499"/>
      <c r="BA64" s="499"/>
      <c r="BB64" s="499"/>
      <c r="BC64" s="499"/>
      <c r="BD64" s="500"/>
      <c r="BE64" s="486" t="s">
        <v>445</v>
      </c>
      <c r="BF64" s="147"/>
      <c r="BG64" s="147"/>
      <c r="BH64" s="147"/>
      <c r="BI64" s="147"/>
      <c r="BJ64" s="147"/>
      <c r="BK64" s="147"/>
      <c r="BL64" s="147"/>
      <c r="BM64" s="147"/>
      <c r="BN64" s="147"/>
      <c r="BO64" s="147"/>
      <c r="BP64" s="487"/>
      <c r="BQ64" s="498"/>
      <c r="BR64" s="499"/>
      <c r="BS64" s="499"/>
      <c r="BT64" s="499"/>
      <c r="BU64" s="499"/>
      <c r="BV64" s="499"/>
      <c r="BW64" s="499"/>
      <c r="BX64" s="499"/>
      <c r="BY64" s="499"/>
      <c r="BZ64" s="499"/>
      <c r="CA64" s="499"/>
      <c r="CB64" s="500"/>
    </row>
    <row r="65" spans="1:89" x14ac:dyDescent="0.2">
      <c r="A65" s="400">
        <v>1</v>
      </c>
      <c r="B65" s="401"/>
      <c r="C65" s="401"/>
      <c r="D65" s="402"/>
      <c r="E65" s="400">
        <v>2</v>
      </c>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1"/>
      <c r="BD65" s="402"/>
      <c r="BE65" s="525">
        <v>3</v>
      </c>
      <c r="BF65" s="526"/>
      <c r="BG65" s="526"/>
      <c r="BH65" s="526"/>
      <c r="BI65" s="526"/>
      <c r="BJ65" s="526"/>
      <c r="BK65" s="526"/>
      <c r="BL65" s="526"/>
      <c r="BM65" s="526"/>
      <c r="BN65" s="526"/>
      <c r="BO65" s="526"/>
      <c r="BP65" s="527"/>
      <c r="BQ65" s="400">
        <v>4</v>
      </c>
      <c r="BR65" s="401"/>
      <c r="BS65" s="401"/>
      <c r="BT65" s="401"/>
      <c r="BU65" s="401"/>
      <c r="BV65" s="401"/>
      <c r="BW65" s="401"/>
      <c r="BX65" s="401"/>
      <c r="BY65" s="401"/>
      <c r="BZ65" s="401"/>
      <c r="CA65" s="401"/>
      <c r="CB65" s="402"/>
    </row>
    <row r="66" spans="1:89" x14ac:dyDescent="0.2">
      <c r="A66" s="525">
        <v>1</v>
      </c>
      <c r="B66" s="526"/>
      <c r="C66" s="526"/>
      <c r="D66" s="527"/>
      <c r="E66" s="361" t="s">
        <v>446</v>
      </c>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3"/>
      <c r="BE66" s="525" t="s">
        <v>52</v>
      </c>
      <c r="BF66" s="526"/>
      <c r="BG66" s="526"/>
      <c r="BH66" s="526"/>
      <c r="BI66" s="526"/>
      <c r="BJ66" s="526"/>
      <c r="BK66" s="526"/>
      <c r="BL66" s="526"/>
      <c r="BM66" s="526"/>
      <c r="BN66" s="526"/>
      <c r="BO66" s="526"/>
      <c r="BP66" s="527"/>
      <c r="BQ66" s="416">
        <f>SUM(BQ67:CB71)</f>
        <v>90968</v>
      </c>
      <c r="BR66" s="417"/>
      <c r="BS66" s="417"/>
      <c r="BT66" s="417"/>
      <c r="BU66" s="417"/>
      <c r="BV66" s="417"/>
      <c r="BW66" s="417"/>
      <c r="BX66" s="417"/>
      <c r="BY66" s="417"/>
      <c r="BZ66" s="417"/>
      <c r="CA66" s="417"/>
      <c r="CB66" s="418"/>
    </row>
    <row r="67" spans="1:89" x14ac:dyDescent="0.2">
      <c r="A67" s="157" t="s">
        <v>157</v>
      </c>
      <c r="B67" s="158"/>
      <c r="C67" s="158"/>
      <c r="D67" s="159"/>
      <c r="E67" s="501" t="s">
        <v>45</v>
      </c>
      <c r="F67" s="502"/>
      <c r="G67" s="502"/>
      <c r="H67" s="502"/>
      <c r="I67" s="502"/>
      <c r="J67" s="502"/>
      <c r="K67" s="502"/>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3"/>
      <c r="BE67" s="504">
        <v>476000</v>
      </c>
      <c r="BF67" s="505"/>
      <c r="BG67" s="505"/>
      <c r="BH67" s="505"/>
      <c r="BI67" s="505"/>
      <c r="BJ67" s="505"/>
      <c r="BK67" s="505"/>
      <c r="BL67" s="505"/>
      <c r="BM67" s="505"/>
      <c r="BN67" s="505"/>
      <c r="BO67" s="505"/>
      <c r="BP67" s="506"/>
      <c r="BQ67" s="504">
        <v>90968</v>
      </c>
      <c r="BR67" s="505"/>
      <c r="BS67" s="505"/>
      <c r="BT67" s="505"/>
      <c r="BU67" s="505"/>
      <c r="BV67" s="505"/>
      <c r="BW67" s="505"/>
      <c r="BX67" s="505"/>
      <c r="BY67" s="505"/>
      <c r="BZ67" s="505"/>
      <c r="CA67" s="505"/>
      <c r="CB67" s="506"/>
    </row>
    <row r="68" spans="1:89" x14ac:dyDescent="0.2">
      <c r="A68" s="498"/>
      <c r="B68" s="499"/>
      <c r="C68" s="499"/>
      <c r="D68" s="500"/>
      <c r="E68" s="507" t="s">
        <v>447</v>
      </c>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9"/>
      <c r="BE68" s="392"/>
      <c r="BF68" s="393"/>
      <c r="BG68" s="393"/>
      <c r="BH68" s="393"/>
      <c r="BI68" s="393"/>
      <c r="BJ68" s="393"/>
      <c r="BK68" s="393"/>
      <c r="BL68" s="393"/>
      <c r="BM68" s="393"/>
      <c r="BN68" s="393"/>
      <c r="BO68" s="393"/>
      <c r="BP68" s="394"/>
      <c r="BQ68" s="392"/>
      <c r="BR68" s="393"/>
      <c r="BS68" s="393"/>
      <c r="BT68" s="393"/>
      <c r="BU68" s="393"/>
      <c r="BV68" s="393"/>
      <c r="BW68" s="393"/>
      <c r="BX68" s="393"/>
      <c r="BY68" s="393"/>
      <c r="BZ68" s="393"/>
      <c r="CA68" s="393"/>
      <c r="CB68" s="394"/>
      <c r="CK68" s="80"/>
    </row>
    <row r="69" spans="1:89" x14ac:dyDescent="0.2">
      <c r="A69" s="525" t="s">
        <v>156</v>
      </c>
      <c r="B69" s="526"/>
      <c r="C69" s="526"/>
      <c r="D69" s="527"/>
      <c r="E69" s="528" t="s">
        <v>448</v>
      </c>
      <c r="F69" s="529"/>
      <c r="G69" s="529"/>
      <c r="H69" s="529"/>
      <c r="I69" s="529"/>
      <c r="J69" s="529"/>
      <c r="K69" s="529"/>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9"/>
      <c r="AL69" s="529"/>
      <c r="AM69" s="529"/>
      <c r="AN69" s="529"/>
      <c r="AO69" s="529"/>
      <c r="AP69" s="529"/>
      <c r="AQ69" s="529"/>
      <c r="AR69" s="529"/>
      <c r="AS69" s="529"/>
      <c r="AT69" s="529"/>
      <c r="AU69" s="529"/>
      <c r="AV69" s="529"/>
      <c r="AW69" s="529"/>
      <c r="AX69" s="529"/>
      <c r="AY69" s="529"/>
      <c r="AZ69" s="529"/>
      <c r="BA69" s="529"/>
      <c r="BB69" s="529"/>
      <c r="BC69" s="529"/>
      <c r="BD69" s="530"/>
      <c r="BE69" s="416"/>
      <c r="BF69" s="417"/>
      <c r="BG69" s="417"/>
      <c r="BH69" s="417"/>
      <c r="BI69" s="417"/>
      <c r="BJ69" s="417"/>
      <c r="BK69" s="417"/>
      <c r="BL69" s="417"/>
      <c r="BM69" s="417"/>
      <c r="BN69" s="417"/>
      <c r="BO69" s="417"/>
      <c r="BP69" s="418"/>
      <c r="BQ69" s="416">
        <f>ROUND(BE69*0.1,2)</f>
        <v>0</v>
      </c>
      <c r="BR69" s="417"/>
      <c r="BS69" s="417"/>
      <c r="BT69" s="417"/>
      <c r="BU69" s="417"/>
      <c r="BV69" s="417"/>
      <c r="BW69" s="417"/>
      <c r="BX69" s="417"/>
      <c r="BY69" s="417"/>
      <c r="BZ69" s="417"/>
      <c r="CA69" s="417"/>
      <c r="CB69" s="418"/>
    </row>
    <row r="70" spans="1:89" x14ac:dyDescent="0.2">
      <c r="A70" s="157" t="s">
        <v>159</v>
      </c>
      <c r="B70" s="158"/>
      <c r="C70" s="158"/>
      <c r="D70" s="159"/>
      <c r="E70" s="501" t="s">
        <v>449</v>
      </c>
      <c r="F70" s="502"/>
      <c r="G70" s="502"/>
      <c r="H70" s="502"/>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3"/>
      <c r="BE70" s="504"/>
      <c r="BF70" s="505"/>
      <c r="BG70" s="505"/>
      <c r="BH70" s="505"/>
      <c r="BI70" s="505"/>
      <c r="BJ70" s="505"/>
      <c r="BK70" s="505"/>
      <c r="BL70" s="505"/>
      <c r="BM70" s="505"/>
      <c r="BN70" s="505"/>
      <c r="BO70" s="505"/>
      <c r="BP70" s="506"/>
      <c r="BQ70" s="504"/>
      <c r="BR70" s="505"/>
      <c r="BS70" s="505"/>
      <c r="BT70" s="505"/>
      <c r="BU70" s="505"/>
      <c r="BV70" s="505"/>
      <c r="BW70" s="505"/>
      <c r="BX70" s="505"/>
      <c r="BY70" s="505"/>
      <c r="BZ70" s="505"/>
      <c r="CA70" s="505"/>
      <c r="CB70" s="506"/>
      <c r="CK70" s="80"/>
    </row>
    <row r="71" spans="1:89" x14ac:dyDescent="0.2">
      <c r="A71" s="498"/>
      <c r="B71" s="499"/>
      <c r="C71" s="499"/>
      <c r="D71" s="500"/>
      <c r="E71" s="507" t="s">
        <v>450</v>
      </c>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508"/>
      <c r="AG71" s="508"/>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9"/>
      <c r="BE71" s="392"/>
      <c r="BF71" s="393"/>
      <c r="BG71" s="393"/>
      <c r="BH71" s="393"/>
      <c r="BI71" s="393"/>
      <c r="BJ71" s="393"/>
      <c r="BK71" s="393"/>
      <c r="BL71" s="393"/>
      <c r="BM71" s="393"/>
      <c r="BN71" s="393"/>
      <c r="BO71" s="393"/>
      <c r="BP71" s="394"/>
      <c r="BQ71" s="392"/>
      <c r="BR71" s="393"/>
      <c r="BS71" s="393"/>
      <c r="BT71" s="393"/>
      <c r="BU71" s="393"/>
      <c r="BV71" s="393"/>
      <c r="BW71" s="393"/>
      <c r="BX71" s="393"/>
      <c r="BY71" s="393"/>
      <c r="BZ71" s="393"/>
      <c r="CA71" s="393"/>
      <c r="CB71" s="394"/>
    </row>
    <row r="72" spans="1:89" x14ac:dyDescent="0.2">
      <c r="A72" s="157">
        <v>2</v>
      </c>
      <c r="B72" s="158"/>
      <c r="C72" s="158"/>
      <c r="D72" s="159"/>
      <c r="E72" s="510" t="s">
        <v>451</v>
      </c>
      <c r="F72" s="511"/>
      <c r="G72" s="511"/>
      <c r="H72" s="511"/>
      <c r="I72" s="511"/>
      <c r="J72" s="511"/>
      <c r="K72" s="511"/>
      <c r="L72" s="511"/>
      <c r="M72" s="511"/>
      <c r="N72" s="511"/>
      <c r="O72" s="511"/>
      <c r="P72" s="511"/>
      <c r="Q72" s="511"/>
      <c r="R72" s="511"/>
      <c r="S72" s="511"/>
      <c r="T72" s="511"/>
      <c r="U72" s="511"/>
      <c r="V72" s="511"/>
      <c r="W72" s="511"/>
      <c r="X72" s="511"/>
      <c r="Y72" s="511"/>
      <c r="Z72" s="511"/>
      <c r="AA72" s="511"/>
      <c r="AB72" s="511"/>
      <c r="AC72" s="511"/>
      <c r="AD72" s="511"/>
      <c r="AE72" s="511"/>
      <c r="AF72" s="511"/>
      <c r="AG72" s="511"/>
      <c r="AH72" s="511"/>
      <c r="AI72" s="511"/>
      <c r="AJ72" s="511"/>
      <c r="AK72" s="511"/>
      <c r="AL72" s="511"/>
      <c r="AM72" s="511"/>
      <c r="AN72" s="511"/>
      <c r="AO72" s="511"/>
      <c r="AP72" s="511"/>
      <c r="AQ72" s="511"/>
      <c r="AR72" s="511"/>
      <c r="AS72" s="511"/>
      <c r="AT72" s="511"/>
      <c r="AU72" s="511"/>
      <c r="AV72" s="511"/>
      <c r="AW72" s="511"/>
      <c r="AX72" s="511"/>
      <c r="AY72" s="511"/>
      <c r="AZ72" s="511"/>
      <c r="BA72" s="511"/>
      <c r="BB72" s="511"/>
      <c r="BC72" s="511"/>
      <c r="BD72" s="512"/>
      <c r="BE72" s="513"/>
      <c r="BF72" s="514"/>
      <c r="BG72" s="514"/>
      <c r="BH72" s="514"/>
      <c r="BI72" s="514"/>
      <c r="BJ72" s="514"/>
      <c r="BK72" s="514"/>
      <c r="BL72" s="514"/>
      <c r="BM72" s="514"/>
      <c r="BN72" s="514"/>
      <c r="BO72" s="514"/>
      <c r="BP72" s="515"/>
      <c r="BQ72" s="504">
        <f>ROUND(SUM(BQ74:CB84),2)</f>
        <v>14756</v>
      </c>
      <c r="BR72" s="505"/>
      <c r="BS72" s="505"/>
      <c r="BT72" s="505"/>
      <c r="BU72" s="505"/>
      <c r="BV72" s="505"/>
      <c r="BW72" s="505"/>
      <c r="BX72" s="505"/>
      <c r="BY72" s="505"/>
      <c r="BZ72" s="505"/>
      <c r="CA72" s="505"/>
      <c r="CB72" s="506"/>
    </row>
    <row r="73" spans="1:89" x14ac:dyDescent="0.2">
      <c r="A73" s="498"/>
      <c r="B73" s="499"/>
      <c r="C73" s="499"/>
      <c r="D73" s="500"/>
      <c r="E73" s="413" t="s">
        <v>452</v>
      </c>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4"/>
      <c r="AY73" s="414"/>
      <c r="AZ73" s="414"/>
      <c r="BA73" s="414"/>
      <c r="BB73" s="414"/>
      <c r="BC73" s="414"/>
      <c r="BD73" s="415"/>
      <c r="BE73" s="516"/>
      <c r="BF73" s="517"/>
      <c r="BG73" s="517"/>
      <c r="BH73" s="517"/>
      <c r="BI73" s="517"/>
      <c r="BJ73" s="517"/>
      <c r="BK73" s="517"/>
      <c r="BL73" s="517"/>
      <c r="BM73" s="517"/>
      <c r="BN73" s="517"/>
      <c r="BO73" s="517"/>
      <c r="BP73" s="518"/>
      <c r="BQ73" s="392"/>
      <c r="BR73" s="393"/>
      <c r="BS73" s="393"/>
      <c r="BT73" s="393"/>
      <c r="BU73" s="393"/>
      <c r="BV73" s="393"/>
      <c r="BW73" s="393"/>
      <c r="BX73" s="393"/>
      <c r="BY73" s="393"/>
      <c r="BZ73" s="393"/>
      <c r="CA73" s="393"/>
      <c r="CB73" s="394"/>
    </row>
    <row r="74" spans="1:89" x14ac:dyDescent="0.2">
      <c r="A74" s="157" t="s">
        <v>453</v>
      </c>
      <c r="B74" s="158"/>
      <c r="C74" s="158"/>
      <c r="D74" s="159"/>
      <c r="E74" s="501" t="s">
        <v>45</v>
      </c>
      <c r="F74" s="502"/>
      <c r="G74" s="502"/>
      <c r="H74" s="502"/>
      <c r="I74" s="502"/>
      <c r="J74" s="502"/>
      <c r="K74" s="502"/>
      <c r="L74" s="502"/>
      <c r="M74" s="502"/>
      <c r="N74" s="502"/>
      <c r="O74" s="502"/>
      <c r="P74" s="502"/>
      <c r="Q74" s="502"/>
      <c r="R74" s="502"/>
      <c r="S74" s="502"/>
      <c r="T74" s="502"/>
      <c r="U74" s="502"/>
      <c r="V74" s="502"/>
      <c r="W74" s="502"/>
      <c r="X74" s="502"/>
      <c r="Y74" s="502"/>
      <c r="Z74" s="502"/>
      <c r="AA74" s="502"/>
      <c r="AB74" s="502"/>
      <c r="AC74" s="502"/>
      <c r="AD74" s="502"/>
      <c r="AE74" s="502"/>
      <c r="AF74" s="502"/>
      <c r="AG74" s="502"/>
      <c r="AH74" s="502"/>
      <c r="AI74" s="502"/>
      <c r="AJ74" s="502"/>
      <c r="AK74" s="502"/>
      <c r="AL74" s="502"/>
      <c r="AM74" s="502"/>
      <c r="AN74" s="502"/>
      <c r="AO74" s="502"/>
      <c r="AP74" s="502"/>
      <c r="AQ74" s="502"/>
      <c r="AR74" s="502"/>
      <c r="AS74" s="502"/>
      <c r="AT74" s="502"/>
      <c r="AU74" s="502"/>
      <c r="AV74" s="502"/>
      <c r="AW74" s="502"/>
      <c r="AX74" s="502"/>
      <c r="AY74" s="502"/>
      <c r="AZ74" s="502"/>
      <c r="BA74" s="502"/>
      <c r="BB74" s="502"/>
      <c r="BC74" s="502"/>
      <c r="BD74" s="503"/>
      <c r="BE74" s="504">
        <v>476000</v>
      </c>
      <c r="BF74" s="505"/>
      <c r="BG74" s="505"/>
      <c r="BH74" s="505"/>
      <c r="BI74" s="505"/>
      <c r="BJ74" s="505"/>
      <c r="BK74" s="505"/>
      <c r="BL74" s="505"/>
      <c r="BM74" s="505"/>
      <c r="BN74" s="505"/>
      <c r="BO74" s="505"/>
      <c r="BP74" s="506"/>
      <c r="BQ74" s="504">
        <f>ROUND(BE74*0.029,2)</f>
        <v>13804</v>
      </c>
      <c r="BR74" s="505"/>
      <c r="BS74" s="505"/>
      <c r="BT74" s="505"/>
      <c r="BU74" s="505"/>
      <c r="BV74" s="505"/>
      <c r="BW74" s="505"/>
      <c r="BX74" s="505"/>
      <c r="BY74" s="505"/>
      <c r="BZ74" s="505"/>
      <c r="CA74" s="505"/>
      <c r="CB74" s="506"/>
    </row>
    <row r="75" spans="1:89" x14ac:dyDescent="0.2">
      <c r="A75" s="407"/>
      <c r="B75" s="408"/>
      <c r="C75" s="408"/>
      <c r="D75" s="409"/>
      <c r="E75" s="522" t="s">
        <v>454</v>
      </c>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3"/>
      <c r="AX75" s="523"/>
      <c r="AY75" s="523"/>
      <c r="AZ75" s="523"/>
      <c r="BA75" s="523"/>
      <c r="BB75" s="523"/>
      <c r="BC75" s="523"/>
      <c r="BD75" s="524"/>
      <c r="BE75" s="519"/>
      <c r="BF75" s="520"/>
      <c r="BG75" s="520"/>
      <c r="BH75" s="520"/>
      <c r="BI75" s="520"/>
      <c r="BJ75" s="520"/>
      <c r="BK75" s="520"/>
      <c r="BL75" s="520"/>
      <c r="BM75" s="520"/>
      <c r="BN75" s="520"/>
      <c r="BO75" s="520"/>
      <c r="BP75" s="521"/>
      <c r="BQ75" s="519"/>
      <c r="BR75" s="520"/>
      <c r="BS75" s="520"/>
      <c r="BT75" s="520"/>
      <c r="BU75" s="520"/>
      <c r="BV75" s="520"/>
      <c r="BW75" s="520"/>
      <c r="BX75" s="520"/>
      <c r="BY75" s="520"/>
      <c r="BZ75" s="520"/>
      <c r="CA75" s="520"/>
      <c r="CB75" s="521"/>
    </row>
    <row r="76" spans="1:89" x14ac:dyDescent="0.2">
      <c r="A76" s="498"/>
      <c r="B76" s="499"/>
      <c r="C76" s="499"/>
      <c r="D76" s="500"/>
      <c r="E76" s="507" t="s">
        <v>455</v>
      </c>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508"/>
      <c r="AV76" s="508"/>
      <c r="AW76" s="508"/>
      <c r="AX76" s="508"/>
      <c r="AY76" s="508"/>
      <c r="AZ76" s="508"/>
      <c r="BA76" s="508"/>
      <c r="BB76" s="508"/>
      <c r="BC76" s="508"/>
      <c r="BD76" s="509"/>
      <c r="BE76" s="392"/>
      <c r="BF76" s="393"/>
      <c r="BG76" s="393"/>
      <c r="BH76" s="393"/>
      <c r="BI76" s="393"/>
      <c r="BJ76" s="393"/>
      <c r="BK76" s="393"/>
      <c r="BL76" s="393"/>
      <c r="BM76" s="393"/>
      <c r="BN76" s="393"/>
      <c r="BO76" s="393"/>
      <c r="BP76" s="394"/>
      <c r="BQ76" s="392"/>
      <c r="BR76" s="393"/>
      <c r="BS76" s="393"/>
      <c r="BT76" s="393"/>
      <c r="BU76" s="393"/>
      <c r="BV76" s="393"/>
      <c r="BW76" s="393"/>
      <c r="BX76" s="393"/>
      <c r="BY76" s="393"/>
      <c r="BZ76" s="393"/>
      <c r="CA76" s="393"/>
      <c r="CB76" s="394"/>
    </row>
    <row r="77" spans="1:89" x14ac:dyDescent="0.2">
      <c r="A77" s="157" t="s">
        <v>456</v>
      </c>
      <c r="B77" s="158"/>
      <c r="C77" s="158"/>
      <c r="D77" s="159"/>
      <c r="E77" s="501" t="s">
        <v>457</v>
      </c>
      <c r="F77" s="502"/>
      <c r="G77" s="502"/>
      <c r="H77" s="502"/>
      <c r="I77" s="502"/>
      <c r="J77" s="502"/>
      <c r="K77" s="502"/>
      <c r="L77" s="502"/>
      <c r="M77" s="502"/>
      <c r="N77" s="502"/>
      <c r="O77" s="502"/>
      <c r="P77" s="502"/>
      <c r="Q77" s="502"/>
      <c r="R77" s="502"/>
      <c r="S77" s="502"/>
      <c r="T77" s="502"/>
      <c r="U77" s="502"/>
      <c r="V77" s="502"/>
      <c r="W77" s="502"/>
      <c r="X77" s="502"/>
      <c r="Y77" s="502"/>
      <c r="Z77" s="502"/>
      <c r="AA77" s="502"/>
      <c r="AB77" s="502"/>
      <c r="AC77" s="502"/>
      <c r="AD77" s="502"/>
      <c r="AE77" s="502"/>
      <c r="AF77" s="502"/>
      <c r="AG77" s="502"/>
      <c r="AH77" s="502"/>
      <c r="AI77" s="502"/>
      <c r="AJ77" s="502"/>
      <c r="AK77" s="502"/>
      <c r="AL77" s="502"/>
      <c r="AM77" s="502"/>
      <c r="AN77" s="502"/>
      <c r="AO77" s="502"/>
      <c r="AP77" s="502"/>
      <c r="AQ77" s="502"/>
      <c r="AR77" s="502"/>
      <c r="AS77" s="502"/>
      <c r="AT77" s="502"/>
      <c r="AU77" s="502"/>
      <c r="AV77" s="502"/>
      <c r="AW77" s="502"/>
      <c r="AX77" s="502"/>
      <c r="AY77" s="502"/>
      <c r="AZ77" s="502"/>
      <c r="BA77" s="502"/>
      <c r="BB77" s="502"/>
      <c r="BC77" s="502"/>
      <c r="BD77" s="503"/>
      <c r="BE77" s="504"/>
      <c r="BF77" s="505"/>
      <c r="BG77" s="505"/>
      <c r="BH77" s="505"/>
      <c r="BI77" s="505"/>
      <c r="BJ77" s="505"/>
      <c r="BK77" s="505"/>
      <c r="BL77" s="505"/>
      <c r="BM77" s="505"/>
      <c r="BN77" s="505"/>
      <c r="BO77" s="505"/>
      <c r="BP77" s="506"/>
      <c r="BQ77" s="504"/>
      <c r="BR77" s="505"/>
      <c r="BS77" s="505"/>
      <c r="BT77" s="505"/>
      <c r="BU77" s="505"/>
      <c r="BV77" s="505"/>
      <c r="BW77" s="505"/>
      <c r="BX77" s="505"/>
      <c r="BY77" s="505"/>
      <c r="BZ77" s="505"/>
      <c r="CA77" s="505"/>
      <c r="CB77" s="506"/>
    </row>
    <row r="78" spans="1:89" x14ac:dyDescent="0.2">
      <c r="A78" s="498"/>
      <c r="B78" s="499"/>
      <c r="C78" s="499"/>
      <c r="D78" s="500"/>
      <c r="E78" s="507" t="s">
        <v>458</v>
      </c>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c r="AV78" s="508"/>
      <c r="AW78" s="508"/>
      <c r="AX78" s="508"/>
      <c r="AY78" s="508"/>
      <c r="AZ78" s="508"/>
      <c r="BA78" s="508"/>
      <c r="BB78" s="508"/>
      <c r="BC78" s="508"/>
      <c r="BD78" s="509"/>
      <c r="BE78" s="392"/>
      <c r="BF78" s="393"/>
      <c r="BG78" s="393"/>
      <c r="BH78" s="393"/>
      <c r="BI78" s="393"/>
      <c r="BJ78" s="393"/>
      <c r="BK78" s="393"/>
      <c r="BL78" s="393"/>
      <c r="BM78" s="393"/>
      <c r="BN78" s="393"/>
      <c r="BO78" s="393"/>
      <c r="BP78" s="394"/>
      <c r="BQ78" s="392"/>
      <c r="BR78" s="393"/>
      <c r="BS78" s="393"/>
      <c r="BT78" s="393"/>
      <c r="BU78" s="393"/>
      <c r="BV78" s="393"/>
      <c r="BW78" s="393"/>
      <c r="BX78" s="393"/>
      <c r="BY78" s="393"/>
      <c r="BZ78" s="393"/>
      <c r="CA78" s="393"/>
      <c r="CB78" s="394"/>
    </row>
    <row r="79" spans="1:89" x14ac:dyDescent="0.2">
      <c r="A79" s="157" t="s">
        <v>459</v>
      </c>
      <c r="B79" s="158"/>
      <c r="C79" s="158"/>
      <c r="D79" s="159"/>
      <c r="E79" s="501" t="s">
        <v>460</v>
      </c>
      <c r="F79" s="502"/>
      <c r="G79" s="502"/>
      <c r="H79" s="502"/>
      <c r="I79" s="502"/>
      <c r="J79" s="502"/>
      <c r="K79" s="502"/>
      <c r="L79" s="502"/>
      <c r="M79" s="502"/>
      <c r="N79" s="502"/>
      <c r="O79" s="502"/>
      <c r="P79" s="502"/>
      <c r="Q79" s="502"/>
      <c r="R79" s="502"/>
      <c r="S79" s="502"/>
      <c r="T79" s="502"/>
      <c r="U79" s="502"/>
      <c r="V79" s="502"/>
      <c r="W79" s="502"/>
      <c r="X79" s="502"/>
      <c r="Y79" s="502"/>
      <c r="Z79" s="502"/>
      <c r="AA79" s="502"/>
      <c r="AB79" s="502"/>
      <c r="AC79" s="502"/>
      <c r="AD79" s="502"/>
      <c r="AE79" s="502"/>
      <c r="AF79" s="502"/>
      <c r="AG79" s="502"/>
      <c r="AH79" s="502"/>
      <c r="AI79" s="502"/>
      <c r="AJ79" s="502"/>
      <c r="AK79" s="502"/>
      <c r="AL79" s="502"/>
      <c r="AM79" s="502"/>
      <c r="AN79" s="502"/>
      <c r="AO79" s="502"/>
      <c r="AP79" s="502"/>
      <c r="AQ79" s="502"/>
      <c r="AR79" s="502"/>
      <c r="AS79" s="502"/>
      <c r="AT79" s="502"/>
      <c r="AU79" s="502"/>
      <c r="AV79" s="502"/>
      <c r="AW79" s="502"/>
      <c r="AX79" s="502"/>
      <c r="AY79" s="502"/>
      <c r="AZ79" s="502"/>
      <c r="BA79" s="502"/>
      <c r="BB79" s="502"/>
      <c r="BC79" s="502"/>
      <c r="BD79" s="503"/>
      <c r="BE79" s="504">
        <v>476000</v>
      </c>
      <c r="BF79" s="505"/>
      <c r="BG79" s="505"/>
      <c r="BH79" s="505"/>
      <c r="BI79" s="505"/>
      <c r="BJ79" s="505"/>
      <c r="BK79" s="505"/>
      <c r="BL79" s="505"/>
      <c r="BM79" s="505"/>
      <c r="BN79" s="505"/>
      <c r="BO79" s="505"/>
      <c r="BP79" s="506"/>
      <c r="BQ79" s="504">
        <f>ROUND(BE79*0.002,2)</f>
        <v>952</v>
      </c>
      <c r="BR79" s="505"/>
      <c r="BS79" s="505"/>
      <c r="BT79" s="505"/>
      <c r="BU79" s="505"/>
      <c r="BV79" s="505"/>
      <c r="BW79" s="505"/>
      <c r="BX79" s="505"/>
      <c r="BY79" s="505"/>
      <c r="BZ79" s="505"/>
      <c r="CA79" s="505"/>
      <c r="CB79" s="506"/>
    </row>
    <row r="80" spans="1:89" x14ac:dyDescent="0.2">
      <c r="A80" s="498"/>
      <c r="B80" s="499"/>
      <c r="C80" s="499"/>
      <c r="D80" s="500"/>
      <c r="E80" s="507" t="s">
        <v>461</v>
      </c>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508"/>
      <c r="AV80" s="508"/>
      <c r="AW80" s="508"/>
      <c r="AX80" s="508"/>
      <c r="AY80" s="508"/>
      <c r="AZ80" s="508"/>
      <c r="BA80" s="508"/>
      <c r="BB80" s="508"/>
      <c r="BC80" s="508"/>
      <c r="BD80" s="509"/>
      <c r="BE80" s="392"/>
      <c r="BF80" s="393"/>
      <c r="BG80" s="393"/>
      <c r="BH80" s="393"/>
      <c r="BI80" s="393"/>
      <c r="BJ80" s="393"/>
      <c r="BK80" s="393"/>
      <c r="BL80" s="393"/>
      <c r="BM80" s="393"/>
      <c r="BN80" s="393"/>
      <c r="BO80" s="393"/>
      <c r="BP80" s="394"/>
      <c r="BQ80" s="392"/>
      <c r="BR80" s="393"/>
      <c r="BS80" s="393"/>
      <c r="BT80" s="393"/>
      <c r="BU80" s="393"/>
      <c r="BV80" s="393"/>
      <c r="BW80" s="393"/>
      <c r="BX80" s="393"/>
      <c r="BY80" s="393"/>
      <c r="BZ80" s="393"/>
      <c r="CA80" s="393"/>
      <c r="CB80" s="394"/>
    </row>
    <row r="81" spans="1:89" x14ac:dyDescent="0.2">
      <c r="A81" s="157" t="s">
        <v>462</v>
      </c>
      <c r="B81" s="158"/>
      <c r="C81" s="158"/>
      <c r="D81" s="159"/>
      <c r="E81" s="501" t="s">
        <v>460</v>
      </c>
      <c r="F81" s="502"/>
      <c r="G81" s="502"/>
      <c r="H81" s="502"/>
      <c r="I81" s="502"/>
      <c r="J81" s="502"/>
      <c r="K81" s="502"/>
      <c r="L81" s="502"/>
      <c r="M81" s="502"/>
      <c r="N81" s="502"/>
      <c r="O81" s="502"/>
      <c r="P81" s="502"/>
      <c r="Q81" s="502"/>
      <c r="R81" s="502"/>
      <c r="S81" s="502"/>
      <c r="T81" s="502"/>
      <c r="U81" s="502"/>
      <c r="V81" s="502"/>
      <c r="W81" s="502"/>
      <c r="X81" s="502"/>
      <c r="Y81" s="502"/>
      <c r="Z81" s="502"/>
      <c r="AA81" s="502"/>
      <c r="AB81" s="502"/>
      <c r="AC81" s="502"/>
      <c r="AD81" s="502"/>
      <c r="AE81" s="502"/>
      <c r="AF81" s="502"/>
      <c r="AG81" s="502"/>
      <c r="AH81" s="502"/>
      <c r="AI81" s="502"/>
      <c r="AJ81" s="502"/>
      <c r="AK81" s="502"/>
      <c r="AL81" s="502"/>
      <c r="AM81" s="502"/>
      <c r="AN81" s="502"/>
      <c r="AO81" s="502"/>
      <c r="AP81" s="502"/>
      <c r="AQ81" s="502"/>
      <c r="AR81" s="502"/>
      <c r="AS81" s="502"/>
      <c r="AT81" s="502"/>
      <c r="AU81" s="502"/>
      <c r="AV81" s="502"/>
      <c r="AW81" s="502"/>
      <c r="AX81" s="502"/>
      <c r="AY81" s="502"/>
      <c r="AZ81" s="502"/>
      <c r="BA81" s="502"/>
      <c r="BB81" s="502"/>
      <c r="BC81" s="502"/>
      <c r="BD81" s="503"/>
      <c r="BE81" s="504"/>
      <c r="BF81" s="505"/>
      <c r="BG81" s="505"/>
      <c r="BH81" s="505"/>
      <c r="BI81" s="505"/>
      <c r="BJ81" s="505"/>
      <c r="BK81" s="505"/>
      <c r="BL81" s="505"/>
      <c r="BM81" s="505"/>
      <c r="BN81" s="505"/>
      <c r="BO81" s="505"/>
      <c r="BP81" s="506"/>
      <c r="BQ81" s="504"/>
      <c r="BR81" s="505"/>
      <c r="BS81" s="505"/>
      <c r="BT81" s="505"/>
      <c r="BU81" s="505"/>
      <c r="BV81" s="505"/>
      <c r="BW81" s="505"/>
      <c r="BX81" s="505"/>
      <c r="BY81" s="505"/>
      <c r="BZ81" s="505"/>
      <c r="CA81" s="505"/>
      <c r="CB81" s="506"/>
    </row>
    <row r="82" spans="1:89" ht="12.75" customHeight="1" x14ac:dyDescent="0.2">
      <c r="A82" s="498"/>
      <c r="B82" s="499"/>
      <c r="C82" s="499"/>
      <c r="D82" s="500"/>
      <c r="E82" s="507" t="s">
        <v>463</v>
      </c>
      <c r="F82" s="508"/>
      <c r="G82" s="508"/>
      <c r="H82" s="508"/>
      <c r="I82" s="508"/>
      <c r="J82" s="508"/>
      <c r="K82" s="508"/>
      <c r="L82" s="508"/>
      <c r="M82" s="508"/>
      <c r="N82" s="508"/>
      <c r="O82" s="508"/>
      <c r="P82" s="508"/>
      <c r="Q82" s="508"/>
      <c r="R82" s="508"/>
      <c r="S82" s="508"/>
      <c r="T82" s="508"/>
      <c r="U82" s="508"/>
      <c r="V82" s="508"/>
      <c r="W82" s="508"/>
      <c r="X82" s="508"/>
      <c r="Y82" s="508"/>
      <c r="Z82" s="508"/>
      <c r="AA82" s="508"/>
      <c r="AB82" s="508"/>
      <c r="AC82" s="508"/>
      <c r="AD82" s="508"/>
      <c r="AE82" s="508"/>
      <c r="AF82" s="508"/>
      <c r="AG82" s="508"/>
      <c r="AH82" s="508"/>
      <c r="AI82" s="508"/>
      <c r="AJ82" s="508"/>
      <c r="AK82" s="508"/>
      <c r="AL82" s="508"/>
      <c r="AM82" s="508"/>
      <c r="AN82" s="508"/>
      <c r="AO82" s="508"/>
      <c r="AP82" s="508"/>
      <c r="AQ82" s="508"/>
      <c r="AR82" s="508"/>
      <c r="AS82" s="508"/>
      <c r="AT82" s="508"/>
      <c r="AU82" s="508"/>
      <c r="AV82" s="508"/>
      <c r="AW82" s="508"/>
      <c r="AX82" s="508"/>
      <c r="AY82" s="508"/>
      <c r="AZ82" s="508"/>
      <c r="BA82" s="508"/>
      <c r="BB82" s="508"/>
      <c r="BC82" s="508"/>
      <c r="BD82" s="509"/>
      <c r="BE82" s="392"/>
      <c r="BF82" s="393"/>
      <c r="BG82" s="393"/>
      <c r="BH82" s="393"/>
      <c r="BI82" s="393"/>
      <c r="BJ82" s="393"/>
      <c r="BK82" s="393"/>
      <c r="BL82" s="393"/>
      <c r="BM82" s="393"/>
      <c r="BN82" s="393"/>
      <c r="BO82" s="393"/>
      <c r="BP82" s="394"/>
      <c r="BQ82" s="392"/>
      <c r="BR82" s="393"/>
      <c r="BS82" s="393"/>
      <c r="BT82" s="393"/>
      <c r="BU82" s="393"/>
      <c r="BV82" s="393"/>
      <c r="BW82" s="393"/>
      <c r="BX82" s="393"/>
      <c r="BY82" s="393"/>
      <c r="BZ82" s="393"/>
      <c r="CA82" s="393"/>
      <c r="CB82" s="394"/>
    </row>
    <row r="83" spans="1:89" x14ac:dyDescent="0.2">
      <c r="A83" s="157" t="s">
        <v>464</v>
      </c>
      <c r="B83" s="158"/>
      <c r="C83" s="158"/>
      <c r="D83" s="159"/>
      <c r="E83" s="501" t="s">
        <v>460</v>
      </c>
      <c r="F83" s="502"/>
      <c r="G83" s="502"/>
      <c r="H83" s="502"/>
      <c r="I83" s="502"/>
      <c r="J83" s="502"/>
      <c r="K83" s="502"/>
      <c r="L83" s="502"/>
      <c r="M83" s="502"/>
      <c r="N83" s="502"/>
      <c r="O83" s="502"/>
      <c r="P83" s="502"/>
      <c r="Q83" s="502"/>
      <c r="R83" s="502"/>
      <c r="S83" s="502"/>
      <c r="T83" s="502"/>
      <c r="U83" s="502"/>
      <c r="V83" s="502"/>
      <c r="W83" s="502"/>
      <c r="X83" s="502"/>
      <c r="Y83" s="502"/>
      <c r="Z83" s="502"/>
      <c r="AA83" s="502"/>
      <c r="AB83" s="502"/>
      <c r="AC83" s="502"/>
      <c r="AD83" s="502"/>
      <c r="AE83" s="502"/>
      <c r="AF83" s="502"/>
      <c r="AG83" s="502"/>
      <c r="AH83" s="502"/>
      <c r="AI83" s="502"/>
      <c r="AJ83" s="502"/>
      <c r="AK83" s="502"/>
      <c r="AL83" s="502"/>
      <c r="AM83" s="502"/>
      <c r="AN83" s="502"/>
      <c r="AO83" s="502"/>
      <c r="AP83" s="502"/>
      <c r="AQ83" s="502"/>
      <c r="AR83" s="502"/>
      <c r="AS83" s="502"/>
      <c r="AT83" s="502"/>
      <c r="AU83" s="502"/>
      <c r="AV83" s="502"/>
      <c r="AW83" s="502"/>
      <c r="AX83" s="502"/>
      <c r="AY83" s="502"/>
      <c r="AZ83" s="502"/>
      <c r="BA83" s="502"/>
      <c r="BB83" s="502"/>
      <c r="BC83" s="502"/>
      <c r="BD83" s="503"/>
      <c r="BE83" s="504"/>
      <c r="BF83" s="505"/>
      <c r="BG83" s="505"/>
      <c r="BH83" s="505"/>
      <c r="BI83" s="505"/>
      <c r="BJ83" s="505"/>
      <c r="BK83" s="505"/>
      <c r="BL83" s="505"/>
      <c r="BM83" s="505"/>
      <c r="BN83" s="505"/>
      <c r="BO83" s="505"/>
      <c r="BP83" s="506"/>
      <c r="BQ83" s="504"/>
      <c r="BR83" s="505"/>
      <c r="BS83" s="505"/>
      <c r="BT83" s="505"/>
      <c r="BU83" s="505"/>
      <c r="BV83" s="505"/>
      <c r="BW83" s="505"/>
      <c r="BX83" s="505"/>
      <c r="BY83" s="505"/>
      <c r="BZ83" s="505"/>
      <c r="CA83" s="505"/>
      <c r="CB83" s="506"/>
    </row>
    <row r="84" spans="1:89" ht="12.75" customHeight="1" x14ac:dyDescent="0.2">
      <c r="A84" s="498"/>
      <c r="B84" s="499"/>
      <c r="C84" s="499"/>
      <c r="D84" s="500"/>
      <c r="E84" s="507" t="s">
        <v>463</v>
      </c>
      <c r="F84" s="508"/>
      <c r="G84" s="508"/>
      <c r="H84" s="508"/>
      <c r="I84" s="508"/>
      <c r="J84" s="508"/>
      <c r="K84" s="508"/>
      <c r="L84" s="508"/>
      <c r="M84" s="508"/>
      <c r="N84" s="508"/>
      <c r="O84" s="508"/>
      <c r="P84" s="508"/>
      <c r="Q84" s="508"/>
      <c r="R84" s="508"/>
      <c r="S84" s="508"/>
      <c r="T84" s="508"/>
      <c r="U84" s="508"/>
      <c r="V84" s="508"/>
      <c r="W84" s="508"/>
      <c r="X84" s="508"/>
      <c r="Y84" s="508"/>
      <c r="Z84" s="508"/>
      <c r="AA84" s="508"/>
      <c r="AB84" s="508"/>
      <c r="AC84" s="508"/>
      <c r="AD84" s="508"/>
      <c r="AE84" s="508"/>
      <c r="AF84" s="508"/>
      <c r="AG84" s="508"/>
      <c r="AH84" s="508"/>
      <c r="AI84" s="508"/>
      <c r="AJ84" s="508"/>
      <c r="AK84" s="508"/>
      <c r="AL84" s="508"/>
      <c r="AM84" s="508"/>
      <c r="AN84" s="508"/>
      <c r="AO84" s="508"/>
      <c r="AP84" s="508"/>
      <c r="AQ84" s="508"/>
      <c r="AR84" s="508"/>
      <c r="AS84" s="508"/>
      <c r="AT84" s="508"/>
      <c r="AU84" s="508"/>
      <c r="AV84" s="508"/>
      <c r="AW84" s="508"/>
      <c r="AX84" s="508"/>
      <c r="AY84" s="508"/>
      <c r="AZ84" s="508"/>
      <c r="BA84" s="508"/>
      <c r="BB84" s="508"/>
      <c r="BC84" s="508"/>
      <c r="BD84" s="509"/>
      <c r="BE84" s="392"/>
      <c r="BF84" s="393"/>
      <c r="BG84" s="393"/>
      <c r="BH84" s="393"/>
      <c r="BI84" s="393"/>
      <c r="BJ84" s="393"/>
      <c r="BK84" s="393"/>
      <c r="BL84" s="393"/>
      <c r="BM84" s="393"/>
      <c r="BN84" s="393"/>
      <c r="BO84" s="393"/>
      <c r="BP84" s="394"/>
      <c r="BQ84" s="392"/>
      <c r="BR84" s="393"/>
      <c r="BS84" s="393"/>
      <c r="BT84" s="393"/>
      <c r="BU84" s="393"/>
      <c r="BV84" s="393"/>
      <c r="BW84" s="393"/>
      <c r="BX84" s="393"/>
      <c r="BY84" s="393"/>
      <c r="BZ84" s="393"/>
      <c r="CA84" s="393"/>
      <c r="CB84" s="394"/>
    </row>
    <row r="85" spans="1:89" x14ac:dyDescent="0.2">
      <c r="A85" s="157">
        <v>3</v>
      </c>
      <c r="B85" s="158"/>
      <c r="C85" s="158"/>
      <c r="D85" s="159"/>
      <c r="E85" s="510" t="s">
        <v>465</v>
      </c>
      <c r="F85" s="511"/>
      <c r="G85" s="511"/>
      <c r="H85" s="511"/>
      <c r="I85" s="511"/>
      <c r="J85" s="511"/>
      <c r="K85" s="511"/>
      <c r="L85" s="511"/>
      <c r="M85" s="511"/>
      <c r="N85" s="511"/>
      <c r="O85" s="511"/>
      <c r="P85" s="511"/>
      <c r="Q85" s="511"/>
      <c r="R85" s="511"/>
      <c r="S85" s="511"/>
      <c r="T85" s="511"/>
      <c r="U85" s="511"/>
      <c r="V85" s="511"/>
      <c r="W85" s="511"/>
      <c r="X85" s="511"/>
      <c r="Y85" s="511"/>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1"/>
      <c r="AV85" s="511"/>
      <c r="AW85" s="511"/>
      <c r="AX85" s="511"/>
      <c r="AY85" s="511"/>
      <c r="AZ85" s="511"/>
      <c r="BA85" s="511"/>
      <c r="BB85" s="511"/>
      <c r="BC85" s="511"/>
      <c r="BD85" s="512"/>
      <c r="BE85" s="504">
        <v>476000</v>
      </c>
      <c r="BF85" s="505"/>
      <c r="BG85" s="505"/>
      <c r="BH85" s="505"/>
      <c r="BI85" s="505"/>
      <c r="BJ85" s="505"/>
      <c r="BK85" s="505"/>
      <c r="BL85" s="505"/>
      <c r="BM85" s="505"/>
      <c r="BN85" s="505"/>
      <c r="BO85" s="505"/>
      <c r="BP85" s="506"/>
      <c r="BQ85" s="504">
        <f>ROUND(BE85*0.051,2)</f>
        <v>24276</v>
      </c>
      <c r="BR85" s="505"/>
      <c r="BS85" s="505"/>
      <c r="BT85" s="505"/>
      <c r="BU85" s="505"/>
      <c r="BV85" s="505"/>
      <c r="BW85" s="505"/>
      <c r="BX85" s="505"/>
      <c r="BY85" s="505"/>
      <c r="BZ85" s="505"/>
      <c r="CA85" s="505"/>
      <c r="CB85" s="506"/>
    </row>
    <row r="86" spans="1:89" x14ac:dyDescent="0.2">
      <c r="A86" s="498"/>
      <c r="B86" s="499"/>
      <c r="C86" s="499"/>
      <c r="D86" s="500"/>
      <c r="E86" s="413" t="s">
        <v>466</v>
      </c>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c r="AT86" s="414"/>
      <c r="AU86" s="414"/>
      <c r="AV86" s="414"/>
      <c r="AW86" s="414"/>
      <c r="AX86" s="414"/>
      <c r="AY86" s="414"/>
      <c r="AZ86" s="414"/>
      <c r="BA86" s="414"/>
      <c r="BB86" s="414"/>
      <c r="BC86" s="414"/>
      <c r="BD86" s="415"/>
      <c r="BE86" s="392"/>
      <c r="BF86" s="393"/>
      <c r="BG86" s="393"/>
      <c r="BH86" s="393"/>
      <c r="BI86" s="393"/>
      <c r="BJ86" s="393"/>
      <c r="BK86" s="393"/>
      <c r="BL86" s="393"/>
      <c r="BM86" s="393"/>
      <c r="BN86" s="393"/>
      <c r="BO86" s="393"/>
      <c r="BP86" s="394"/>
      <c r="BQ86" s="392"/>
      <c r="BR86" s="393"/>
      <c r="BS86" s="393"/>
      <c r="BT86" s="393"/>
      <c r="BU86" s="393"/>
      <c r="BV86" s="393"/>
      <c r="BW86" s="393"/>
      <c r="BX86" s="393"/>
      <c r="BY86" s="393"/>
      <c r="BZ86" s="393"/>
      <c r="CA86" s="393"/>
      <c r="CB86" s="394"/>
    </row>
    <row r="87" spans="1:89" s="74" customFormat="1" x14ac:dyDescent="0.2">
      <c r="A87" s="386"/>
      <c r="B87" s="387"/>
      <c r="C87" s="387"/>
      <c r="D87" s="388"/>
      <c r="E87" s="380" t="s">
        <v>421</v>
      </c>
      <c r="F87" s="381"/>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c r="BA87" s="381"/>
      <c r="BB87" s="381"/>
      <c r="BC87" s="381"/>
      <c r="BD87" s="382"/>
      <c r="BE87" s="386" t="s">
        <v>52</v>
      </c>
      <c r="BF87" s="387"/>
      <c r="BG87" s="387"/>
      <c r="BH87" s="387"/>
      <c r="BI87" s="387"/>
      <c r="BJ87" s="387"/>
      <c r="BK87" s="387"/>
      <c r="BL87" s="387"/>
      <c r="BM87" s="387"/>
      <c r="BN87" s="387"/>
      <c r="BO87" s="387"/>
      <c r="BP87" s="388"/>
      <c r="BQ87" s="494">
        <f>ROUND(BQ66+BQ72+BQ85,2)</f>
        <v>130000</v>
      </c>
      <c r="BR87" s="495"/>
      <c r="BS87" s="495"/>
      <c r="BT87" s="495"/>
      <c r="BU87" s="495"/>
      <c r="BV87" s="495"/>
      <c r="BW87" s="495"/>
      <c r="BX87" s="495"/>
      <c r="BY87" s="495"/>
      <c r="BZ87" s="495"/>
      <c r="CA87" s="495"/>
      <c r="CB87" s="496"/>
      <c r="CE87" s="169"/>
      <c r="CF87" s="169"/>
      <c r="CG87" s="169"/>
      <c r="CH87" s="169"/>
      <c r="CI87" s="169"/>
      <c r="CJ87" s="169"/>
      <c r="CK87" s="169"/>
    </row>
    <row r="88" spans="1:89" x14ac:dyDescent="0.2">
      <c r="A88" s="111"/>
      <c r="B88" s="111"/>
      <c r="C88" s="111"/>
      <c r="D88" s="111"/>
      <c r="E88" s="111"/>
      <c r="F88" s="111"/>
      <c r="G88" s="111"/>
      <c r="H88" s="111"/>
      <c r="I88" s="111"/>
      <c r="J88" s="111"/>
      <c r="K88" s="111"/>
      <c r="L88" s="111"/>
      <c r="M88" s="111"/>
      <c r="N88" s="111"/>
      <c r="O88" s="111"/>
      <c r="P88" s="111"/>
      <c r="Q88" s="111"/>
      <c r="R88" s="111"/>
    </row>
    <row r="89" spans="1:89" s="1" customFormat="1" ht="11.25" x14ac:dyDescent="0.2">
      <c r="A89" s="497" t="s">
        <v>467</v>
      </c>
      <c r="B89" s="497"/>
      <c r="C89" s="497"/>
      <c r="D89" s="497"/>
      <c r="E89" s="497"/>
      <c r="F89" s="497"/>
      <c r="G89" s="497"/>
      <c r="H89" s="497"/>
      <c r="I89" s="497"/>
      <c r="J89" s="497"/>
      <c r="K89" s="497"/>
      <c r="L89" s="497"/>
      <c r="M89" s="497"/>
      <c r="N89" s="497"/>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c r="BW89" s="497"/>
      <c r="BX89" s="497"/>
      <c r="BY89" s="497"/>
      <c r="BZ89" s="497"/>
      <c r="CA89" s="497"/>
      <c r="CB89" s="497"/>
    </row>
    <row r="90" spans="1:89" s="1" customFormat="1" ht="11.25" x14ac:dyDescent="0.2">
      <c r="A90" s="497"/>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7"/>
      <c r="AJ90" s="497"/>
      <c r="AK90" s="497"/>
      <c r="AL90" s="497"/>
      <c r="AM90" s="497"/>
      <c r="AN90" s="497"/>
      <c r="AO90" s="497"/>
      <c r="AP90" s="497"/>
      <c r="AQ90" s="497"/>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c r="BW90" s="497"/>
      <c r="BX90" s="497"/>
      <c r="BY90" s="497"/>
      <c r="BZ90" s="497"/>
      <c r="CA90" s="497"/>
      <c r="CB90" s="497"/>
    </row>
    <row r="91" spans="1:89" s="1" customFormat="1" ht="12.95" customHeight="1" x14ac:dyDescent="0.2">
      <c r="A91" s="497"/>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7"/>
      <c r="AJ91" s="497"/>
      <c r="AK91" s="497"/>
      <c r="AL91" s="497"/>
      <c r="AM91" s="497"/>
      <c r="AN91" s="497"/>
      <c r="AO91" s="497"/>
      <c r="AP91" s="497"/>
      <c r="AQ91" s="497"/>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c r="BW91" s="497"/>
      <c r="BX91" s="497"/>
      <c r="BY91" s="497"/>
      <c r="BZ91" s="497"/>
      <c r="CA91" s="497"/>
      <c r="CB91" s="497"/>
    </row>
    <row r="92" spans="1:89" ht="15" customHeight="1" x14ac:dyDescent="0.25">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row>
    <row r="93" spans="1:89" ht="15.75" x14ac:dyDescent="0.25">
      <c r="A93" s="481" t="s">
        <v>536</v>
      </c>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c r="AA93" s="481"/>
      <c r="AB93" s="481"/>
      <c r="AC93" s="481"/>
      <c r="AD93" s="481"/>
      <c r="AE93" s="481"/>
      <c r="AF93" s="481"/>
      <c r="AG93" s="481"/>
      <c r="AH93" s="481"/>
      <c r="AI93" s="481"/>
      <c r="AJ93" s="481"/>
      <c r="AK93" s="481"/>
      <c r="AL93" s="481"/>
      <c r="AM93" s="481"/>
      <c r="AN93" s="481"/>
      <c r="AO93" s="481"/>
      <c r="AP93" s="481"/>
      <c r="AQ93" s="481"/>
      <c r="AR93" s="481"/>
      <c r="AS93" s="481"/>
      <c r="AT93" s="481"/>
      <c r="AU93" s="481"/>
      <c r="AV93" s="481"/>
      <c r="AW93" s="481"/>
      <c r="AX93" s="481"/>
      <c r="AY93" s="481"/>
      <c r="AZ93" s="481"/>
      <c r="BA93" s="481"/>
      <c r="BB93" s="481"/>
      <c r="BC93" s="481"/>
      <c r="BD93" s="481"/>
      <c r="BE93" s="481"/>
      <c r="BF93" s="481"/>
      <c r="BG93" s="481"/>
      <c r="BH93" s="481"/>
      <c r="BI93" s="481"/>
      <c r="BJ93" s="481"/>
      <c r="BK93" s="481"/>
      <c r="BL93" s="481"/>
      <c r="BM93" s="481"/>
      <c r="BN93" s="481"/>
      <c r="BO93" s="481"/>
      <c r="BP93" s="481"/>
      <c r="BQ93" s="481"/>
      <c r="BR93" s="481"/>
      <c r="BS93" s="481"/>
      <c r="BT93" s="481"/>
      <c r="BU93" s="481"/>
      <c r="BV93" s="481"/>
      <c r="BW93" s="481"/>
      <c r="BX93" s="481"/>
      <c r="BY93" s="481"/>
      <c r="BZ93" s="481"/>
      <c r="CA93" s="481"/>
      <c r="CB93" s="481"/>
    </row>
    <row r="94" spans="1:89" x14ac:dyDescent="0.2">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row>
    <row r="95" spans="1:89" ht="15.75" x14ac:dyDescent="0.25">
      <c r="A95" s="7" t="s">
        <v>406</v>
      </c>
      <c r="B95" s="72"/>
      <c r="C95" s="72"/>
      <c r="D95" s="72"/>
      <c r="E95" s="72"/>
      <c r="F95" s="72"/>
      <c r="G95" s="72"/>
      <c r="H95" s="72"/>
      <c r="I95" s="72"/>
      <c r="J95" s="72"/>
      <c r="K95" s="72"/>
      <c r="L95" s="72"/>
      <c r="M95" s="72"/>
      <c r="N95" s="72"/>
      <c r="O95" s="72"/>
      <c r="P95" s="72"/>
      <c r="Q95" s="72"/>
      <c r="R95" s="72"/>
      <c r="S95" s="72"/>
      <c r="T95" s="411" t="s">
        <v>104</v>
      </c>
      <c r="U95" s="411"/>
      <c r="V95" s="411"/>
      <c r="W95" s="411"/>
      <c r="X95" s="411"/>
      <c r="Y95" s="411"/>
      <c r="Z95" s="411"/>
      <c r="AA95" s="411"/>
      <c r="AB95" s="411"/>
      <c r="AC95" s="411"/>
      <c r="AD95" s="411"/>
      <c r="AE95" s="411"/>
      <c r="AF95" s="411"/>
      <c r="AG95" s="411"/>
      <c r="AH95" s="411"/>
      <c r="AI95" s="411"/>
      <c r="AJ95" s="411"/>
      <c r="AK95" s="73"/>
      <c r="AL95" s="73"/>
      <c r="AM95" s="73"/>
      <c r="AN95" s="73"/>
      <c r="AO95" s="73"/>
      <c r="AP95" s="73"/>
      <c r="AQ95" s="73"/>
      <c r="AR95" s="73"/>
      <c r="AS95" s="410" t="s">
        <v>511</v>
      </c>
      <c r="AT95" s="410"/>
      <c r="AU95" s="410"/>
      <c r="AV95" s="410"/>
      <c r="AW95" s="410"/>
      <c r="AX95" s="410"/>
      <c r="AY95" s="410"/>
      <c r="AZ95" s="410"/>
      <c r="BA95" s="410"/>
      <c r="BB95" s="410"/>
      <c r="BC95" s="434" t="s">
        <v>468</v>
      </c>
      <c r="BD95" s="434"/>
      <c r="BE95" s="434"/>
      <c r="BF95" s="434"/>
      <c r="BG95" s="434"/>
      <c r="BH95" s="434"/>
      <c r="BI95" s="434"/>
      <c r="BJ95" s="434"/>
      <c r="BK95" s="434"/>
      <c r="BL95" s="434"/>
      <c r="BM95" s="434"/>
      <c r="BN95" s="434"/>
      <c r="BO95" s="434"/>
      <c r="BP95" s="434"/>
    </row>
    <row r="97" spans="1:80" x14ac:dyDescent="0.2">
      <c r="A97" s="157" t="s">
        <v>142</v>
      </c>
      <c r="B97" s="158"/>
      <c r="C97" s="158"/>
      <c r="D97" s="159"/>
      <c r="E97" s="157" t="s">
        <v>422</v>
      </c>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9"/>
      <c r="AN97" s="157" t="s">
        <v>469</v>
      </c>
      <c r="AO97" s="158"/>
      <c r="AP97" s="158"/>
      <c r="AQ97" s="158"/>
      <c r="AR97" s="158"/>
      <c r="AS97" s="158"/>
      <c r="AT97" s="158"/>
      <c r="AU97" s="158"/>
      <c r="AV97" s="158"/>
      <c r="AW97" s="158"/>
      <c r="AX97" s="158"/>
      <c r="AY97" s="158"/>
      <c r="AZ97" s="158"/>
      <c r="BA97" s="159"/>
      <c r="BB97" s="157" t="s">
        <v>470</v>
      </c>
      <c r="BC97" s="158"/>
      <c r="BD97" s="158"/>
      <c r="BE97" s="158"/>
      <c r="BF97" s="158"/>
      <c r="BG97" s="158"/>
      <c r="BH97" s="158"/>
      <c r="BI97" s="159"/>
      <c r="BJ97" s="157" t="s">
        <v>471</v>
      </c>
      <c r="BK97" s="158"/>
      <c r="BL97" s="158"/>
      <c r="BM97" s="158"/>
      <c r="BN97" s="158"/>
      <c r="BO97" s="158"/>
      <c r="BP97" s="158"/>
      <c r="BQ97" s="158"/>
      <c r="BR97" s="158"/>
      <c r="BS97" s="158"/>
      <c r="BT97" s="158"/>
      <c r="BU97" s="158"/>
      <c r="BV97" s="158"/>
      <c r="BW97" s="158"/>
      <c r="BX97" s="158"/>
      <c r="BY97" s="158"/>
      <c r="BZ97" s="158"/>
      <c r="CA97" s="158"/>
      <c r="CB97" s="159"/>
    </row>
    <row r="98" spans="1:80" x14ac:dyDescent="0.2">
      <c r="A98" s="407" t="s">
        <v>143</v>
      </c>
      <c r="B98" s="408"/>
      <c r="C98" s="408"/>
      <c r="D98" s="409"/>
      <c r="E98" s="407"/>
      <c r="F98" s="408"/>
      <c r="G98" s="408"/>
      <c r="H98" s="408"/>
      <c r="I98" s="408"/>
      <c r="J98" s="408"/>
      <c r="K98" s="408"/>
      <c r="L98" s="408"/>
      <c r="M98" s="408"/>
      <c r="N98" s="408"/>
      <c r="O98" s="408"/>
      <c r="P98" s="408"/>
      <c r="Q98" s="408"/>
      <c r="R98" s="408"/>
      <c r="S98" s="408"/>
      <c r="T98" s="408"/>
      <c r="U98" s="408"/>
      <c r="V98" s="408"/>
      <c r="W98" s="408"/>
      <c r="X98" s="408"/>
      <c r="Y98" s="408"/>
      <c r="Z98" s="408"/>
      <c r="AA98" s="408"/>
      <c r="AB98" s="408"/>
      <c r="AC98" s="408"/>
      <c r="AD98" s="408"/>
      <c r="AE98" s="408"/>
      <c r="AF98" s="408"/>
      <c r="AG98" s="408"/>
      <c r="AH98" s="408"/>
      <c r="AI98" s="408"/>
      <c r="AJ98" s="408"/>
      <c r="AK98" s="408"/>
      <c r="AL98" s="408"/>
      <c r="AM98" s="409"/>
      <c r="AN98" s="407" t="s">
        <v>472</v>
      </c>
      <c r="AO98" s="408"/>
      <c r="AP98" s="408"/>
      <c r="AQ98" s="408"/>
      <c r="AR98" s="408"/>
      <c r="AS98" s="408"/>
      <c r="AT98" s="408"/>
      <c r="AU98" s="408"/>
      <c r="AV98" s="408"/>
      <c r="AW98" s="408"/>
      <c r="AX98" s="408"/>
      <c r="AY98" s="408"/>
      <c r="AZ98" s="408"/>
      <c r="BA98" s="409"/>
      <c r="BB98" s="407" t="s">
        <v>473</v>
      </c>
      <c r="BC98" s="408"/>
      <c r="BD98" s="408"/>
      <c r="BE98" s="408"/>
      <c r="BF98" s="408"/>
      <c r="BG98" s="408"/>
      <c r="BH98" s="408"/>
      <c r="BI98" s="409"/>
      <c r="BJ98" s="407" t="s">
        <v>474</v>
      </c>
      <c r="BK98" s="408"/>
      <c r="BL98" s="408"/>
      <c r="BM98" s="408"/>
      <c r="BN98" s="408"/>
      <c r="BO98" s="408"/>
      <c r="BP98" s="408"/>
      <c r="BQ98" s="408"/>
      <c r="BR98" s="408"/>
      <c r="BS98" s="408"/>
      <c r="BT98" s="408"/>
      <c r="BU98" s="408"/>
      <c r="BV98" s="408"/>
      <c r="BW98" s="408"/>
      <c r="BX98" s="408"/>
      <c r="BY98" s="408"/>
      <c r="BZ98" s="408"/>
      <c r="CA98" s="408"/>
      <c r="CB98" s="409"/>
    </row>
    <row r="99" spans="1:80" x14ac:dyDescent="0.2">
      <c r="A99" s="407"/>
      <c r="B99" s="408"/>
      <c r="C99" s="408"/>
      <c r="D99" s="409"/>
      <c r="E99" s="407"/>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08"/>
      <c r="AG99" s="408"/>
      <c r="AH99" s="408"/>
      <c r="AI99" s="408"/>
      <c r="AJ99" s="408"/>
      <c r="AK99" s="408"/>
      <c r="AL99" s="408"/>
      <c r="AM99" s="409"/>
      <c r="AN99" s="407"/>
      <c r="AO99" s="408"/>
      <c r="AP99" s="408"/>
      <c r="AQ99" s="408"/>
      <c r="AR99" s="408"/>
      <c r="AS99" s="408"/>
      <c r="AT99" s="408"/>
      <c r="AU99" s="408"/>
      <c r="AV99" s="408"/>
      <c r="AW99" s="408"/>
      <c r="AX99" s="408"/>
      <c r="AY99" s="408"/>
      <c r="AZ99" s="408"/>
      <c r="BA99" s="409"/>
      <c r="BB99" s="407"/>
      <c r="BC99" s="408"/>
      <c r="BD99" s="408"/>
      <c r="BE99" s="408"/>
      <c r="BF99" s="408"/>
      <c r="BG99" s="408"/>
      <c r="BH99" s="408"/>
      <c r="BI99" s="409"/>
      <c r="BJ99" s="407" t="s">
        <v>475</v>
      </c>
      <c r="BK99" s="408"/>
      <c r="BL99" s="408"/>
      <c r="BM99" s="408"/>
      <c r="BN99" s="408"/>
      <c r="BO99" s="408"/>
      <c r="BP99" s="408"/>
      <c r="BQ99" s="408"/>
      <c r="BR99" s="408"/>
      <c r="BS99" s="408"/>
      <c r="BT99" s="408"/>
      <c r="BU99" s="408"/>
      <c r="BV99" s="408"/>
      <c r="BW99" s="408"/>
      <c r="BX99" s="408"/>
      <c r="BY99" s="408"/>
      <c r="BZ99" s="408"/>
      <c r="CA99" s="408"/>
      <c r="CB99" s="409"/>
    </row>
    <row r="100" spans="1:80" x14ac:dyDescent="0.2">
      <c r="A100" s="407"/>
      <c r="B100" s="408"/>
      <c r="C100" s="408"/>
      <c r="D100" s="409"/>
      <c r="E100" s="407"/>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408"/>
      <c r="AE100" s="408"/>
      <c r="AF100" s="408"/>
      <c r="AG100" s="408"/>
      <c r="AH100" s="408"/>
      <c r="AI100" s="408"/>
      <c r="AJ100" s="408"/>
      <c r="AK100" s="408"/>
      <c r="AL100" s="408"/>
      <c r="AM100" s="409"/>
      <c r="AN100" s="407"/>
      <c r="AO100" s="408"/>
      <c r="AP100" s="408"/>
      <c r="AQ100" s="408"/>
      <c r="AR100" s="408"/>
      <c r="AS100" s="408"/>
      <c r="AT100" s="408"/>
      <c r="AU100" s="408"/>
      <c r="AV100" s="408"/>
      <c r="AW100" s="408"/>
      <c r="AX100" s="408"/>
      <c r="AY100" s="408"/>
      <c r="AZ100" s="408"/>
      <c r="BA100" s="409"/>
      <c r="BB100" s="407"/>
      <c r="BC100" s="408"/>
      <c r="BD100" s="408"/>
      <c r="BE100" s="408"/>
      <c r="BF100" s="408"/>
      <c r="BG100" s="408"/>
      <c r="BH100" s="408"/>
      <c r="BI100" s="409"/>
      <c r="BJ100" s="407" t="s">
        <v>476</v>
      </c>
      <c r="BK100" s="408"/>
      <c r="BL100" s="408"/>
      <c r="BM100" s="408"/>
      <c r="BN100" s="408"/>
      <c r="BO100" s="408"/>
      <c r="BP100" s="408"/>
      <c r="BQ100" s="408"/>
      <c r="BR100" s="408"/>
      <c r="BS100" s="408"/>
      <c r="BT100" s="408"/>
      <c r="BU100" s="408"/>
      <c r="BV100" s="408"/>
      <c r="BW100" s="408"/>
      <c r="BX100" s="408"/>
      <c r="BY100" s="408"/>
      <c r="BZ100" s="408"/>
      <c r="CA100" s="408"/>
      <c r="CB100" s="409"/>
    </row>
    <row r="101" spans="1:80" x14ac:dyDescent="0.2">
      <c r="A101" s="400">
        <v>1</v>
      </c>
      <c r="B101" s="401"/>
      <c r="C101" s="401"/>
      <c r="D101" s="402"/>
      <c r="E101" s="400">
        <v>2</v>
      </c>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2"/>
      <c r="AN101" s="400">
        <v>3</v>
      </c>
      <c r="AO101" s="401"/>
      <c r="AP101" s="401"/>
      <c r="AQ101" s="401"/>
      <c r="AR101" s="401"/>
      <c r="AS101" s="401"/>
      <c r="AT101" s="401"/>
      <c r="AU101" s="401"/>
      <c r="AV101" s="401"/>
      <c r="AW101" s="401"/>
      <c r="AX101" s="401"/>
      <c r="AY101" s="401"/>
      <c r="AZ101" s="401"/>
      <c r="BA101" s="402"/>
      <c r="BB101" s="400">
        <v>4</v>
      </c>
      <c r="BC101" s="401"/>
      <c r="BD101" s="401"/>
      <c r="BE101" s="401"/>
      <c r="BF101" s="401"/>
      <c r="BG101" s="401"/>
      <c r="BH101" s="401"/>
      <c r="BI101" s="402"/>
      <c r="BJ101" s="400">
        <v>5</v>
      </c>
      <c r="BK101" s="401"/>
      <c r="BL101" s="401"/>
      <c r="BM101" s="401"/>
      <c r="BN101" s="401"/>
      <c r="BO101" s="401"/>
      <c r="BP101" s="401"/>
      <c r="BQ101" s="401"/>
      <c r="BR101" s="401"/>
      <c r="BS101" s="401"/>
      <c r="BT101" s="401"/>
      <c r="BU101" s="401"/>
      <c r="BV101" s="401"/>
      <c r="BW101" s="401"/>
      <c r="BX101" s="401"/>
      <c r="BY101" s="401"/>
      <c r="BZ101" s="401"/>
      <c r="CA101" s="401"/>
      <c r="CB101" s="402"/>
    </row>
    <row r="102" spans="1:80" x14ac:dyDescent="0.2">
      <c r="A102" s="486">
        <v>1</v>
      </c>
      <c r="B102" s="147"/>
      <c r="C102" s="147"/>
      <c r="D102" s="487"/>
      <c r="E102" s="413" t="s">
        <v>652</v>
      </c>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c r="AL102" s="414"/>
      <c r="AM102" s="415"/>
      <c r="AN102" s="392">
        <v>100000</v>
      </c>
      <c r="AO102" s="393"/>
      <c r="AP102" s="393"/>
      <c r="AQ102" s="393"/>
      <c r="AR102" s="393"/>
      <c r="AS102" s="393"/>
      <c r="AT102" s="393"/>
      <c r="AU102" s="393"/>
      <c r="AV102" s="393"/>
      <c r="AW102" s="393"/>
      <c r="AX102" s="393"/>
      <c r="AY102" s="393"/>
      <c r="AZ102" s="393"/>
      <c r="BA102" s="394"/>
      <c r="BB102" s="562">
        <v>0.1</v>
      </c>
      <c r="BC102" s="365"/>
      <c r="BD102" s="365"/>
      <c r="BE102" s="365"/>
      <c r="BF102" s="365"/>
      <c r="BG102" s="365"/>
      <c r="BH102" s="365"/>
      <c r="BI102" s="366"/>
      <c r="BJ102" s="392">
        <f>AN102*BB102</f>
        <v>10000</v>
      </c>
      <c r="BK102" s="393"/>
      <c r="BL102" s="393"/>
      <c r="BM102" s="393"/>
      <c r="BN102" s="393"/>
      <c r="BO102" s="393"/>
      <c r="BP102" s="393"/>
      <c r="BQ102" s="393"/>
      <c r="BR102" s="393"/>
      <c r="BS102" s="393"/>
      <c r="BT102" s="393"/>
      <c r="BU102" s="393"/>
      <c r="BV102" s="393"/>
      <c r="BW102" s="393"/>
      <c r="BX102" s="393"/>
      <c r="BY102" s="393"/>
      <c r="BZ102" s="393"/>
      <c r="CA102" s="393"/>
      <c r="CB102" s="394"/>
    </row>
    <row r="103" spans="1:80" x14ac:dyDescent="0.2">
      <c r="A103" s="377"/>
      <c r="B103" s="378"/>
      <c r="C103" s="378"/>
      <c r="D103" s="379"/>
      <c r="E103" s="380" t="s">
        <v>421</v>
      </c>
      <c r="F103" s="381"/>
      <c r="G103" s="381"/>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381"/>
      <c r="AL103" s="381"/>
      <c r="AM103" s="382"/>
      <c r="AN103" s="383" t="s">
        <v>52</v>
      </c>
      <c r="AO103" s="384"/>
      <c r="AP103" s="384"/>
      <c r="AQ103" s="384"/>
      <c r="AR103" s="384"/>
      <c r="AS103" s="384"/>
      <c r="AT103" s="384"/>
      <c r="AU103" s="384"/>
      <c r="AV103" s="384"/>
      <c r="AW103" s="384"/>
      <c r="AX103" s="384"/>
      <c r="AY103" s="384"/>
      <c r="AZ103" s="384"/>
      <c r="BA103" s="385"/>
      <c r="BB103" s="386" t="s">
        <v>52</v>
      </c>
      <c r="BC103" s="387"/>
      <c r="BD103" s="387"/>
      <c r="BE103" s="387"/>
      <c r="BF103" s="387"/>
      <c r="BG103" s="387"/>
      <c r="BH103" s="387"/>
      <c r="BI103" s="388"/>
      <c r="BJ103" s="389">
        <f>SUM(BJ102:CB102)</f>
        <v>10000</v>
      </c>
      <c r="BK103" s="390"/>
      <c r="BL103" s="390"/>
      <c r="BM103" s="390"/>
      <c r="BN103" s="390"/>
      <c r="BO103" s="390"/>
      <c r="BP103" s="390"/>
      <c r="BQ103" s="390"/>
      <c r="BR103" s="390"/>
      <c r="BS103" s="390"/>
      <c r="BT103" s="390"/>
      <c r="BU103" s="390"/>
      <c r="BV103" s="390"/>
      <c r="BW103" s="390"/>
      <c r="BX103" s="390"/>
      <c r="BY103" s="390"/>
      <c r="BZ103" s="390"/>
      <c r="CA103" s="390"/>
      <c r="CB103" s="391"/>
    </row>
    <row r="104" spans="1:80" x14ac:dyDescent="0.2">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row>
    <row r="105" spans="1:80" ht="15.75" x14ac:dyDescent="0.25">
      <c r="A105" s="7" t="s">
        <v>406</v>
      </c>
      <c r="B105" s="72"/>
      <c r="C105" s="72"/>
      <c r="D105" s="72"/>
      <c r="E105" s="72"/>
      <c r="F105" s="72"/>
      <c r="G105" s="72"/>
      <c r="H105" s="72"/>
      <c r="I105" s="72"/>
      <c r="J105" s="72"/>
      <c r="K105" s="72"/>
      <c r="L105" s="72"/>
      <c r="M105" s="72"/>
      <c r="N105" s="72"/>
      <c r="O105" s="72"/>
      <c r="P105" s="72"/>
      <c r="Q105" s="72"/>
      <c r="R105" s="72"/>
      <c r="S105" s="72"/>
      <c r="T105" s="411" t="s">
        <v>105</v>
      </c>
      <c r="U105" s="411"/>
      <c r="V105" s="411"/>
      <c r="W105" s="411"/>
      <c r="X105" s="411"/>
      <c r="Y105" s="411"/>
      <c r="Z105" s="411"/>
      <c r="AA105" s="411"/>
      <c r="AB105" s="411"/>
      <c r="AC105" s="411"/>
      <c r="AD105" s="411"/>
      <c r="AE105" s="411"/>
      <c r="AF105" s="411"/>
      <c r="AG105" s="411"/>
      <c r="AH105" s="411"/>
      <c r="AI105" s="411"/>
      <c r="AJ105" s="411"/>
      <c r="AK105" s="73"/>
      <c r="AL105" s="73"/>
      <c r="AM105" s="73"/>
      <c r="AN105" s="73"/>
      <c r="AO105" s="73"/>
      <c r="AP105" s="73"/>
      <c r="AQ105" s="73"/>
      <c r="AR105" s="73"/>
      <c r="AS105" s="410" t="s">
        <v>511</v>
      </c>
      <c r="AT105" s="410"/>
      <c r="AU105" s="410"/>
      <c r="AV105" s="410"/>
      <c r="AW105" s="410"/>
      <c r="AX105" s="410"/>
      <c r="AY105" s="410"/>
      <c r="AZ105" s="410"/>
      <c r="BA105" s="410"/>
      <c r="BB105" s="410"/>
      <c r="BC105" s="434" t="s">
        <v>303</v>
      </c>
      <c r="BD105" s="434"/>
      <c r="BE105" s="434"/>
      <c r="BF105" s="434"/>
      <c r="BG105" s="434"/>
      <c r="BH105" s="434"/>
      <c r="BI105" s="434"/>
      <c r="BJ105" s="434"/>
      <c r="BK105" s="434"/>
      <c r="BL105" s="434"/>
      <c r="BM105" s="434"/>
      <c r="BN105" s="434"/>
      <c r="BO105" s="434"/>
      <c r="BP105" s="434"/>
    </row>
    <row r="107" spans="1:80" x14ac:dyDescent="0.2">
      <c r="A107" s="157" t="s">
        <v>142</v>
      </c>
      <c r="B107" s="158"/>
      <c r="C107" s="158"/>
      <c r="D107" s="159"/>
      <c r="E107" s="157" t="s">
        <v>422</v>
      </c>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9"/>
      <c r="AN107" s="157" t="s">
        <v>469</v>
      </c>
      <c r="AO107" s="158"/>
      <c r="AP107" s="158"/>
      <c r="AQ107" s="158"/>
      <c r="AR107" s="158"/>
      <c r="AS107" s="158"/>
      <c r="AT107" s="158"/>
      <c r="AU107" s="158"/>
      <c r="AV107" s="158"/>
      <c r="AW107" s="158"/>
      <c r="AX107" s="158"/>
      <c r="AY107" s="158"/>
      <c r="AZ107" s="158"/>
      <c r="BA107" s="159"/>
      <c r="BB107" s="157" t="s">
        <v>470</v>
      </c>
      <c r="BC107" s="158"/>
      <c r="BD107" s="158"/>
      <c r="BE107" s="158"/>
      <c r="BF107" s="158"/>
      <c r="BG107" s="158"/>
      <c r="BH107" s="158"/>
      <c r="BI107" s="159"/>
      <c r="BJ107" s="157" t="s">
        <v>471</v>
      </c>
      <c r="BK107" s="158"/>
      <c r="BL107" s="158"/>
      <c r="BM107" s="158"/>
      <c r="BN107" s="158"/>
      <c r="BO107" s="158"/>
      <c r="BP107" s="158"/>
      <c r="BQ107" s="158"/>
      <c r="BR107" s="158"/>
      <c r="BS107" s="158"/>
      <c r="BT107" s="158"/>
      <c r="BU107" s="158"/>
      <c r="BV107" s="158"/>
      <c r="BW107" s="158"/>
      <c r="BX107" s="158"/>
      <c r="BY107" s="158"/>
      <c r="BZ107" s="158"/>
      <c r="CA107" s="158"/>
      <c r="CB107" s="159"/>
    </row>
    <row r="108" spans="1:80" x14ac:dyDescent="0.2">
      <c r="A108" s="407" t="s">
        <v>143</v>
      </c>
      <c r="B108" s="408"/>
      <c r="C108" s="408"/>
      <c r="D108" s="409"/>
      <c r="E108" s="407"/>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08"/>
      <c r="AG108" s="408"/>
      <c r="AH108" s="408"/>
      <c r="AI108" s="408"/>
      <c r="AJ108" s="408"/>
      <c r="AK108" s="408"/>
      <c r="AL108" s="408"/>
      <c r="AM108" s="409"/>
      <c r="AN108" s="407" t="s">
        <v>472</v>
      </c>
      <c r="AO108" s="408"/>
      <c r="AP108" s="408"/>
      <c r="AQ108" s="408"/>
      <c r="AR108" s="408"/>
      <c r="AS108" s="408"/>
      <c r="AT108" s="408"/>
      <c r="AU108" s="408"/>
      <c r="AV108" s="408"/>
      <c r="AW108" s="408"/>
      <c r="AX108" s="408"/>
      <c r="AY108" s="408"/>
      <c r="AZ108" s="408"/>
      <c r="BA108" s="409"/>
      <c r="BB108" s="407" t="s">
        <v>473</v>
      </c>
      <c r="BC108" s="408"/>
      <c r="BD108" s="408"/>
      <c r="BE108" s="408"/>
      <c r="BF108" s="408"/>
      <c r="BG108" s="408"/>
      <c r="BH108" s="408"/>
      <c r="BI108" s="409"/>
      <c r="BJ108" s="407" t="s">
        <v>474</v>
      </c>
      <c r="BK108" s="408"/>
      <c r="BL108" s="408"/>
      <c r="BM108" s="408"/>
      <c r="BN108" s="408"/>
      <c r="BO108" s="408"/>
      <c r="BP108" s="408"/>
      <c r="BQ108" s="408"/>
      <c r="BR108" s="408"/>
      <c r="BS108" s="408"/>
      <c r="BT108" s="408"/>
      <c r="BU108" s="408"/>
      <c r="BV108" s="408"/>
      <c r="BW108" s="408"/>
      <c r="BX108" s="408"/>
      <c r="BY108" s="408"/>
      <c r="BZ108" s="408"/>
      <c r="CA108" s="408"/>
      <c r="CB108" s="409"/>
    </row>
    <row r="109" spans="1:80" x14ac:dyDescent="0.2">
      <c r="A109" s="407"/>
      <c r="B109" s="408"/>
      <c r="C109" s="408"/>
      <c r="D109" s="409"/>
      <c r="E109" s="407"/>
      <c r="F109" s="408"/>
      <c r="G109" s="408"/>
      <c r="H109" s="408"/>
      <c r="I109" s="408"/>
      <c r="J109" s="408"/>
      <c r="K109" s="408"/>
      <c r="L109" s="408"/>
      <c r="M109" s="408"/>
      <c r="N109" s="408"/>
      <c r="O109" s="408"/>
      <c r="P109" s="408"/>
      <c r="Q109" s="408"/>
      <c r="R109" s="408"/>
      <c r="S109" s="408"/>
      <c r="T109" s="408"/>
      <c r="U109" s="408"/>
      <c r="V109" s="408"/>
      <c r="W109" s="408"/>
      <c r="X109" s="408"/>
      <c r="Y109" s="408"/>
      <c r="Z109" s="408"/>
      <c r="AA109" s="408"/>
      <c r="AB109" s="408"/>
      <c r="AC109" s="408"/>
      <c r="AD109" s="408"/>
      <c r="AE109" s="408"/>
      <c r="AF109" s="408"/>
      <c r="AG109" s="408"/>
      <c r="AH109" s="408"/>
      <c r="AI109" s="408"/>
      <c r="AJ109" s="408"/>
      <c r="AK109" s="408"/>
      <c r="AL109" s="408"/>
      <c r="AM109" s="409"/>
      <c r="AN109" s="407"/>
      <c r="AO109" s="408"/>
      <c r="AP109" s="408"/>
      <c r="AQ109" s="408"/>
      <c r="AR109" s="408"/>
      <c r="AS109" s="408"/>
      <c r="AT109" s="408"/>
      <c r="AU109" s="408"/>
      <c r="AV109" s="408"/>
      <c r="AW109" s="408"/>
      <c r="AX109" s="408"/>
      <c r="AY109" s="408"/>
      <c r="AZ109" s="408"/>
      <c r="BA109" s="409"/>
      <c r="BB109" s="407"/>
      <c r="BC109" s="408"/>
      <c r="BD109" s="408"/>
      <c r="BE109" s="408"/>
      <c r="BF109" s="408"/>
      <c r="BG109" s="408"/>
      <c r="BH109" s="408"/>
      <c r="BI109" s="409"/>
      <c r="BJ109" s="407" t="s">
        <v>475</v>
      </c>
      <c r="BK109" s="408"/>
      <c r="BL109" s="408"/>
      <c r="BM109" s="408"/>
      <c r="BN109" s="408"/>
      <c r="BO109" s="408"/>
      <c r="BP109" s="408"/>
      <c r="BQ109" s="408"/>
      <c r="BR109" s="408"/>
      <c r="BS109" s="408"/>
      <c r="BT109" s="408"/>
      <c r="BU109" s="408"/>
      <c r="BV109" s="408"/>
      <c r="BW109" s="408"/>
      <c r="BX109" s="408"/>
      <c r="BY109" s="408"/>
      <c r="BZ109" s="408"/>
      <c r="CA109" s="408"/>
      <c r="CB109" s="409"/>
    </row>
    <row r="110" spans="1:80" x14ac:dyDescent="0.2">
      <c r="A110" s="407"/>
      <c r="B110" s="408"/>
      <c r="C110" s="408"/>
      <c r="D110" s="409"/>
      <c r="E110" s="407"/>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408"/>
      <c r="AE110" s="408"/>
      <c r="AF110" s="408"/>
      <c r="AG110" s="408"/>
      <c r="AH110" s="408"/>
      <c r="AI110" s="408"/>
      <c r="AJ110" s="408"/>
      <c r="AK110" s="408"/>
      <c r="AL110" s="408"/>
      <c r="AM110" s="409"/>
      <c r="AN110" s="407"/>
      <c r="AO110" s="408"/>
      <c r="AP110" s="408"/>
      <c r="AQ110" s="408"/>
      <c r="AR110" s="408"/>
      <c r="AS110" s="408"/>
      <c r="AT110" s="408"/>
      <c r="AU110" s="408"/>
      <c r="AV110" s="408"/>
      <c r="AW110" s="408"/>
      <c r="AX110" s="408"/>
      <c r="AY110" s="408"/>
      <c r="AZ110" s="408"/>
      <c r="BA110" s="409"/>
      <c r="BB110" s="407"/>
      <c r="BC110" s="408"/>
      <c r="BD110" s="408"/>
      <c r="BE110" s="408"/>
      <c r="BF110" s="408"/>
      <c r="BG110" s="408"/>
      <c r="BH110" s="408"/>
      <c r="BI110" s="409"/>
      <c r="BJ110" s="407" t="s">
        <v>476</v>
      </c>
      <c r="BK110" s="408"/>
      <c r="BL110" s="408"/>
      <c r="BM110" s="408"/>
      <c r="BN110" s="408"/>
      <c r="BO110" s="408"/>
      <c r="BP110" s="408"/>
      <c r="BQ110" s="408"/>
      <c r="BR110" s="408"/>
      <c r="BS110" s="408"/>
      <c r="BT110" s="408"/>
      <c r="BU110" s="408"/>
      <c r="BV110" s="408"/>
      <c r="BW110" s="408"/>
      <c r="BX110" s="408"/>
      <c r="BY110" s="408"/>
      <c r="BZ110" s="408"/>
      <c r="CA110" s="408"/>
      <c r="CB110" s="409"/>
    </row>
    <row r="111" spans="1:80" x14ac:dyDescent="0.2">
      <c r="A111" s="400">
        <v>1</v>
      </c>
      <c r="B111" s="401"/>
      <c r="C111" s="401"/>
      <c r="D111" s="402"/>
      <c r="E111" s="400">
        <v>2</v>
      </c>
      <c r="F111" s="401"/>
      <c r="G111" s="401"/>
      <c r="H111" s="401"/>
      <c r="I111" s="401"/>
      <c r="J111" s="401"/>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401"/>
      <c r="AL111" s="401"/>
      <c r="AM111" s="402"/>
      <c r="AN111" s="400">
        <v>3</v>
      </c>
      <c r="AO111" s="401"/>
      <c r="AP111" s="401"/>
      <c r="AQ111" s="401"/>
      <c r="AR111" s="401"/>
      <c r="AS111" s="401"/>
      <c r="AT111" s="401"/>
      <c r="AU111" s="401"/>
      <c r="AV111" s="401"/>
      <c r="AW111" s="401"/>
      <c r="AX111" s="401"/>
      <c r="AY111" s="401"/>
      <c r="AZ111" s="401"/>
      <c r="BA111" s="402"/>
      <c r="BB111" s="400">
        <v>4</v>
      </c>
      <c r="BC111" s="401"/>
      <c r="BD111" s="401"/>
      <c r="BE111" s="401"/>
      <c r="BF111" s="401"/>
      <c r="BG111" s="401"/>
      <c r="BH111" s="401"/>
      <c r="BI111" s="402"/>
      <c r="BJ111" s="400">
        <v>5</v>
      </c>
      <c r="BK111" s="401"/>
      <c r="BL111" s="401"/>
      <c r="BM111" s="401"/>
      <c r="BN111" s="401"/>
      <c r="BO111" s="401"/>
      <c r="BP111" s="401"/>
      <c r="BQ111" s="401"/>
      <c r="BR111" s="401"/>
      <c r="BS111" s="401"/>
      <c r="BT111" s="401"/>
      <c r="BU111" s="401"/>
      <c r="BV111" s="401"/>
      <c r="BW111" s="401"/>
      <c r="BX111" s="401"/>
      <c r="BY111" s="401"/>
      <c r="BZ111" s="401"/>
      <c r="CA111" s="401"/>
      <c r="CB111" s="402"/>
    </row>
    <row r="112" spans="1:80" ht="24.75" customHeight="1" x14ac:dyDescent="0.2">
      <c r="A112" s="486">
        <v>1</v>
      </c>
      <c r="B112" s="147"/>
      <c r="C112" s="147"/>
      <c r="D112" s="487"/>
      <c r="E112" s="195" t="s">
        <v>653</v>
      </c>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566"/>
      <c r="AN112" s="392">
        <v>10000000</v>
      </c>
      <c r="AO112" s="393"/>
      <c r="AP112" s="393"/>
      <c r="AQ112" s="393"/>
      <c r="AR112" s="393"/>
      <c r="AS112" s="393"/>
      <c r="AT112" s="393"/>
      <c r="AU112" s="393"/>
      <c r="AV112" s="393"/>
      <c r="AW112" s="393"/>
      <c r="AX112" s="393"/>
      <c r="AY112" s="393"/>
      <c r="AZ112" s="393"/>
      <c r="BA112" s="394"/>
      <c r="BB112" s="576">
        <v>0.1</v>
      </c>
      <c r="BC112" s="365"/>
      <c r="BD112" s="365"/>
      <c r="BE112" s="365"/>
      <c r="BF112" s="365"/>
      <c r="BG112" s="365"/>
      <c r="BH112" s="365"/>
      <c r="BI112" s="366"/>
      <c r="BJ112" s="392">
        <f>AN112*BB112/100</f>
        <v>10000</v>
      </c>
      <c r="BK112" s="393"/>
      <c r="BL112" s="393"/>
      <c r="BM112" s="393"/>
      <c r="BN112" s="393"/>
      <c r="BO112" s="393"/>
      <c r="BP112" s="393"/>
      <c r="BQ112" s="393"/>
      <c r="BR112" s="393"/>
      <c r="BS112" s="393"/>
      <c r="BT112" s="393"/>
      <c r="BU112" s="393"/>
      <c r="BV112" s="393"/>
      <c r="BW112" s="393"/>
      <c r="BX112" s="393"/>
      <c r="BY112" s="393"/>
      <c r="BZ112" s="393"/>
      <c r="CA112" s="393"/>
      <c r="CB112" s="394"/>
    </row>
    <row r="113" spans="1:89" x14ac:dyDescent="0.2">
      <c r="A113" s="377"/>
      <c r="B113" s="378"/>
      <c r="C113" s="378"/>
      <c r="D113" s="379"/>
      <c r="E113" s="380" t="s">
        <v>421</v>
      </c>
      <c r="F113" s="381"/>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c r="AG113" s="381"/>
      <c r="AH113" s="381"/>
      <c r="AI113" s="381"/>
      <c r="AJ113" s="381"/>
      <c r="AK113" s="381"/>
      <c r="AL113" s="381"/>
      <c r="AM113" s="382"/>
      <c r="AN113" s="383" t="s">
        <v>52</v>
      </c>
      <c r="AO113" s="384"/>
      <c r="AP113" s="384"/>
      <c r="AQ113" s="384"/>
      <c r="AR113" s="384"/>
      <c r="AS113" s="384"/>
      <c r="AT113" s="384"/>
      <c r="AU113" s="384"/>
      <c r="AV113" s="384"/>
      <c r="AW113" s="384"/>
      <c r="AX113" s="384"/>
      <c r="AY113" s="384"/>
      <c r="AZ113" s="384"/>
      <c r="BA113" s="385"/>
      <c r="BB113" s="386" t="s">
        <v>52</v>
      </c>
      <c r="BC113" s="387"/>
      <c r="BD113" s="387"/>
      <c r="BE113" s="387"/>
      <c r="BF113" s="387"/>
      <c r="BG113" s="387"/>
      <c r="BH113" s="387"/>
      <c r="BI113" s="388"/>
      <c r="BJ113" s="389">
        <f>SUM(BJ112:CB112)</f>
        <v>10000</v>
      </c>
      <c r="BK113" s="390"/>
      <c r="BL113" s="390"/>
      <c r="BM113" s="390"/>
      <c r="BN113" s="390"/>
      <c r="BO113" s="390"/>
      <c r="BP113" s="390"/>
      <c r="BQ113" s="390"/>
      <c r="BR113" s="390"/>
      <c r="BS113" s="390"/>
      <c r="BT113" s="390"/>
      <c r="BU113" s="390"/>
      <c r="BV113" s="390"/>
      <c r="BW113" s="390"/>
      <c r="BX113" s="390"/>
      <c r="BY113" s="390"/>
      <c r="BZ113" s="390"/>
      <c r="CA113" s="390"/>
      <c r="CB113" s="391"/>
    </row>
    <row r="114" spans="1:89" x14ac:dyDescent="0.2">
      <c r="A114" s="125"/>
      <c r="B114" s="125"/>
      <c r="C114" s="125"/>
      <c r="D114" s="125"/>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8"/>
      <c r="BK114" s="128"/>
      <c r="BL114" s="128"/>
      <c r="BM114" s="128"/>
      <c r="BN114" s="128"/>
      <c r="BO114" s="128"/>
      <c r="BP114" s="128"/>
      <c r="BQ114" s="128"/>
      <c r="BR114" s="128"/>
      <c r="BS114" s="128"/>
      <c r="BT114" s="128"/>
      <c r="BU114" s="128"/>
      <c r="BV114" s="128"/>
      <c r="BW114" s="128"/>
      <c r="BX114" s="128"/>
      <c r="BY114" s="128"/>
      <c r="BZ114" s="128"/>
      <c r="CA114" s="128"/>
      <c r="CB114" s="128"/>
    </row>
    <row r="115" spans="1:89" ht="15.75" x14ac:dyDescent="0.25">
      <c r="A115" s="428" t="s">
        <v>539</v>
      </c>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428"/>
      <c r="AK115" s="428"/>
      <c r="AL115" s="428"/>
      <c r="AM115" s="428"/>
      <c r="AN115" s="428"/>
      <c r="AO115" s="428"/>
      <c r="AP115" s="428"/>
      <c r="AQ115" s="428"/>
      <c r="AR115" s="428"/>
      <c r="AS115" s="428"/>
      <c r="AT115" s="428"/>
      <c r="AU115" s="428"/>
      <c r="AV115" s="428"/>
      <c r="AW115" s="428"/>
      <c r="AX115" s="428"/>
      <c r="AY115" s="428"/>
      <c r="AZ115" s="428"/>
      <c r="BA115" s="428"/>
      <c r="BB115" s="428"/>
      <c r="BC115" s="428"/>
      <c r="BD115" s="428"/>
      <c r="BE115" s="428"/>
      <c r="BF115" s="428"/>
      <c r="BG115" s="428"/>
      <c r="BH115" s="428"/>
      <c r="BI115" s="428"/>
      <c r="BJ115" s="428"/>
      <c r="BK115" s="428"/>
      <c r="BL115" s="428"/>
      <c r="BM115" s="428"/>
      <c r="BN115" s="428"/>
      <c r="BO115" s="428"/>
      <c r="BP115" s="428"/>
      <c r="BQ115" s="428"/>
      <c r="BR115" s="428"/>
      <c r="BS115" s="428"/>
      <c r="BT115" s="428"/>
      <c r="BU115" s="428"/>
      <c r="BV115" s="428"/>
      <c r="BW115" s="428"/>
      <c r="BX115" s="428"/>
      <c r="BY115" s="428"/>
      <c r="BZ115" s="428"/>
      <c r="CA115" s="428"/>
      <c r="CB115" s="428"/>
    </row>
    <row r="116" spans="1:89" x14ac:dyDescent="0.2">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row>
    <row r="117" spans="1:89" ht="15.75" x14ac:dyDescent="0.25">
      <c r="A117" s="7" t="s">
        <v>406</v>
      </c>
      <c r="B117" s="119"/>
      <c r="C117" s="119"/>
      <c r="D117" s="119"/>
      <c r="E117" s="119"/>
      <c r="F117" s="119"/>
      <c r="G117" s="119"/>
      <c r="H117" s="119"/>
      <c r="I117" s="119"/>
      <c r="J117" s="119"/>
      <c r="K117" s="119"/>
      <c r="L117" s="119"/>
      <c r="M117" s="119"/>
      <c r="N117" s="119"/>
      <c r="O117" s="119"/>
      <c r="P117" s="119"/>
      <c r="Q117" s="119"/>
      <c r="R117" s="119"/>
      <c r="S117" s="434" t="s">
        <v>129</v>
      </c>
      <c r="T117" s="434"/>
      <c r="U117" s="434"/>
      <c r="V117" s="434"/>
      <c r="W117" s="434"/>
      <c r="X117" s="434"/>
      <c r="Y117" s="434"/>
      <c r="Z117" s="434"/>
      <c r="AA117" s="434"/>
      <c r="AB117" s="434"/>
      <c r="AC117" s="434"/>
      <c r="AD117" s="434"/>
      <c r="AE117" s="434"/>
      <c r="AF117" s="434"/>
      <c r="AG117" s="434"/>
      <c r="AH117" s="434"/>
      <c r="AI117" s="434"/>
      <c r="AJ117" s="434"/>
      <c r="AK117" s="434"/>
      <c r="AL117" s="434"/>
      <c r="AM117" s="434"/>
      <c r="AN117" s="434"/>
      <c r="AO117" s="434"/>
      <c r="AP117" s="434"/>
      <c r="AQ117" s="434"/>
      <c r="AR117" s="434"/>
      <c r="AS117" s="434"/>
      <c r="AT117" s="434"/>
      <c r="AU117" s="434"/>
      <c r="AV117" s="434"/>
      <c r="AW117" s="434"/>
      <c r="AX117" s="434"/>
      <c r="AY117" s="434"/>
      <c r="AZ117" s="434"/>
      <c r="BA117" s="434"/>
      <c r="BB117" s="434"/>
      <c r="BC117" s="434"/>
      <c r="BD117" s="434"/>
      <c r="BE117" s="434"/>
      <c r="BF117" s="434"/>
      <c r="BG117" s="434"/>
      <c r="BH117" s="434"/>
      <c r="BI117" s="434"/>
      <c r="BJ117" s="434"/>
      <c r="BK117" s="434"/>
      <c r="BL117" s="434"/>
      <c r="BM117" s="434"/>
      <c r="BN117" s="434"/>
      <c r="BO117" s="434"/>
      <c r="BP117" s="434"/>
      <c r="BQ117" s="434"/>
      <c r="BR117" s="434"/>
      <c r="BS117" s="434"/>
      <c r="BT117" s="434"/>
      <c r="BU117" s="434"/>
      <c r="BV117" s="434"/>
      <c r="BW117" s="434"/>
      <c r="BX117" s="434"/>
      <c r="BY117" s="434"/>
      <c r="BZ117" s="434"/>
      <c r="CA117" s="434"/>
      <c r="CB117" s="434"/>
    </row>
    <row r="118" spans="1:89" x14ac:dyDescent="0.2">
      <c r="A118" s="125"/>
      <c r="B118" s="125"/>
      <c r="C118" s="125"/>
      <c r="D118" s="125"/>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8"/>
      <c r="BK118" s="128"/>
      <c r="BL118" s="128"/>
      <c r="BM118" s="128"/>
      <c r="BN118" s="128"/>
      <c r="BO118" s="128"/>
      <c r="BP118" s="128"/>
      <c r="BQ118" s="128"/>
      <c r="BR118" s="128"/>
      <c r="BS118" s="128"/>
      <c r="BT118" s="128"/>
      <c r="BU118" s="128"/>
      <c r="BV118" s="128"/>
      <c r="BW118" s="128"/>
      <c r="BX118" s="128"/>
      <c r="BY118" s="128"/>
      <c r="BZ118" s="128"/>
      <c r="CA118" s="128"/>
      <c r="CB118" s="128"/>
    </row>
    <row r="119" spans="1:89" ht="15.75" x14ac:dyDescent="0.25">
      <c r="A119" s="481" t="s">
        <v>542</v>
      </c>
      <c r="B119" s="481"/>
      <c r="C119" s="481"/>
      <c r="D119" s="481"/>
      <c r="E119" s="481"/>
      <c r="F119" s="481"/>
      <c r="G119" s="481"/>
      <c r="H119" s="481"/>
      <c r="I119" s="481"/>
      <c r="J119" s="481"/>
      <c r="K119" s="481"/>
      <c r="L119" s="481"/>
      <c r="M119" s="481"/>
      <c r="N119" s="481"/>
      <c r="O119" s="481"/>
      <c r="P119" s="481"/>
      <c r="Q119" s="481"/>
      <c r="R119" s="481"/>
      <c r="S119" s="481"/>
      <c r="T119" s="481"/>
      <c r="U119" s="481"/>
      <c r="V119" s="481"/>
      <c r="W119" s="481"/>
      <c r="X119" s="481"/>
      <c r="Y119" s="481"/>
      <c r="Z119" s="481"/>
      <c r="AA119" s="481"/>
      <c r="AB119" s="481"/>
      <c r="AC119" s="481"/>
      <c r="AD119" s="481"/>
      <c r="AE119" s="481"/>
      <c r="AF119" s="481"/>
      <c r="AG119" s="481"/>
      <c r="AH119" s="481"/>
      <c r="AI119" s="481"/>
      <c r="AJ119" s="481"/>
      <c r="AK119" s="481"/>
      <c r="AL119" s="481"/>
      <c r="AM119" s="481"/>
      <c r="AN119" s="481"/>
      <c r="AO119" s="481"/>
      <c r="AP119" s="481"/>
      <c r="AQ119" s="481"/>
      <c r="AR119" s="481"/>
      <c r="AS119" s="481"/>
      <c r="AT119" s="481"/>
      <c r="AU119" s="481"/>
      <c r="AV119" s="481"/>
      <c r="AW119" s="481"/>
      <c r="AX119" s="481"/>
      <c r="AY119" s="481"/>
      <c r="AZ119" s="481"/>
      <c r="BA119" s="481"/>
      <c r="BB119" s="481"/>
      <c r="BC119" s="481"/>
      <c r="BD119" s="481"/>
      <c r="BE119" s="481"/>
      <c r="BF119" s="481"/>
      <c r="BG119" s="481"/>
      <c r="BH119" s="481"/>
      <c r="BI119" s="481"/>
      <c r="BJ119" s="481"/>
      <c r="BK119" s="481"/>
      <c r="BL119" s="481"/>
      <c r="BM119" s="481"/>
      <c r="BN119" s="481"/>
      <c r="BO119" s="481"/>
      <c r="BP119" s="481"/>
      <c r="BQ119" s="481"/>
      <c r="BR119" s="481"/>
      <c r="BS119" s="481"/>
      <c r="BT119" s="481"/>
      <c r="BU119" s="481"/>
      <c r="BV119" s="481"/>
      <c r="BW119" s="481"/>
      <c r="BX119" s="481"/>
      <c r="BY119" s="481"/>
      <c r="BZ119" s="481"/>
      <c r="CA119" s="481"/>
      <c r="CB119" s="481"/>
    </row>
    <row r="120" spans="1:89" ht="15.75" x14ac:dyDescent="0.25">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410" t="s">
        <v>511</v>
      </c>
      <c r="AT120" s="410"/>
      <c r="AU120" s="410"/>
      <c r="AV120" s="410"/>
      <c r="AW120" s="410"/>
      <c r="AX120" s="410"/>
      <c r="AY120" s="410"/>
      <c r="AZ120" s="410"/>
      <c r="BA120" s="410"/>
      <c r="BB120" s="410"/>
      <c r="BC120" s="411" t="s">
        <v>317</v>
      </c>
      <c r="BD120" s="411"/>
      <c r="BE120" s="411"/>
      <c r="BF120" s="411"/>
      <c r="BG120" s="411"/>
      <c r="BH120" s="411"/>
      <c r="BI120" s="411"/>
      <c r="BJ120" s="411"/>
      <c r="BK120" s="411"/>
      <c r="BL120" s="411"/>
      <c r="BM120" s="411"/>
      <c r="BN120" s="411"/>
      <c r="BO120" s="411"/>
      <c r="BP120" s="411"/>
      <c r="BQ120" s="115"/>
      <c r="BR120" s="115"/>
      <c r="BS120" s="115"/>
      <c r="BT120" s="115"/>
      <c r="BU120" s="115"/>
      <c r="BV120" s="115"/>
      <c r="BW120" s="115"/>
      <c r="BX120" s="115"/>
      <c r="BY120" s="115"/>
      <c r="BZ120" s="115"/>
      <c r="CA120" s="115"/>
      <c r="CB120" s="115"/>
    </row>
    <row r="122" spans="1:89" x14ac:dyDescent="0.2">
      <c r="A122" s="157" t="s">
        <v>142</v>
      </c>
      <c r="B122" s="158"/>
      <c r="C122" s="158"/>
      <c r="D122" s="159"/>
      <c r="E122" s="157" t="s">
        <v>41</v>
      </c>
      <c r="F122" s="158"/>
      <c r="G122" s="158"/>
      <c r="H122" s="158"/>
      <c r="I122" s="158"/>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9"/>
      <c r="AJ122" s="157" t="s">
        <v>433</v>
      </c>
      <c r="AK122" s="158"/>
      <c r="AL122" s="158"/>
      <c r="AM122" s="158"/>
      <c r="AN122" s="158"/>
      <c r="AO122" s="158"/>
      <c r="AP122" s="158"/>
      <c r="AQ122" s="158"/>
      <c r="AR122" s="158"/>
      <c r="AS122" s="158"/>
      <c r="AT122" s="159"/>
      <c r="AU122" s="157" t="s">
        <v>486</v>
      </c>
      <c r="AV122" s="158"/>
      <c r="AW122" s="158"/>
      <c r="AX122" s="158"/>
      <c r="AY122" s="158"/>
      <c r="AZ122" s="158"/>
      <c r="BA122" s="158"/>
      <c r="BB122" s="158"/>
      <c r="BC122" s="158"/>
      <c r="BD122" s="159"/>
      <c r="BE122" s="157" t="s">
        <v>487</v>
      </c>
      <c r="BF122" s="158"/>
      <c r="BG122" s="158"/>
      <c r="BH122" s="158"/>
      <c r="BI122" s="158"/>
      <c r="BJ122" s="158"/>
      <c r="BK122" s="158"/>
      <c r="BL122" s="158"/>
      <c r="BM122" s="158"/>
      <c r="BN122" s="158"/>
      <c r="BO122" s="159"/>
      <c r="BP122" s="157" t="s">
        <v>425</v>
      </c>
      <c r="BQ122" s="158"/>
      <c r="BR122" s="158"/>
      <c r="BS122" s="158"/>
      <c r="BT122" s="158"/>
      <c r="BU122" s="158"/>
      <c r="BV122" s="158"/>
      <c r="BW122" s="158"/>
      <c r="BX122" s="158"/>
      <c r="BY122" s="158"/>
      <c r="BZ122" s="158"/>
      <c r="CA122" s="158"/>
      <c r="CB122" s="159"/>
    </row>
    <row r="123" spans="1:89" x14ac:dyDescent="0.2">
      <c r="A123" s="407" t="s">
        <v>143</v>
      </c>
      <c r="B123" s="408"/>
      <c r="C123" s="408"/>
      <c r="D123" s="409"/>
      <c r="E123" s="407"/>
      <c r="F123" s="408"/>
      <c r="G123" s="408"/>
      <c r="H123" s="408"/>
      <c r="I123" s="408"/>
      <c r="J123" s="408"/>
      <c r="K123" s="408"/>
      <c r="L123" s="408"/>
      <c r="M123" s="408"/>
      <c r="N123" s="408"/>
      <c r="O123" s="408"/>
      <c r="P123" s="408"/>
      <c r="Q123" s="408"/>
      <c r="R123" s="408"/>
      <c r="S123" s="408"/>
      <c r="T123" s="408"/>
      <c r="U123" s="408"/>
      <c r="V123" s="408"/>
      <c r="W123" s="408"/>
      <c r="X123" s="408"/>
      <c r="Y123" s="408"/>
      <c r="Z123" s="408"/>
      <c r="AA123" s="408"/>
      <c r="AB123" s="408"/>
      <c r="AC123" s="408"/>
      <c r="AD123" s="408"/>
      <c r="AE123" s="408"/>
      <c r="AF123" s="408"/>
      <c r="AG123" s="408"/>
      <c r="AH123" s="408"/>
      <c r="AI123" s="409"/>
      <c r="AJ123" s="407" t="s">
        <v>488</v>
      </c>
      <c r="AK123" s="408"/>
      <c r="AL123" s="408"/>
      <c r="AM123" s="408"/>
      <c r="AN123" s="408"/>
      <c r="AO123" s="408"/>
      <c r="AP123" s="408"/>
      <c r="AQ123" s="408"/>
      <c r="AR123" s="408"/>
      <c r="AS123" s="408"/>
      <c r="AT123" s="409"/>
      <c r="AU123" s="407" t="s">
        <v>489</v>
      </c>
      <c r="AV123" s="408"/>
      <c r="AW123" s="408"/>
      <c r="AX123" s="408"/>
      <c r="AY123" s="408"/>
      <c r="AZ123" s="408"/>
      <c r="BA123" s="408"/>
      <c r="BB123" s="408"/>
      <c r="BC123" s="408"/>
      <c r="BD123" s="409"/>
      <c r="BE123" s="407" t="s">
        <v>490</v>
      </c>
      <c r="BF123" s="408"/>
      <c r="BG123" s="408"/>
      <c r="BH123" s="408"/>
      <c r="BI123" s="408"/>
      <c r="BJ123" s="408"/>
      <c r="BK123" s="408"/>
      <c r="BL123" s="408"/>
      <c r="BM123" s="408"/>
      <c r="BN123" s="408"/>
      <c r="BO123" s="409"/>
      <c r="BP123" s="407" t="s">
        <v>491</v>
      </c>
      <c r="BQ123" s="408"/>
      <c r="BR123" s="408"/>
      <c r="BS123" s="408"/>
      <c r="BT123" s="408"/>
      <c r="BU123" s="408"/>
      <c r="BV123" s="408"/>
      <c r="BW123" s="408"/>
      <c r="BX123" s="408"/>
      <c r="BY123" s="408"/>
      <c r="BZ123" s="408"/>
      <c r="CA123" s="408"/>
      <c r="CB123" s="409"/>
    </row>
    <row r="124" spans="1:89" x14ac:dyDescent="0.2">
      <c r="A124" s="407"/>
      <c r="B124" s="408"/>
      <c r="C124" s="408"/>
      <c r="D124" s="409"/>
      <c r="E124" s="407"/>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408"/>
      <c r="AF124" s="408"/>
      <c r="AG124" s="408"/>
      <c r="AH124" s="408"/>
      <c r="AI124" s="409"/>
      <c r="AJ124" s="407" t="s">
        <v>492</v>
      </c>
      <c r="AK124" s="408"/>
      <c r="AL124" s="408"/>
      <c r="AM124" s="408"/>
      <c r="AN124" s="408"/>
      <c r="AO124" s="408"/>
      <c r="AP124" s="408"/>
      <c r="AQ124" s="408"/>
      <c r="AR124" s="408"/>
      <c r="AS124" s="408"/>
      <c r="AT124" s="409"/>
      <c r="AU124" s="407" t="s">
        <v>493</v>
      </c>
      <c r="AV124" s="408"/>
      <c r="AW124" s="408"/>
      <c r="AX124" s="408"/>
      <c r="AY124" s="408"/>
      <c r="AZ124" s="408"/>
      <c r="BA124" s="408"/>
      <c r="BB124" s="408"/>
      <c r="BC124" s="408"/>
      <c r="BD124" s="409"/>
      <c r="BE124" s="407"/>
      <c r="BF124" s="408"/>
      <c r="BG124" s="408"/>
      <c r="BH124" s="408"/>
      <c r="BI124" s="408"/>
      <c r="BJ124" s="408"/>
      <c r="BK124" s="408"/>
      <c r="BL124" s="408"/>
      <c r="BM124" s="408"/>
      <c r="BN124" s="408"/>
      <c r="BO124" s="409"/>
      <c r="BP124" s="407"/>
      <c r="BQ124" s="408"/>
      <c r="BR124" s="408"/>
      <c r="BS124" s="408"/>
      <c r="BT124" s="408"/>
      <c r="BU124" s="408"/>
      <c r="BV124" s="408"/>
      <c r="BW124" s="408"/>
      <c r="BX124" s="408"/>
      <c r="BY124" s="408"/>
      <c r="BZ124" s="408"/>
      <c r="CA124" s="408"/>
      <c r="CB124" s="409"/>
    </row>
    <row r="125" spans="1:89" x14ac:dyDescent="0.2">
      <c r="A125" s="400">
        <v>1</v>
      </c>
      <c r="B125" s="401"/>
      <c r="C125" s="401"/>
      <c r="D125" s="402"/>
      <c r="E125" s="400">
        <v>2</v>
      </c>
      <c r="F125" s="401"/>
      <c r="G125" s="401"/>
      <c r="H125" s="401"/>
      <c r="I125" s="401"/>
      <c r="J125" s="401"/>
      <c r="K125" s="401"/>
      <c r="L125" s="401"/>
      <c r="M125" s="401"/>
      <c r="N125" s="401"/>
      <c r="O125" s="401"/>
      <c r="P125" s="401"/>
      <c r="Q125" s="401"/>
      <c r="R125" s="401"/>
      <c r="S125" s="401"/>
      <c r="T125" s="401"/>
      <c r="U125" s="401"/>
      <c r="V125" s="401"/>
      <c r="W125" s="401"/>
      <c r="X125" s="401"/>
      <c r="Y125" s="401"/>
      <c r="Z125" s="401"/>
      <c r="AA125" s="401"/>
      <c r="AB125" s="401"/>
      <c r="AC125" s="401"/>
      <c r="AD125" s="401"/>
      <c r="AE125" s="401"/>
      <c r="AF125" s="401"/>
      <c r="AG125" s="401"/>
      <c r="AH125" s="401"/>
      <c r="AI125" s="402"/>
      <c r="AJ125" s="400">
        <v>3</v>
      </c>
      <c r="AK125" s="401"/>
      <c r="AL125" s="401"/>
      <c r="AM125" s="401"/>
      <c r="AN125" s="401"/>
      <c r="AO125" s="401"/>
      <c r="AP125" s="401"/>
      <c r="AQ125" s="401"/>
      <c r="AR125" s="401"/>
      <c r="AS125" s="401"/>
      <c r="AT125" s="402"/>
      <c r="AU125" s="400">
        <v>4</v>
      </c>
      <c r="AV125" s="401"/>
      <c r="AW125" s="401"/>
      <c r="AX125" s="401"/>
      <c r="AY125" s="401"/>
      <c r="AZ125" s="401"/>
      <c r="BA125" s="401"/>
      <c r="BB125" s="401"/>
      <c r="BC125" s="401"/>
      <c r="BD125" s="402"/>
      <c r="BE125" s="400">
        <v>5</v>
      </c>
      <c r="BF125" s="401"/>
      <c r="BG125" s="401"/>
      <c r="BH125" s="401"/>
      <c r="BI125" s="401"/>
      <c r="BJ125" s="401"/>
      <c r="BK125" s="401"/>
      <c r="BL125" s="401"/>
      <c r="BM125" s="401"/>
      <c r="BN125" s="401"/>
      <c r="BO125" s="402"/>
      <c r="BP125" s="400">
        <v>6</v>
      </c>
      <c r="BQ125" s="401"/>
      <c r="BR125" s="401"/>
      <c r="BS125" s="401"/>
      <c r="BT125" s="401"/>
      <c r="BU125" s="401"/>
      <c r="BV125" s="401"/>
      <c r="BW125" s="401"/>
      <c r="BX125" s="401"/>
      <c r="BY125" s="401"/>
      <c r="BZ125" s="401"/>
      <c r="CA125" s="401"/>
      <c r="CB125" s="402"/>
    </row>
    <row r="126" spans="1:89" x14ac:dyDescent="0.2">
      <c r="A126" s="400">
        <v>1</v>
      </c>
      <c r="B126" s="401"/>
      <c r="C126" s="401"/>
      <c r="D126" s="402"/>
      <c r="E126" s="413" t="s">
        <v>628</v>
      </c>
      <c r="F126" s="414"/>
      <c r="G126" s="414"/>
      <c r="H126" s="414"/>
      <c r="I126" s="414"/>
      <c r="J126" s="414"/>
      <c r="K126" s="414"/>
      <c r="L126" s="414"/>
      <c r="M126" s="414"/>
      <c r="N126" s="414"/>
      <c r="O126" s="414"/>
      <c r="P126" s="414"/>
      <c r="Q126" s="414"/>
      <c r="R126" s="414"/>
      <c r="S126" s="414"/>
      <c r="T126" s="414"/>
      <c r="U126" s="414"/>
      <c r="V126" s="414"/>
      <c r="W126" s="414"/>
      <c r="X126" s="414"/>
      <c r="Y126" s="414"/>
      <c r="Z126" s="414"/>
      <c r="AA126" s="414"/>
      <c r="AB126" s="414"/>
      <c r="AC126" s="414"/>
      <c r="AD126" s="414"/>
      <c r="AE126" s="414"/>
      <c r="AF126" s="414"/>
      <c r="AG126" s="414"/>
      <c r="AH126" s="414"/>
      <c r="AI126" s="415"/>
      <c r="AJ126" s="472">
        <v>183</v>
      </c>
      <c r="AK126" s="473"/>
      <c r="AL126" s="473"/>
      <c r="AM126" s="473"/>
      <c r="AN126" s="473"/>
      <c r="AO126" s="473"/>
      <c r="AP126" s="473"/>
      <c r="AQ126" s="473"/>
      <c r="AR126" s="473"/>
      <c r="AS126" s="473"/>
      <c r="AT126" s="474"/>
      <c r="AU126" s="475">
        <v>245.9</v>
      </c>
      <c r="AV126" s="476"/>
      <c r="AW126" s="476"/>
      <c r="AX126" s="476"/>
      <c r="AY126" s="476"/>
      <c r="AZ126" s="476"/>
      <c r="BA126" s="476"/>
      <c r="BB126" s="476"/>
      <c r="BC126" s="476"/>
      <c r="BD126" s="477"/>
      <c r="BE126" s="478">
        <v>1</v>
      </c>
      <c r="BF126" s="479"/>
      <c r="BG126" s="479"/>
      <c r="BH126" s="479"/>
      <c r="BI126" s="479"/>
      <c r="BJ126" s="479"/>
      <c r="BK126" s="479"/>
      <c r="BL126" s="479"/>
      <c r="BM126" s="479"/>
      <c r="BN126" s="479"/>
      <c r="BO126" s="480"/>
      <c r="BP126" s="466">
        <v>45000</v>
      </c>
      <c r="BQ126" s="467"/>
      <c r="BR126" s="467"/>
      <c r="BS126" s="467"/>
      <c r="BT126" s="467"/>
      <c r="BU126" s="467"/>
      <c r="BV126" s="467"/>
      <c r="BW126" s="467"/>
      <c r="BX126" s="467"/>
      <c r="BY126" s="467"/>
      <c r="BZ126" s="467"/>
      <c r="CA126" s="467"/>
      <c r="CB126" s="468"/>
    </row>
    <row r="127" spans="1:89" x14ac:dyDescent="0.2">
      <c r="A127" s="400">
        <v>2</v>
      </c>
      <c r="B127" s="401"/>
      <c r="C127" s="401"/>
      <c r="D127" s="402"/>
      <c r="E127" s="413" t="s">
        <v>629</v>
      </c>
      <c r="F127" s="414"/>
      <c r="G127" s="414"/>
      <c r="H127" s="414"/>
      <c r="I127" s="414"/>
      <c r="J127" s="414"/>
      <c r="K127" s="414"/>
      <c r="L127" s="414"/>
      <c r="M127" s="414"/>
      <c r="N127" s="414"/>
      <c r="O127" s="414"/>
      <c r="P127" s="414"/>
      <c r="Q127" s="414"/>
      <c r="R127" s="414"/>
      <c r="S127" s="414"/>
      <c r="T127" s="414"/>
      <c r="U127" s="414"/>
      <c r="V127" s="414"/>
      <c r="W127" s="414"/>
      <c r="X127" s="414"/>
      <c r="Y127" s="414"/>
      <c r="Z127" s="414"/>
      <c r="AA127" s="414"/>
      <c r="AB127" s="414"/>
      <c r="AC127" s="414"/>
      <c r="AD127" s="414"/>
      <c r="AE127" s="414"/>
      <c r="AF127" s="414"/>
      <c r="AG127" s="414"/>
      <c r="AH127" s="414"/>
      <c r="AI127" s="415"/>
      <c r="AJ127" s="442">
        <v>528</v>
      </c>
      <c r="AK127" s="443"/>
      <c r="AL127" s="443"/>
      <c r="AM127" s="443"/>
      <c r="AN127" s="443"/>
      <c r="AO127" s="443"/>
      <c r="AP127" s="443"/>
      <c r="AQ127" s="443"/>
      <c r="AR127" s="443"/>
      <c r="AS127" s="443"/>
      <c r="AT127" s="444"/>
      <c r="AU127" s="442">
        <v>9.4700000000000006</v>
      </c>
      <c r="AV127" s="443"/>
      <c r="AW127" s="443"/>
      <c r="AX127" s="443"/>
      <c r="AY127" s="443"/>
      <c r="AZ127" s="443"/>
      <c r="BA127" s="443"/>
      <c r="BB127" s="443"/>
      <c r="BC127" s="443"/>
      <c r="BD127" s="444"/>
      <c r="BE127" s="563">
        <v>1</v>
      </c>
      <c r="BF127" s="564"/>
      <c r="BG127" s="564"/>
      <c r="BH127" s="564"/>
      <c r="BI127" s="564"/>
      <c r="BJ127" s="564"/>
      <c r="BK127" s="564"/>
      <c r="BL127" s="564"/>
      <c r="BM127" s="564"/>
      <c r="BN127" s="564"/>
      <c r="BO127" s="565"/>
      <c r="BP127" s="466">
        <v>5000</v>
      </c>
      <c r="BQ127" s="467"/>
      <c r="BR127" s="467"/>
      <c r="BS127" s="467"/>
      <c r="BT127" s="467"/>
      <c r="BU127" s="467"/>
      <c r="BV127" s="467"/>
      <c r="BW127" s="467"/>
      <c r="BX127" s="467"/>
      <c r="BY127" s="467"/>
      <c r="BZ127" s="467"/>
      <c r="CA127" s="467"/>
      <c r="CB127" s="468"/>
    </row>
    <row r="128" spans="1:89" ht="26.25" customHeight="1" x14ac:dyDescent="0.2">
      <c r="A128" s="400">
        <v>3</v>
      </c>
      <c r="B128" s="401"/>
      <c r="C128" s="401"/>
      <c r="D128" s="402"/>
      <c r="E128" s="227" t="s">
        <v>630</v>
      </c>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435"/>
      <c r="AJ128" s="442">
        <v>25</v>
      </c>
      <c r="AK128" s="443"/>
      <c r="AL128" s="443"/>
      <c r="AM128" s="443"/>
      <c r="AN128" s="443"/>
      <c r="AO128" s="443"/>
      <c r="AP128" s="443"/>
      <c r="AQ128" s="443"/>
      <c r="AR128" s="443"/>
      <c r="AS128" s="443"/>
      <c r="AT128" s="444"/>
      <c r="AU128" s="442">
        <v>400</v>
      </c>
      <c r="AV128" s="443"/>
      <c r="AW128" s="443"/>
      <c r="AX128" s="443"/>
      <c r="AY128" s="443"/>
      <c r="AZ128" s="443"/>
      <c r="BA128" s="443"/>
      <c r="BB128" s="443"/>
      <c r="BC128" s="443"/>
      <c r="BD128" s="444"/>
      <c r="BE128" s="563">
        <v>1</v>
      </c>
      <c r="BF128" s="564"/>
      <c r="BG128" s="564"/>
      <c r="BH128" s="564"/>
      <c r="BI128" s="564"/>
      <c r="BJ128" s="564"/>
      <c r="BK128" s="564"/>
      <c r="BL128" s="564"/>
      <c r="BM128" s="564"/>
      <c r="BN128" s="564"/>
      <c r="BO128" s="565"/>
      <c r="BP128" s="466">
        <f t="shared" ref="BP128" si="3">AJ128*AU128*BE128</f>
        <v>10000</v>
      </c>
      <c r="BQ128" s="467"/>
      <c r="BR128" s="467"/>
      <c r="BS128" s="467"/>
      <c r="BT128" s="467"/>
      <c r="BU128" s="467"/>
      <c r="BV128" s="467"/>
      <c r="BW128" s="467"/>
      <c r="BX128" s="467"/>
      <c r="BY128" s="467"/>
      <c r="BZ128" s="467"/>
      <c r="CA128" s="467"/>
      <c r="CB128" s="468"/>
      <c r="CK128" s="80"/>
    </row>
    <row r="129" spans="1:80" hidden="1" x14ac:dyDescent="0.2">
      <c r="A129" s="400"/>
      <c r="B129" s="401"/>
      <c r="C129" s="401"/>
      <c r="D129" s="402"/>
      <c r="E129" s="397"/>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c r="AH129" s="398"/>
      <c r="AI129" s="399"/>
      <c r="AJ129" s="442"/>
      <c r="AK129" s="443"/>
      <c r="AL129" s="443"/>
      <c r="AM129" s="443"/>
      <c r="AN129" s="443"/>
      <c r="AO129" s="443"/>
      <c r="AP129" s="443"/>
      <c r="AQ129" s="443"/>
      <c r="AR129" s="443"/>
      <c r="AS129" s="443"/>
      <c r="AT129" s="444"/>
      <c r="AU129" s="442"/>
      <c r="AV129" s="443"/>
      <c r="AW129" s="443"/>
      <c r="AX129" s="443"/>
      <c r="AY129" s="443"/>
      <c r="AZ129" s="443"/>
      <c r="BA129" s="443"/>
      <c r="BB129" s="443"/>
      <c r="BC129" s="443"/>
      <c r="BD129" s="444"/>
      <c r="BE129" s="442"/>
      <c r="BF129" s="443"/>
      <c r="BG129" s="443"/>
      <c r="BH129" s="443"/>
      <c r="BI129" s="443"/>
      <c r="BJ129" s="443"/>
      <c r="BK129" s="443"/>
      <c r="BL129" s="443"/>
      <c r="BM129" s="443"/>
      <c r="BN129" s="443"/>
      <c r="BO129" s="444"/>
      <c r="BP129" s="466">
        <f t="shared" ref="BP129:BP130" si="4">ROUND(AJ129*AU129*BE129,2)</f>
        <v>0</v>
      </c>
      <c r="BQ129" s="467"/>
      <c r="BR129" s="467"/>
      <c r="BS129" s="467"/>
      <c r="BT129" s="467"/>
      <c r="BU129" s="467"/>
      <c r="BV129" s="467"/>
      <c r="BW129" s="467"/>
      <c r="BX129" s="467"/>
      <c r="BY129" s="467"/>
      <c r="BZ129" s="467"/>
      <c r="CA129" s="467"/>
      <c r="CB129" s="468"/>
    </row>
    <row r="130" spans="1:80" hidden="1" x14ac:dyDescent="0.2">
      <c r="A130" s="400"/>
      <c r="B130" s="401"/>
      <c r="C130" s="401"/>
      <c r="D130" s="402"/>
      <c r="E130" s="397"/>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c r="AH130" s="398"/>
      <c r="AI130" s="399"/>
      <c r="AJ130" s="442"/>
      <c r="AK130" s="443"/>
      <c r="AL130" s="443"/>
      <c r="AM130" s="443"/>
      <c r="AN130" s="443"/>
      <c r="AO130" s="443"/>
      <c r="AP130" s="443"/>
      <c r="AQ130" s="443"/>
      <c r="AR130" s="443"/>
      <c r="AS130" s="443"/>
      <c r="AT130" s="444"/>
      <c r="AU130" s="442"/>
      <c r="AV130" s="443"/>
      <c r="AW130" s="443"/>
      <c r="AX130" s="443"/>
      <c r="AY130" s="443"/>
      <c r="AZ130" s="443"/>
      <c r="BA130" s="443"/>
      <c r="BB130" s="443"/>
      <c r="BC130" s="443"/>
      <c r="BD130" s="444"/>
      <c r="BE130" s="442"/>
      <c r="BF130" s="443"/>
      <c r="BG130" s="443"/>
      <c r="BH130" s="443"/>
      <c r="BI130" s="443"/>
      <c r="BJ130" s="443"/>
      <c r="BK130" s="443"/>
      <c r="BL130" s="443"/>
      <c r="BM130" s="443"/>
      <c r="BN130" s="443"/>
      <c r="BO130" s="444"/>
      <c r="BP130" s="466">
        <f t="shared" si="4"/>
        <v>0</v>
      </c>
      <c r="BQ130" s="467"/>
      <c r="BR130" s="467"/>
      <c r="BS130" s="467"/>
      <c r="BT130" s="467"/>
      <c r="BU130" s="467"/>
      <c r="BV130" s="467"/>
      <c r="BW130" s="467"/>
      <c r="BX130" s="467"/>
      <c r="BY130" s="467"/>
      <c r="BZ130" s="467"/>
      <c r="CA130" s="467"/>
      <c r="CB130" s="468"/>
    </row>
    <row r="131" spans="1:80" x14ac:dyDescent="0.2">
      <c r="A131" s="377"/>
      <c r="B131" s="378"/>
      <c r="C131" s="378"/>
      <c r="D131" s="379"/>
      <c r="E131" s="460" t="s">
        <v>421</v>
      </c>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2"/>
      <c r="AJ131" s="463" t="s">
        <v>52</v>
      </c>
      <c r="AK131" s="464"/>
      <c r="AL131" s="464"/>
      <c r="AM131" s="464"/>
      <c r="AN131" s="464"/>
      <c r="AO131" s="464"/>
      <c r="AP131" s="464"/>
      <c r="AQ131" s="464"/>
      <c r="AR131" s="464"/>
      <c r="AS131" s="464"/>
      <c r="AT131" s="465"/>
      <c r="AU131" s="463" t="s">
        <v>52</v>
      </c>
      <c r="AV131" s="464"/>
      <c r="AW131" s="464"/>
      <c r="AX131" s="464"/>
      <c r="AY131" s="464"/>
      <c r="AZ131" s="464"/>
      <c r="BA131" s="464"/>
      <c r="BB131" s="464"/>
      <c r="BC131" s="464"/>
      <c r="BD131" s="465"/>
      <c r="BE131" s="463" t="s">
        <v>52</v>
      </c>
      <c r="BF131" s="464"/>
      <c r="BG131" s="464"/>
      <c r="BH131" s="464"/>
      <c r="BI131" s="464"/>
      <c r="BJ131" s="464"/>
      <c r="BK131" s="464"/>
      <c r="BL131" s="464"/>
      <c r="BM131" s="464"/>
      <c r="BN131" s="464"/>
      <c r="BO131" s="465"/>
      <c r="BP131" s="445">
        <f>SUM(BP126:BP130)</f>
        <v>60000</v>
      </c>
      <c r="BQ131" s="446"/>
      <c r="BR131" s="446"/>
      <c r="BS131" s="446"/>
      <c r="BT131" s="446"/>
      <c r="BU131" s="446"/>
      <c r="BV131" s="446"/>
      <c r="BW131" s="446"/>
      <c r="BX131" s="446"/>
      <c r="BY131" s="446"/>
      <c r="BZ131" s="446"/>
      <c r="CA131" s="446"/>
      <c r="CB131" s="447"/>
    </row>
    <row r="132" spans="1:80" ht="15.75" x14ac:dyDescent="0.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row>
    <row r="133" spans="1:80" ht="15.75" x14ac:dyDescent="0.25">
      <c r="A133" s="428" t="s">
        <v>544</v>
      </c>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428"/>
      <c r="AK133" s="428"/>
      <c r="AL133" s="428"/>
      <c r="AM133" s="428"/>
      <c r="AN133" s="428"/>
      <c r="AO133" s="428"/>
      <c r="AP133" s="428"/>
      <c r="AQ133" s="428"/>
      <c r="AR133" s="428"/>
      <c r="AS133" s="428"/>
      <c r="AT133" s="428"/>
      <c r="AU133" s="428"/>
      <c r="AV133" s="428"/>
      <c r="AW133" s="428"/>
      <c r="AX133" s="428"/>
      <c r="AY133" s="428"/>
      <c r="AZ133" s="428"/>
      <c r="BA133" s="428"/>
      <c r="BB133" s="428"/>
      <c r="BC133" s="428"/>
      <c r="BD133" s="428"/>
      <c r="BE133" s="428"/>
      <c r="BF133" s="428"/>
      <c r="BG133" s="428"/>
      <c r="BH133" s="428"/>
      <c r="BI133" s="428"/>
      <c r="BJ133" s="428"/>
      <c r="BK133" s="428"/>
      <c r="BL133" s="428"/>
      <c r="BM133" s="428"/>
      <c r="BN133" s="428"/>
      <c r="BO133" s="428"/>
      <c r="BP133" s="428"/>
      <c r="BQ133" s="428"/>
      <c r="BR133" s="428"/>
      <c r="BS133" s="428"/>
      <c r="BT133" s="428"/>
      <c r="BU133" s="428"/>
      <c r="BV133" s="428"/>
      <c r="BW133" s="428"/>
      <c r="BX133" s="428"/>
      <c r="BY133" s="428"/>
      <c r="BZ133" s="428"/>
      <c r="CA133" s="428"/>
      <c r="CB133" s="428"/>
    </row>
    <row r="134" spans="1:80" ht="15.75"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410" t="s">
        <v>511</v>
      </c>
      <c r="AT134" s="410"/>
      <c r="AU134" s="410"/>
      <c r="AV134" s="410"/>
      <c r="AW134" s="410"/>
      <c r="AX134" s="410"/>
      <c r="AY134" s="410"/>
      <c r="AZ134" s="410"/>
      <c r="BA134" s="410"/>
      <c r="BB134" s="410"/>
      <c r="BC134" s="434" t="s">
        <v>333</v>
      </c>
      <c r="BD134" s="434"/>
      <c r="BE134" s="434"/>
      <c r="BF134" s="434"/>
      <c r="BG134" s="434"/>
      <c r="BH134" s="434"/>
      <c r="BI134" s="434"/>
      <c r="BJ134" s="434"/>
      <c r="BK134" s="434"/>
      <c r="BL134" s="434"/>
      <c r="BM134" s="434"/>
      <c r="BN134" s="434"/>
      <c r="BO134" s="434"/>
      <c r="BP134" s="434"/>
      <c r="BQ134" s="114"/>
      <c r="BR134" s="114"/>
      <c r="BS134" s="114"/>
      <c r="BT134" s="114"/>
      <c r="BU134" s="114"/>
      <c r="BV134" s="114"/>
      <c r="BW134" s="114"/>
      <c r="BX134" s="114"/>
      <c r="BY134" s="114"/>
      <c r="BZ134" s="114"/>
      <c r="CA134" s="114"/>
      <c r="CB134" s="114"/>
    </row>
    <row r="135" spans="1:80" x14ac:dyDescent="0.2">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row>
    <row r="136" spans="1:80" x14ac:dyDescent="0.2">
      <c r="A136" s="157" t="s">
        <v>142</v>
      </c>
      <c r="B136" s="158"/>
      <c r="C136" s="158"/>
      <c r="D136" s="159"/>
      <c r="E136" s="157" t="s">
        <v>422</v>
      </c>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9"/>
      <c r="AN136" s="157" t="s">
        <v>498</v>
      </c>
      <c r="AO136" s="158"/>
      <c r="AP136" s="158"/>
      <c r="AQ136" s="158"/>
      <c r="AR136" s="158"/>
      <c r="AS136" s="158"/>
      <c r="AT136" s="158"/>
      <c r="AU136" s="158"/>
      <c r="AV136" s="158"/>
      <c r="AW136" s="158"/>
      <c r="AX136" s="158"/>
      <c r="AY136" s="158"/>
      <c r="AZ136" s="158"/>
      <c r="BA136" s="158"/>
      <c r="BB136" s="158"/>
      <c r="BC136" s="159"/>
      <c r="BD136" s="157" t="s">
        <v>424</v>
      </c>
      <c r="BE136" s="158"/>
      <c r="BF136" s="158"/>
      <c r="BG136" s="158"/>
      <c r="BH136" s="158"/>
      <c r="BI136" s="158"/>
      <c r="BJ136" s="158"/>
      <c r="BK136" s="158"/>
      <c r="BL136" s="158"/>
      <c r="BM136" s="159"/>
      <c r="BN136" s="157" t="s">
        <v>477</v>
      </c>
      <c r="BO136" s="158"/>
      <c r="BP136" s="158"/>
      <c r="BQ136" s="158"/>
      <c r="BR136" s="158"/>
      <c r="BS136" s="158"/>
      <c r="BT136" s="158"/>
      <c r="BU136" s="158"/>
      <c r="BV136" s="158"/>
      <c r="BW136" s="158"/>
      <c r="BX136" s="158"/>
      <c r="BY136" s="158"/>
      <c r="BZ136" s="158"/>
      <c r="CA136" s="158"/>
      <c r="CB136" s="159"/>
    </row>
    <row r="137" spans="1:80" x14ac:dyDescent="0.2">
      <c r="A137" s="407" t="s">
        <v>143</v>
      </c>
      <c r="B137" s="408"/>
      <c r="C137" s="408"/>
      <c r="D137" s="409"/>
      <c r="E137" s="407"/>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9"/>
      <c r="AN137" s="407" t="s">
        <v>499</v>
      </c>
      <c r="AO137" s="408"/>
      <c r="AP137" s="408"/>
      <c r="AQ137" s="408"/>
      <c r="AR137" s="408"/>
      <c r="AS137" s="408"/>
      <c r="AT137" s="408"/>
      <c r="AU137" s="408"/>
      <c r="AV137" s="408"/>
      <c r="AW137" s="408"/>
      <c r="AX137" s="408"/>
      <c r="AY137" s="408"/>
      <c r="AZ137" s="408"/>
      <c r="BA137" s="408"/>
      <c r="BB137" s="408"/>
      <c r="BC137" s="409"/>
      <c r="BD137" s="407" t="s">
        <v>500</v>
      </c>
      <c r="BE137" s="408"/>
      <c r="BF137" s="408"/>
      <c r="BG137" s="408"/>
      <c r="BH137" s="408"/>
      <c r="BI137" s="408"/>
      <c r="BJ137" s="408"/>
      <c r="BK137" s="408"/>
      <c r="BL137" s="408"/>
      <c r="BM137" s="409"/>
      <c r="BN137" s="407" t="s">
        <v>501</v>
      </c>
      <c r="BO137" s="408"/>
      <c r="BP137" s="408"/>
      <c r="BQ137" s="408"/>
      <c r="BR137" s="408"/>
      <c r="BS137" s="408"/>
      <c r="BT137" s="408"/>
      <c r="BU137" s="408"/>
      <c r="BV137" s="408"/>
      <c r="BW137" s="408"/>
      <c r="BX137" s="408"/>
      <c r="BY137" s="408"/>
      <c r="BZ137" s="408"/>
      <c r="CA137" s="408"/>
      <c r="CB137" s="409"/>
    </row>
    <row r="138" spans="1:80" x14ac:dyDescent="0.2">
      <c r="A138" s="407"/>
      <c r="B138" s="408"/>
      <c r="C138" s="408"/>
      <c r="D138" s="409"/>
      <c r="E138" s="407"/>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08"/>
      <c r="AL138" s="408"/>
      <c r="AM138" s="409"/>
      <c r="AN138" s="407"/>
      <c r="AO138" s="408"/>
      <c r="AP138" s="408"/>
      <c r="AQ138" s="408"/>
      <c r="AR138" s="408"/>
      <c r="AS138" s="408"/>
      <c r="AT138" s="408"/>
      <c r="AU138" s="408"/>
      <c r="AV138" s="408"/>
      <c r="AW138" s="408"/>
      <c r="AX138" s="408"/>
      <c r="AY138" s="408"/>
      <c r="AZ138" s="408"/>
      <c r="BA138" s="408"/>
      <c r="BB138" s="408"/>
      <c r="BC138" s="409"/>
      <c r="BD138" s="407" t="s">
        <v>502</v>
      </c>
      <c r="BE138" s="408"/>
      <c r="BF138" s="408"/>
      <c r="BG138" s="408"/>
      <c r="BH138" s="408"/>
      <c r="BI138" s="408"/>
      <c r="BJ138" s="408"/>
      <c r="BK138" s="408"/>
      <c r="BL138" s="408"/>
      <c r="BM138" s="409"/>
      <c r="BN138" s="407" t="s">
        <v>432</v>
      </c>
      <c r="BO138" s="408"/>
      <c r="BP138" s="408"/>
      <c r="BQ138" s="408"/>
      <c r="BR138" s="408"/>
      <c r="BS138" s="408"/>
      <c r="BT138" s="408"/>
      <c r="BU138" s="408"/>
      <c r="BV138" s="408"/>
      <c r="BW138" s="408"/>
      <c r="BX138" s="408"/>
      <c r="BY138" s="408"/>
      <c r="BZ138" s="408"/>
      <c r="CA138" s="408"/>
      <c r="CB138" s="409"/>
    </row>
    <row r="139" spans="1:80" x14ac:dyDescent="0.2">
      <c r="A139" s="400">
        <v>1</v>
      </c>
      <c r="B139" s="401"/>
      <c r="C139" s="401"/>
      <c r="D139" s="402"/>
      <c r="E139" s="400">
        <v>2</v>
      </c>
      <c r="F139" s="401"/>
      <c r="G139" s="401"/>
      <c r="H139" s="401"/>
      <c r="I139" s="401"/>
      <c r="J139" s="401"/>
      <c r="K139" s="401"/>
      <c r="L139" s="401"/>
      <c r="M139" s="401"/>
      <c r="N139" s="401"/>
      <c r="O139" s="401"/>
      <c r="P139" s="401"/>
      <c r="Q139" s="401"/>
      <c r="R139" s="401"/>
      <c r="S139" s="401"/>
      <c r="T139" s="401"/>
      <c r="U139" s="401"/>
      <c r="V139" s="401"/>
      <c r="W139" s="401"/>
      <c r="X139" s="401"/>
      <c r="Y139" s="401"/>
      <c r="Z139" s="401"/>
      <c r="AA139" s="401"/>
      <c r="AB139" s="401"/>
      <c r="AC139" s="401"/>
      <c r="AD139" s="401"/>
      <c r="AE139" s="401"/>
      <c r="AF139" s="401"/>
      <c r="AG139" s="401"/>
      <c r="AH139" s="401"/>
      <c r="AI139" s="401"/>
      <c r="AJ139" s="401"/>
      <c r="AK139" s="401"/>
      <c r="AL139" s="401"/>
      <c r="AM139" s="402"/>
      <c r="AN139" s="400">
        <v>3</v>
      </c>
      <c r="AO139" s="401"/>
      <c r="AP139" s="401"/>
      <c r="AQ139" s="401"/>
      <c r="AR139" s="401"/>
      <c r="AS139" s="401"/>
      <c r="AT139" s="401"/>
      <c r="AU139" s="401"/>
      <c r="AV139" s="401"/>
      <c r="AW139" s="401"/>
      <c r="AX139" s="401"/>
      <c r="AY139" s="401"/>
      <c r="AZ139" s="401"/>
      <c r="BA139" s="401"/>
      <c r="BB139" s="401"/>
      <c r="BC139" s="402"/>
      <c r="BD139" s="400">
        <v>4</v>
      </c>
      <c r="BE139" s="401"/>
      <c r="BF139" s="401"/>
      <c r="BG139" s="401"/>
      <c r="BH139" s="401"/>
      <c r="BI139" s="401"/>
      <c r="BJ139" s="401"/>
      <c r="BK139" s="401"/>
      <c r="BL139" s="401"/>
      <c r="BM139" s="402"/>
      <c r="BN139" s="400">
        <v>5</v>
      </c>
      <c r="BO139" s="401"/>
      <c r="BP139" s="401"/>
      <c r="BQ139" s="401"/>
      <c r="BR139" s="401"/>
      <c r="BS139" s="401"/>
      <c r="BT139" s="401"/>
      <c r="BU139" s="401"/>
      <c r="BV139" s="401"/>
      <c r="BW139" s="401"/>
      <c r="BX139" s="401"/>
      <c r="BY139" s="401"/>
      <c r="BZ139" s="401"/>
      <c r="CA139" s="401"/>
      <c r="CB139" s="402"/>
    </row>
    <row r="140" spans="1:80" ht="12.75" customHeight="1" x14ac:dyDescent="0.2">
      <c r="A140" s="395" t="s">
        <v>155</v>
      </c>
      <c r="B140" s="151"/>
      <c r="C140" s="151"/>
      <c r="D140" s="396"/>
      <c r="E140" s="413" t="s">
        <v>633</v>
      </c>
      <c r="F140" s="414"/>
      <c r="G140" s="414"/>
      <c r="H140" s="414"/>
      <c r="I140" s="414"/>
      <c r="J140" s="414"/>
      <c r="K140" s="414"/>
      <c r="L140" s="414"/>
      <c r="M140" s="414"/>
      <c r="N140" s="414"/>
      <c r="O140" s="414"/>
      <c r="P140" s="414"/>
      <c r="Q140" s="414"/>
      <c r="R140" s="414"/>
      <c r="S140" s="414"/>
      <c r="T140" s="414"/>
      <c r="U140" s="414"/>
      <c r="V140" s="414"/>
      <c r="W140" s="414"/>
      <c r="X140" s="414"/>
      <c r="Y140" s="414"/>
      <c r="Z140" s="414"/>
      <c r="AA140" s="414"/>
      <c r="AB140" s="414"/>
      <c r="AC140" s="414"/>
      <c r="AD140" s="414"/>
      <c r="AE140" s="414"/>
      <c r="AF140" s="414"/>
      <c r="AG140" s="414"/>
      <c r="AH140" s="414"/>
      <c r="AI140" s="414"/>
      <c r="AJ140" s="414"/>
      <c r="AK140" s="414"/>
      <c r="AL140" s="414"/>
      <c r="AM140" s="415"/>
      <c r="AN140" s="567" t="s">
        <v>635</v>
      </c>
      <c r="AO140" s="568"/>
      <c r="AP140" s="568"/>
      <c r="AQ140" s="568"/>
      <c r="AR140" s="568"/>
      <c r="AS140" s="568"/>
      <c r="AT140" s="568"/>
      <c r="AU140" s="568"/>
      <c r="AV140" s="568"/>
      <c r="AW140" s="568"/>
      <c r="AX140" s="568"/>
      <c r="AY140" s="568"/>
      <c r="AZ140" s="568"/>
      <c r="BA140" s="568"/>
      <c r="BB140" s="568"/>
      <c r="BC140" s="569"/>
      <c r="BD140" s="416">
        <v>1</v>
      </c>
      <c r="BE140" s="417"/>
      <c r="BF140" s="417"/>
      <c r="BG140" s="417"/>
      <c r="BH140" s="417"/>
      <c r="BI140" s="417"/>
      <c r="BJ140" s="417"/>
      <c r="BK140" s="417"/>
      <c r="BL140" s="417"/>
      <c r="BM140" s="418"/>
      <c r="BN140" s="392">
        <v>25000</v>
      </c>
      <c r="BO140" s="393"/>
      <c r="BP140" s="393"/>
      <c r="BQ140" s="393"/>
      <c r="BR140" s="393"/>
      <c r="BS140" s="393"/>
      <c r="BT140" s="393"/>
      <c r="BU140" s="393"/>
      <c r="BV140" s="393"/>
      <c r="BW140" s="393"/>
      <c r="BX140" s="393"/>
      <c r="BY140" s="393"/>
      <c r="BZ140" s="393"/>
      <c r="CA140" s="393"/>
      <c r="CB140" s="394"/>
    </row>
    <row r="141" spans="1:80" ht="12.75" hidden="1" customHeight="1" x14ac:dyDescent="0.2">
      <c r="A141" s="451"/>
      <c r="B141" s="452"/>
      <c r="C141" s="452"/>
      <c r="D141" s="453"/>
      <c r="E141" s="227"/>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435"/>
      <c r="AN141" s="448"/>
      <c r="AO141" s="449"/>
      <c r="AP141" s="449"/>
      <c r="AQ141" s="449"/>
      <c r="AR141" s="449"/>
      <c r="AS141" s="449"/>
      <c r="AT141" s="449"/>
      <c r="AU141" s="449"/>
      <c r="AV141" s="449"/>
      <c r="AW141" s="449"/>
      <c r="AX141" s="449"/>
      <c r="AY141" s="449"/>
      <c r="AZ141" s="449"/>
      <c r="BA141" s="449"/>
      <c r="BB141" s="449"/>
      <c r="BC141" s="450"/>
      <c r="BD141" s="364"/>
      <c r="BE141" s="365"/>
      <c r="BF141" s="365"/>
      <c r="BG141" s="365"/>
      <c r="BH141" s="365"/>
      <c r="BI141" s="365"/>
      <c r="BJ141" s="365"/>
      <c r="BK141" s="365"/>
      <c r="BL141" s="365"/>
      <c r="BM141" s="366"/>
      <c r="BN141" s="364"/>
      <c r="BO141" s="365"/>
      <c r="BP141" s="365"/>
      <c r="BQ141" s="365"/>
      <c r="BR141" s="365"/>
      <c r="BS141" s="365"/>
      <c r="BT141" s="365"/>
      <c r="BU141" s="365"/>
      <c r="BV141" s="365"/>
      <c r="BW141" s="365"/>
      <c r="BX141" s="365"/>
      <c r="BY141" s="365"/>
      <c r="BZ141" s="365"/>
      <c r="CA141" s="365"/>
      <c r="CB141" s="366"/>
    </row>
    <row r="142" spans="1:80" ht="12.75" hidden="1" customHeight="1" x14ac:dyDescent="0.2">
      <c r="A142" s="451"/>
      <c r="B142" s="452"/>
      <c r="C142" s="452"/>
      <c r="D142" s="453"/>
      <c r="E142" s="227"/>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c r="AI142" s="228"/>
      <c r="AJ142" s="228"/>
      <c r="AK142" s="228"/>
      <c r="AL142" s="228"/>
      <c r="AM142" s="435"/>
      <c r="AN142" s="448"/>
      <c r="AO142" s="449"/>
      <c r="AP142" s="449"/>
      <c r="AQ142" s="449"/>
      <c r="AR142" s="449"/>
      <c r="AS142" s="449"/>
      <c r="AT142" s="449"/>
      <c r="AU142" s="449"/>
      <c r="AV142" s="449"/>
      <c r="AW142" s="449"/>
      <c r="AX142" s="449"/>
      <c r="AY142" s="449"/>
      <c r="AZ142" s="449"/>
      <c r="BA142" s="449"/>
      <c r="BB142" s="449"/>
      <c r="BC142" s="450"/>
      <c r="BD142" s="364"/>
      <c r="BE142" s="365"/>
      <c r="BF142" s="365"/>
      <c r="BG142" s="365"/>
      <c r="BH142" s="365"/>
      <c r="BI142" s="365"/>
      <c r="BJ142" s="365"/>
      <c r="BK142" s="365"/>
      <c r="BL142" s="365"/>
      <c r="BM142" s="366"/>
      <c r="BN142" s="364"/>
      <c r="BO142" s="365"/>
      <c r="BP142" s="365"/>
      <c r="BQ142" s="365"/>
      <c r="BR142" s="365"/>
      <c r="BS142" s="365"/>
      <c r="BT142" s="365"/>
      <c r="BU142" s="365"/>
      <c r="BV142" s="365"/>
      <c r="BW142" s="365"/>
      <c r="BX142" s="365"/>
      <c r="BY142" s="365"/>
      <c r="BZ142" s="365"/>
      <c r="CA142" s="365"/>
      <c r="CB142" s="366"/>
    </row>
    <row r="143" spans="1:80" ht="12.75" hidden="1" customHeight="1" x14ac:dyDescent="0.2">
      <c r="A143" s="395"/>
      <c r="B143" s="151"/>
      <c r="C143" s="151"/>
      <c r="D143" s="396"/>
      <c r="E143" s="227"/>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c r="AI143" s="228"/>
      <c r="AJ143" s="228"/>
      <c r="AK143" s="228"/>
      <c r="AL143" s="228"/>
      <c r="AM143" s="435"/>
      <c r="AN143" s="448"/>
      <c r="AO143" s="449"/>
      <c r="AP143" s="449"/>
      <c r="AQ143" s="449"/>
      <c r="AR143" s="449"/>
      <c r="AS143" s="449"/>
      <c r="AT143" s="449"/>
      <c r="AU143" s="449"/>
      <c r="AV143" s="449"/>
      <c r="AW143" s="449"/>
      <c r="AX143" s="449"/>
      <c r="AY143" s="449"/>
      <c r="AZ143" s="449"/>
      <c r="BA143" s="449"/>
      <c r="BB143" s="449"/>
      <c r="BC143" s="450"/>
      <c r="BD143" s="364"/>
      <c r="BE143" s="365"/>
      <c r="BF143" s="365"/>
      <c r="BG143" s="365"/>
      <c r="BH143" s="365"/>
      <c r="BI143" s="365"/>
      <c r="BJ143" s="365"/>
      <c r="BK143" s="365"/>
      <c r="BL143" s="365"/>
      <c r="BM143" s="366"/>
      <c r="BN143" s="442"/>
      <c r="BO143" s="443"/>
      <c r="BP143" s="443"/>
      <c r="BQ143" s="443"/>
      <c r="BR143" s="443"/>
      <c r="BS143" s="443"/>
      <c r="BT143" s="443"/>
      <c r="BU143" s="443"/>
      <c r="BV143" s="443"/>
      <c r="BW143" s="443"/>
      <c r="BX143" s="443"/>
      <c r="BY143" s="443"/>
      <c r="BZ143" s="443"/>
      <c r="CA143" s="443"/>
      <c r="CB143" s="444"/>
    </row>
    <row r="144" spans="1:80" ht="12.6" customHeight="1" x14ac:dyDescent="0.2">
      <c r="A144" s="377"/>
      <c r="B144" s="378"/>
      <c r="C144" s="378"/>
      <c r="D144" s="379"/>
      <c r="E144" s="380" t="s">
        <v>421</v>
      </c>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c r="AG144" s="381"/>
      <c r="AH144" s="381"/>
      <c r="AI144" s="381"/>
      <c r="AJ144" s="381"/>
      <c r="AK144" s="381"/>
      <c r="AL144" s="381"/>
      <c r="AM144" s="382"/>
      <c r="AN144" s="383" t="s">
        <v>52</v>
      </c>
      <c r="AO144" s="384"/>
      <c r="AP144" s="384"/>
      <c r="AQ144" s="384"/>
      <c r="AR144" s="384"/>
      <c r="AS144" s="384"/>
      <c r="AT144" s="384"/>
      <c r="AU144" s="384"/>
      <c r="AV144" s="384"/>
      <c r="AW144" s="384"/>
      <c r="AX144" s="384"/>
      <c r="AY144" s="384"/>
      <c r="AZ144" s="384"/>
      <c r="BA144" s="384"/>
      <c r="BB144" s="384"/>
      <c r="BC144" s="385"/>
      <c r="BD144" s="386" t="s">
        <v>52</v>
      </c>
      <c r="BE144" s="387"/>
      <c r="BF144" s="387"/>
      <c r="BG144" s="387"/>
      <c r="BH144" s="387"/>
      <c r="BI144" s="387"/>
      <c r="BJ144" s="387"/>
      <c r="BK144" s="387"/>
      <c r="BL144" s="387"/>
      <c r="BM144" s="388"/>
      <c r="BN144" s="445">
        <f>SUM(BN140:CB143)</f>
        <v>25000</v>
      </c>
      <c r="BO144" s="446"/>
      <c r="BP144" s="446"/>
      <c r="BQ144" s="446"/>
      <c r="BR144" s="446"/>
      <c r="BS144" s="446"/>
      <c r="BT144" s="446"/>
      <c r="BU144" s="446"/>
      <c r="BV144" s="446"/>
      <c r="BW144" s="446"/>
      <c r="BX144" s="446"/>
      <c r="BY144" s="446"/>
      <c r="BZ144" s="446"/>
      <c r="CA144" s="446"/>
      <c r="CB144" s="447"/>
    </row>
    <row r="145" spans="1:80" ht="14.25" customHeight="1" x14ac:dyDescent="0.25">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row>
    <row r="146" spans="1:80" ht="15.75" x14ac:dyDescent="0.25">
      <c r="A146" s="428" t="s">
        <v>545</v>
      </c>
      <c r="B146" s="428"/>
      <c r="C146" s="428"/>
      <c r="D146" s="428"/>
      <c r="E146" s="428"/>
      <c r="F146" s="428"/>
      <c r="G146" s="428"/>
      <c r="H146" s="428"/>
      <c r="I146" s="428"/>
      <c r="J146" s="428"/>
      <c r="K146" s="428"/>
      <c r="L146" s="428"/>
      <c r="M146" s="428"/>
      <c r="N146" s="428"/>
      <c r="O146" s="428"/>
      <c r="P146" s="428"/>
      <c r="Q146" s="428"/>
      <c r="R146" s="428"/>
      <c r="S146" s="428"/>
      <c r="T146" s="428"/>
      <c r="U146" s="428"/>
      <c r="V146" s="428"/>
      <c r="W146" s="428"/>
      <c r="X146" s="428"/>
      <c r="Y146" s="428"/>
      <c r="Z146" s="428"/>
      <c r="AA146" s="428"/>
      <c r="AB146" s="428"/>
      <c r="AC146" s="428"/>
      <c r="AD146" s="428"/>
      <c r="AE146" s="428"/>
      <c r="AF146" s="428"/>
      <c r="AG146" s="428"/>
      <c r="AH146" s="428"/>
      <c r="AI146" s="428"/>
      <c r="AJ146" s="428"/>
      <c r="AK146" s="428"/>
      <c r="AL146" s="428"/>
      <c r="AM146" s="428"/>
      <c r="AN146" s="428"/>
      <c r="AO146" s="428"/>
      <c r="AP146" s="428"/>
      <c r="AQ146" s="428"/>
      <c r="AR146" s="428"/>
      <c r="AS146" s="428"/>
      <c r="AT146" s="428"/>
      <c r="AU146" s="428"/>
      <c r="AV146" s="428"/>
      <c r="AW146" s="428"/>
      <c r="AX146" s="428"/>
      <c r="AY146" s="428"/>
      <c r="AZ146" s="428"/>
      <c r="BA146" s="428"/>
      <c r="BB146" s="428"/>
      <c r="BC146" s="428"/>
      <c r="BD146" s="428"/>
      <c r="BE146" s="428"/>
      <c r="BF146" s="428"/>
      <c r="BG146" s="428"/>
      <c r="BH146" s="428"/>
      <c r="BI146" s="428"/>
      <c r="BJ146" s="428"/>
      <c r="BK146" s="428"/>
      <c r="BL146" s="428"/>
      <c r="BM146" s="428"/>
      <c r="BN146" s="428"/>
      <c r="BO146" s="428"/>
      <c r="BP146" s="428"/>
      <c r="BQ146" s="428"/>
      <c r="BR146" s="428"/>
      <c r="BS146" s="428"/>
      <c r="BT146" s="428"/>
      <c r="BU146" s="428"/>
      <c r="BV146" s="428"/>
      <c r="BW146" s="428"/>
      <c r="BX146" s="428"/>
      <c r="BY146" s="428"/>
      <c r="BZ146" s="428"/>
      <c r="CA146" s="428"/>
      <c r="CB146" s="428"/>
    </row>
    <row r="147" spans="1:80" ht="15.75"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410" t="s">
        <v>511</v>
      </c>
      <c r="AT147" s="410"/>
      <c r="AU147" s="410"/>
      <c r="AV147" s="410"/>
      <c r="AW147" s="410"/>
      <c r="AX147" s="410"/>
      <c r="AY147" s="410"/>
      <c r="AZ147" s="410"/>
      <c r="BA147" s="410"/>
      <c r="BB147" s="410"/>
      <c r="BC147" s="434" t="s">
        <v>281</v>
      </c>
      <c r="BD147" s="434"/>
      <c r="BE147" s="434"/>
      <c r="BF147" s="434"/>
      <c r="BG147" s="434"/>
      <c r="BH147" s="434"/>
      <c r="BI147" s="434"/>
      <c r="BJ147" s="434"/>
      <c r="BK147" s="434"/>
      <c r="BL147" s="434"/>
      <c r="BM147" s="434"/>
      <c r="BN147" s="434"/>
      <c r="BO147" s="434"/>
      <c r="BP147" s="434"/>
      <c r="BQ147" s="114"/>
      <c r="BR147" s="114"/>
      <c r="BS147" s="114"/>
      <c r="BT147" s="114"/>
      <c r="BU147" s="114"/>
      <c r="BV147" s="114"/>
      <c r="BW147" s="114"/>
      <c r="BX147" s="114"/>
      <c r="BY147" s="114"/>
      <c r="BZ147" s="114"/>
      <c r="CA147" s="114"/>
      <c r="CB147" s="114"/>
    </row>
    <row r="148" spans="1:80"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row>
    <row r="149" spans="1:80" x14ac:dyDescent="0.2">
      <c r="A149" s="157" t="s">
        <v>142</v>
      </c>
      <c r="B149" s="158"/>
      <c r="C149" s="158"/>
      <c r="D149" s="159"/>
      <c r="E149" s="157" t="s">
        <v>422</v>
      </c>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c r="AU149" s="158"/>
      <c r="AV149" s="158"/>
      <c r="AW149" s="158"/>
      <c r="AX149" s="158"/>
      <c r="AY149" s="158"/>
      <c r="AZ149" s="158"/>
      <c r="BA149" s="158"/>
      <c r="BB149" s="158"/>
      <c r="BC149" s="159"/>
      <c r="BD149" s="157" t="s">
        <v>424</v>
      </c>
      <c r="BE149" s="158"/>
      <c r="BF149" s="158"/>
      <c r="BG149" s="158"/>
      <c r="BH149" s="158"/>
      <c r="BI149" s="158"/>
      <c r="BJ149" s="158"/>
      <c r="BK149" s="158"/>
      <c r="BL149" s="158"/>
      <c r="BM149" s="159"/>
      <c r="BN149" s="157" t="s">
        <v>477</v>
      </c>
      <c r="BO149" s="158"/>
      <c r="BP149" s="158"/>
      <c r="BQ149" s="158"/>
      <c r="BR149" s="158"/>
      <c r="BS149" s="158"/>
      <c r="BT149" s="158"/>
      <c r="BU149" s="158"/>
      <c r="BV149" s="158"/>
      <c r="BW149" s="158"/>
      <c r="BX149" s="158"/>
      <c r="BY149" s="158"/>
      <c r="BZ149" s="158"/>
      <c r="CA149" s="158"/>
      <c r="CB149" s="159"/>
    </row>
    <row r="150" spans="1:80" x14ac:dyDescent="0.2">
      <c r="A150" s="407" t="s">
        <v>143</v>
      </c>
      <c r="B150" s="408"/>
      <c r="C150" s="408"/>
      <c r="D150" s="409"/>
      <c r="E150" s="407"/>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8"/>
      <c r="AN150" s="408"/>
      <c r="AO150" s="408"/>
      <c r="AP150" s="408"/>
      <c r="AQ150" s="408"/>
      <c r="AR150" s="408"/>
      <c r="AS150" s="408"/>
      <c r="AT150" s="408"/>
      <c r="AU150" s="408"/>
      <c r="AV150" s="408"/>
      <c r="AW150" s="408"/>
      <c r="AX150" s="408"/>
      <c r="AY150" s="408"/>
      <c r="AZ150" s="408"/>
      <c r="BA150" s="408"/>
      <c r="BB150" s="408"/>
      <c r="BC150" s="409"/>
      <c r="BD150" s="407" t="s">
        <v>503</v>
      </c>
      <c r="BE150" s="408"/>
      <c r="BF150" s="408"/>
      <c r="BG150" s="408"/>
      <c r="BH150" s="408"/>
      <c r="BI150" s="408"/>
      <c r="BJ150" s="408"/>
      <c r="BK150" s="408"/>
      <c r="BL150" s="408"/>
      <c r="BM150" s="409"/>
      <c r="BN150" s="407" t="s">
        <v>504</v>
      </c>
      <c r="BO150" s="408"/>
      <c r="BP150" s="408"/>
      <c r="BQ150" s="408"/>
      <c r="BR150" s="408"/>
      <c r="BS150" s="408"/>
      <c r="BT150" s="408"/>
      <c r="BU150" s="408"/>
      <c r="BV150" s="408"/>
      <c r="BW150" s="408"/>
      <c r="BX150" s="408"/>
      <c r="BY150" s="408"/>
      <c r="BZ150" s="408"/>
      <c r="CA150" s="408"/>
      <c r="CB150" s="409"/>
    </row>
    <row r="151" spans="1:80" x14ac:dyDescent="0.2">
      <c r="A151" s="400">
        <v>1</v>
      </c>
      <c r="B151" s="401"/>
      <c r="C151" s="401"/>
      <c r="D151" s="402"/>
      <c r="E151" s="400">
        <v>2</v>
      </c>
      <c r="F151" s="401"/>
      <c r="G151" s="401"/>
      <c r="H151" s="401"/>
      <c r="I151" s="401"/>
      <c r="J151" s="401"/>
      <c r="K151" s="401"/>
      <c r="L151" s="401"/>
      <c r="M151" s="401"/>
      <c r="N151" s="401"/>
      <c r="O151" s="401"/>
      <c r="P151" s="401"/>
      <c r="Q151" s="401"/>
      <c r="R151" s="401"/>
      <c r="S151" s="401"/>
      <c r="T151" s="401"/>
      <c r="U151" s="401"/>
      <c r="V151" s="401"/>
      <c r="W151" s="401"/>
      <c r="X151" s="401"/>
      <c r="Y151" s="401"/>
      <c r="Z151" s="401"/>
      <c r="AA151" s="401"/>
      <c r="AB151" s="401"/>
      <c r="AC151" s="401"/>
      <c r="AD151" s="401"/>
      <c r="AE151" s="401"/>
      <c r="AF151" s="401"/>
      <c r="AG151" s="401"/>
      <c r="AH151" s="401"/>
      <c r="AI151" s="401"/>
      <c r="AJ151" s="401"/>
      <c r="AK151" s="401"/>
      <c r="AL151" s="401"/>
      <c r="AM151" s="401"/>
      <c r="AN151" s="401"/>
      <c r="AO151" s="401"/>
      <c r="AP151" s="401"/>
      <c r="AQ151" s="401"/>
      <c r="AR151" s="401"/>
      <c r="AS151" s="401"/>
      <c r="AT151" s="401"/>
      <c r="AU151" s="401"/>
      <c r="AV151" s="401"/>
      <c r="AW151" s="401"/>
      <c r="AX151" s="401"/>
      <c r="AY151" s="401"/>
      <c r="AZ151" s="401"/>
      <c r="BA151" s="401"/>
      <c r="BB151" s="401"/>
      <c r="BC151" s="402"/>
      <c r="BD151" s="400">
        <v>3</v>
      </c>
      <c r="BE151" s="401"/>
      <c r="BF151" s="401"/>
      <c r="BG151" s="401"/>
      <c r="BH151" s="401"/>
      <c r="BI151" s="401"/>
      <c r="BJ151" s="401"/>
      <c r="BK151" s="401"/>
      <c r="BL151" s="401"/>
      <c r="BM151" s="402"/>
      <c r="BN151" s="400">
        <v>4</v>
      </c>
      <c r="BO151" s="401"/>
      <c r="BP151" s="401"/>
      <c r="BQ151" s="401"/>
      <c r="BR151" s="401"/>
      <c r="BS151" s="401"/>
      <c r="BT151" s="401"/>
      <c r="BU151" s="401"/>
      <c r="BV151" s="401"/>
      <c r="BW151" s="401"/>
      <c r="BX151" s="401"/>
      <c r="BY151" s="401"/>
      <c r="BZ151" s="401"/>
      <c r="CA151" s="401"/>
      <c r="CB151" s="402"/>
    </row>
    <row r="152" spans="1:80" ht="27.75" customHeight="1" x14ac:dyDescent="0.2">
      <c r="A152" s="395" t="s">
        <v>155</v>
      </c>
      <c r="B152" s="151"/>
      <c r="C152" s="151"/>
      <c r="D152" s="396"/>
      <c r="E152" s="553" t="s">
        <v>654</v>
      </c>
      <c r="F152" s="554"/>
      <c r="G152" s="554"/>
      <c r="H152" s="554"/>
      <c r="I152" s="554"/>
      <c r="J152" s="554"/>
      <c r="K152" s="554"/>
      <c r="L152" s="554"/>
      <c r="M152" s="554"/>
      <c r="N152" s="554"/>
      <c r="O152" s="554"/>
      <c r="P152" s="554"/>
      <c r="Q152" s="554"/>
      <c r="R152" s="554"/>
      <c r="S152" s="554"/>
      <c r="T152" s="554"/>
      <c r="U152" s="554"/>
      <c r="V152" s="554"/>
      <c r="W152" s="554"/>
      <c r="X152" s="554"/>
      <c r="Y152" s="554"/>
      <c r="Z152" s="554"/>
      <c r="AA152" s="554"/>
      <c r="AB152" s="554"/>
      <c r="AC152" s="554"/>
      <c r="AD152" s="554"/>
      <c r="AE152" s="554"/>
      <c r="AF152" s="554"/>
      <c r="AG152" s="554"/>
      <c r="AH152" s="554"/>
      <c r="AI152" s="554"/>
      <c r="AJ152" s="554"/>
      <c r="AK152" s="554"/>
      <c r="AL152" s="554"/>
      <c r="AM152" s="554"/>
      <c r="AN152" s="554"/>
      <c r="AO152" s="554"/>
      <c r="AP152" s="554"/>
      <c r="AQ152" s="554"/>
      <c r="AR152" s="554"/>
      <c r="AS152" s="554"/>
      <c r="AT152" s="554"/>
      <c r="AU152" s="554"/>
      <c r="AV152" s="554"/>
      <c r="AW152" s="554"/>
      <c r="AX152" s="554"/>
      <c r="AY152" s="554"/>
      <c r="AZ152" s="554"/>
      <c r="BA152" s="554"/>
      <c r="BB152" s="554"/>
      <c r="BC152" s="555"/>
      <c r="BD152" s="416">
        <v>1</v>
      </c>
      <c r="BE152" s="417"/>
      <c r="BF152" s="417"/>
      <c r="BG152" s="417"/>
      <c r="BH152" s="417"/>
      <c r="BI152" s="417"/>
      <c r="BJ152" s="417"/>
      <c r="BK152" s="417"/>
      <c r="BL152" s="417"/>
      <c r="BM152" s="418"/>
      <c r="BN152" s="392">
        <v>199000</v>
      </c>
      <c r="BO152" s="393"/>
      <c r="BP152" s="393"/>
      <c r="BQ152" s="393"/>
      <c r="BR152" s="393"/>
      <c r="BS152" s="393"/>
      <c r="BT152" s="393"/>
      <c r="BU152" s="393"/>
      <c r="BV152" s="393"/>
      <c r="BW152" s="393"/>
      <c r="BX152" s="393"/>
      <c r="BY152" s="393"/>
      <c r="BZ152" s="393"/>
      <c r="CA152" s="393"/>
      <c r="CB152" s="394"/>
    </row>
    <row r="153" spans="1:80" hidden="1" x14ac:dyDescent="0.2">
      <c r="A153" s="395"/>
      <c r="B153" s="151"/>
      <c r="C153" s="151"/>
      <c r="D153" s="396"/>
      <c r="E153" s="361"/>
      <c r="F153" s="362"/>
      <c r="G153" s="362"/>
      <c r="H153" s="362"/>
      <c r="I153" s="362"/>
      <c r="J153" s="362"/>
      <c r="K153" s="362"/>
      <c r="L153" s="362"/>
      <c r="M153" s="362"/>
      <c r="N153" s="362"/>
      <c r="O153" s="362"/>
      <c r="P153" s="362"/>
      <c r="Q153" s="362"/>
      <c r="R153" s="362"/>
      <c r="S153" s="362"/>
      <c r="T153" s="362"/>
      <c r="U153" s="362"/>
      <c r="V153" s="362"/>
      <c r="W153" s="362"/>
      <c r="X153" s="362"/>
      <c r="Y153" s="362"/>
      <c r="Z153" s="362"/>
      <c r="AA153" s="362"/>
      <c r="AB153" s="362"/>
      <c r="AC153" s="362"/>
      <c r="AD153" s="362"/>
      <c r="AE153" s="362"/>
      <c r="AF153" s="362"/>
      <c r="AG153" s="362"/>
      <c r="AH153" s="362"/>
      <c r="AI153" s="362"/>
      <c r="AJ153" s="362"/>
      <c r="AK153" s="362"/>
      <c r="AL153" s="362"/>
      <c r="AM153" s="362"/>
      <c r="AN153" s="362"/>
      <c r="AO153" s="362"/>
      <c r="AP153" s="362"/>
      <c r="AQ153" s="362"/>
      <c r="AR153" s="362"/>
      <c r="AS153" s="362"/>
      <c r="AT153" s="362"/>
      <c r="AU153" s="362"/>
      <c r="AV153" s="362"/>
      <c r="AW153" s="362"/>
      <c r="AX153" s="362"/>
      <c r="AY153" s="362"/>
      <c r="AZ153" s="362"/>
      <c r="BA153" s="362"/>
      <c r="BB153" s="362"/>
      <c r="BC153" s="363"/>
      <c r="BD153" s="364"/>
      <c r="BE153" s="365"/>
      <c r="BF153" s="365"/>
      <c r="BG153" s="365"/>
      <c r="BH153" s="365"/>
      <c r="BI153" s="365"/>
      <c r="BJ153" s="365"/>
      <c r="BK153" s="365"/>
      <c r="BL153" s="365"/>
      <c r="BM153" s="366"/>
      <c r="BN153" s="442"/>
      <c r="BO153" s="443"/>
      <c r="BP153" s="443"/>
      <c r="BQ153" s="443"/>
      <c r="BR153" s="443"/>
      <c r="BS153" s="443"/>
      <c r="BT153" s="443"/>
      <c r="BU153" s="443"/>
      <c r="BV153" s="443"/>
      <c r="BW153" s="443"/>
      <c r="BX153" s="443"/>
      <c r="BY153" s="443"/>
      <c r="BZ153" s="443"/>
      <c r="CA153" s="443"/>
      <c r="CB153" s="444"/>
    </row>
    <row r="154" spans="1:80" hidden="1" x14ac:dyDescent="0.2">
      <c r="A154" s="439"/>
      <c r="B154" s="440"/>
      <c r="C154" s="440"/>
      <c r="D154" s="441"/>
      <c r="E154" s="361"/>
      <c r="F154" s="362"/>
      <c r="G154" s="362"/>
      <c r="H154" s="362"/>
      <c r="I154" s="362"/>
      <c r="J154" s="362"/>
      <c r="K154" s="362"/>
      <c r="L154" s="362"/>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2"/>
      <c r="AT154" s="362"/>
      <c r="AU154" s="362"/>
      <c r="AV154" s="362"/>
      <c r="AW154" s="362"/>
      <c r="AX154" s="362"/>
      <c r="AY154" s="362"/>
      <c r="AZ154" s="362"/>
      <c r="BA154" s="362"/>
      <c r="BB154" s="362"/>
      <c r="BC154" s="363"/>
      <c r="BD154" s="364"/>
      <c r="BE154" s="365"/>
      <c r="BF154" s="365"/>
      <c r="BG154" s="365"/>
      <c r="BH154" s="365"/>
      <c r="BI154" s="365"/>
      <c r="BJ154" s="365"/>
      <c r="BK154" s="365"/>
      <c r="BL154" s="365"/>
      <c r="BM154" s="366"/>
      <c r="BN154" s="442"/>
      <c r="BO154" s="443"/>
      <c r="BP154" s="443"/>
      <c r="BQ154" s="443"/>
      <c r="BR154" s="443"/>
      <c r="BS154" s="443"/>
      <c r="BT154" s="443"/>
      <c r="BU154" s="443"/>
      <c r="BV154" s="443"/>
      <c r="BW154" s="443"/>
      <c r="BX154" s="443"/>
      <c r="BY154" s="443"/>
      <c r="BZ154" s="443"/>
      <c r="CA154" s="443"/>
      <c r="CB154" s="444"/>
    </row>
    <row r="155" spans="1:80" hidden="1" x14ac:dyDescent="0.2">
      <c r="A155" s="439"/>
      <c r="B155" s="440"/>
      <c r="C155" s="440"/>
      <c r="D155" s="441"/>
      <c r="E155" s="361"/>
      <c r="F155" s="362"/>
      <c r="G155" s="362"/>
      <c r="H155" s="362"/>
      <c r="I155" s="362"/>
      <c r="J155" s="362"/>
      <c r="K155" s="362"/>
      <c r="L155" s="362"/>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2"/>
      <c r="AI155" s="362"/>
      <c r="AJ155" s="362"/>
      <c r="AK155" s="362"/>
      <c r="AL155" s="362"/>
      <c r="AM155" s="362"/>
      <c r="AN155" s="362"/>
      <c r="AO155" s="362"/>
      <c r="AP155" s="362"/>
      <c r="AQ155" s="362"/>
      <c r="AR155" s="362"/>
      <c r="AS155" s="362"/>
      <c r="AT155" s="362"/>
      <c r="AU155" s="362"/>
      <c r="AV155" s="362"/>
      <c r="AW155" s="362"/>
      <c r="AX155" s="362"/>
      <c r="AY155" s="362"/>
      <c r="AZ155" s="362"/>
      <c r="BA155" s="362"/>
      <c r="BB155" s="362"/>
      <c r="BC155" s="363"/>
      <c r="BD155" s="364"/>
      <c r="BE155" s="365"/>
      <c r="BF155" s="365"/>
      <c r="BG155" s="365"/>
      <c r="BH155" s="365"/>
      <c r="BI155" s="365"/>
      <c r="BJ155" s="365"/>
      <c r="BK155" s="365"/>
      <c r="BL155" s="365"/>
      <c r="BM155" s="366"/>
      <c r="BN155" s="442"/>
      <c r="BO155" s="443"/>
      <c r="BP155" s="443"/>
      <c r="BQ155" s="443"/>
      <c r="BR155" s="443"/>
      <c r="BS155" s="443"/>
      <c r="BT155" s="443"/>
      <c r="BU155" s="443"/>
      <c r="BV155" s="443"/>
      <c r="BW155" s="443"/>
      <c r="BX155" s="443"/>
      <c r="BY155" s="443"/>
      <c r="BZ155" s="443"/>
      <c r="CA155" s="443"/>
      <c r="CB155" s="444"/>
    </row>
    <row r="156" spans="1:80" hidden="1" x14ac:dyDescent="0.2">
      <c r="A156" s="439"/>
      <c r="B156" s="440"/>
      <c r="C156" s="440"/>
      <c r="D156" s="441"/>
      <c r="E156" s="397"/>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c r="AG156" s="398"/>
      <c r="AH156" s="398"/>
      <c r="AI156" s="398"/>
      <c r="AJ156" s="398"/>
      <c r="AK156" s="398"/>
      <c r="AL156" s="398"/>
      <c r="AM156" s="398"/>
      <c r="AN156" s="398"/>
      <c r="AO156" s="398"/>
      <c r="AP156" s="398"/>
      <c r="AQ156" s="398"/>
      <c r="AR156" s="398"/>
      <c r="AS156" s="398"/>
      <c r="AT156" s="398"/>
      <c r="AU156" s="398"/>
      <c r="AV156" s="398"/>
      <c r="AW156" s="398"/>
      <c r="AX156" s="398"/>
      <c r="AY156" s="398"/>
      <c r="AZ156" s="398"/>
      <c r="BA156" s="398"/>
      <c r="BB156" s="398"/>
      <c r="BC156" s="399"/>
      <c r="BD156" s="442"/>
      <c r="BE156" s="443"/>
      <c r="BF156" s="443"/>
      <c r="BG156" s="443"/>
      <c r="BH156" s="443"/>
      <c r="BI156" s="443"/>
      <c r="BJ156" s="443"/>
      <c r="BK156" s="443"/>
      <c r="BL156" s="443"/>
      <c r="BM156" s="444"/>
      <c r="BN156" s="442"/>
      <c r="BO156" s="443"/>
      <c r="BP156" s="443"/>
      <c r="BQ156" s="443"/>
      <c r="BR156" s="443"/>
      <c r="BS156" s="443"/>
      <c r="BT156" s="443"/>
      <c r="BU156" s="443"/>
      <c r="BV156" s="443"/>
      <c r="BW156" s="443"/>
      <c r="BX156" s="443"/>
      <c r="BY156" s="443"/>
      <c r="BZ156" s="443"/>
      <c r="CA156" s="443"/>
      <c r="CB156" s="444"/>
    </row>
    <row r="157" spans="1:80" hidden="1" x14ac:dyDescent="0.2">
      <c r="A157" s="439"/>
      <c r="B157" s="440"/>
      <c r="C157" s="440"/>
      <c r="D157" s="441"/>
      <c r="E157" s="397"/>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c r="AG157" s="398"/>
      <c r="AH157" s="398"/>
      <c r="AI157" s="398"/>
      <c r="AJ157" s="398"/>
      <c r="AK157" s="398"/>
      <c r="AL157" s="398"/>
      <c r="AM157" s="398"/>
      <c r="AN157" s="398"/>
      <c r="AO157" s="398"/>
      <c r="AP157" s="398"/>
      <c r="AQ157" s="398"/>
      <c r="AR157" s="398"/>
      <c r="AS157" s="398"/>
      <c r="AT157" s="398"/>
      <c r="AU157" s="398"/>
      <c r="AV157" s="398"/>
      <c r="AW157" s="398"/>
      <c r="AX157" s="398"/>
      <c r="AY157" s="398"/>
      <c r="AZ157" s="398"/>
      <c r="BA157" s="398"/>
      <c r="BB157" s="398"/>
      <c r="BC157" s="399"/>
      <c r="BD157" s="442"/>
      <c r="BE157" s="443"/>
      <c r="BF157" s="443"/>
      <c r="BG157" s="443"/>
      <c r="BH157" s="443"/>
      <c r="BI157" s="443"/>
      <c r="BJ157" s="443"/>
      <c r="BK157" s="443"/>
      <c r="BL157" s="443"/>
      <c r="BM157" s="444"/>
      <c r="BN157" s="442"/>
      <c r="BO157" s="443"/>
      <c r="BP157" s="443"/>
      <c r="BQ157" s="443"/>
      <c r="BR157" s="443"/>
      <c r="BS157" s="443"/>
      <c r="BT157" s="443"/>
      <c r="BU157" s="443"/>
      <c r="BV157" s="443"/>
      <c r="BW157" s="443"/>
      <c r="BX157" s="443"/>
      <c r="BY157" s="443"/>
      <c r="BZ157" s="443"/>
      <c r="CA157" s="443"/>
      <c r="CB157" s="444"/>
    </row>
    <row r="158" spans="1:80" hidden="1" x14ac:dyDescent="0.2">
      <c r="A158" s="439"/>
      <c r="B158" s="440"/>
      <c r="C158" s="440"/>
      <c r="D158" s="441"/>
      <c r="E158" s="397"/>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c r="AG158" s="398"/>
      <c r="AH158" s="398"/>
      <c r="AI158" s="398"/>
      <c r="AJ158" s="398"/>
      <c r="AK158" s="398"/>
      <c r="AL158" s="398"/>
      <c r="AM158" s="398"/>
      <c r="AN158" s="398"/>
      <c r="AO158" s="398"/>
      <c r="AP158" s="398"/>
      <c r="AQ158" s="398"/>
      <c r="AR158" s="398"/>
      <c r="AS158" s="398"/>
      <c r="AT158" s="398"/>
      <c r="AU158" s="398"/>
      <c r="AV158" s="398"/>
      <c r="AW158" s="398"/>
      <c r="AX158" s="398"/>
      <c r="AY158" s="398"/>
      <c r="AZ158" s="398"/>
      <c r="BA158" s="398"/>
      <c r="BB158" s="398"/>
      <c r="BC158" s="399"/>
      <c r="BD158" s="442"/>
      <c r="BE158" s="443"/>
      <c r="BF158" s="443"/>
      <c r="BG158" s="443"/>
      <c r="BH158" s="443"/>
      <c r="BI158" s="443"/>
      <c r="BJ158" s="443"/>
      <c r="BK158" s="443"/>
      <c r="BL158" s="443"/>
      <c r="BM158" s="444"/>
      <c r="BN158" s="442"/>
      <c r="BO158" s="443"/>
      <c r="BP158" s="443"/>
      <c r="BQ158" s="443"/>
      <c r="BR158" s="443"/>
      <c r="BS158" s="443"/>
      <c r="BT158" s="443"/>
      <c r="BU158" s="443"/>
      <c r="BV158" s="443"/>
      <c r="BW158" s="443"/>
      <c r="BX158" s="443"/>
      <c r="BY158" s="443"/>
      <c r="BZ158" s="443"/>
      <c r="CA158" s="443"/>
      <c r="CB158" s="444"/>
    </row>
    <row r="159" spans="1:80" hidden="1" x14ac:dyDescent="0.2">
      <c r="A159" s="439"/>
      <c r="B159" s="440"/>
      <c r="C159" s="440"/>
      <c r="D159" s="441"/>
      <c r="E159" s="397"/>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c r="AG159" s="398"/>
      <c r="AH159" s="398"/>
      <c r="AI159" s="398"/>
      <c r="AJ159" s="398"/>
      <c r="AK159" s="398"/>
      <c r="AL159" s="398"/>
      <c r="AM159" s="398"/>
      <c r="AN159" s="398"/>
      <c r="AO159" s="398"/>
      <c r="AP159" s="398"/>
      <c r="AQ159" s="398"/>
      <c r="AR159" s="398"/>
      <c r="AS159" s="398"/>
      <c r="AT159" s="398"/>
      <c r="AU159" s="398"/>
      <c r="AV159" s="398"/>
      <c r="AW159" s="398"/>
      <c r="AX159" s="398"/>
      <c r="AY159" s="398"/>
      <c r="AZ159" s="398"/>
      <c r="BA159" s="398"/>
      <c r="BB159" s="398"/>
      <c r="BC159" s="399"/>
      <c r="BD159" s="442"/>
      <c r="BE159" s="443"/>
      <c r="BF159" s="443"/>
      <c r="BG159" s="443"/>
      <c r="BH159" s="443"/>
      <c r="BI159" s="443"/>
      <c r="BJ159" s="443"/>
      <c r="BK159" s="443"/>
      <c r="BL159" s="443"/>
      <c r="BM159" s="444"/>
      <c r="BN159" s="442"/>
      <c r="BO159" s="443"/>
      <c r="BP159" s="443"/>
      <c r="BQ159" s="443"/>
      <c r="BR159" s="443"/>
      <c r="BS159" s="443"/>
      <c r="BT159" s="443"/>
      <c r="BU159" s="443"/>
      <c r="BV159" s="443"/>
      <c r="BW159" s="443"/>
      <c r="BX159" s="443"/>
      <c r="BY159" s="443"/>
      <c r="BZ159" s="443"/>
      <c r="CA159" s="443"/>
      <c r="CB159" s="444"/>
    </row>
    <row r="160" spans="1:80" hidden="1" x14ac:dyDescent="0.2">
      <c r="A160" s="395"/>
      <c r="B160" s="151"/>
      <c r="C160" s="151"/>
      <c r="D160" s="396"/>
      <c r="E160" s="397"/>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c r="AG160" s="398"/>
      <c r="AH160" s="398"/>
      <c r="AI160" s="398"/>
      <c r="AJ160" s="398"/>
      <c r="AK160" s="398"/>
      <c r="AL160" s="398"/>
      <c r="AM160" s="398"/>
      <c r="AN160" s="398"/>
      <c r="AO160" s="398"/>
      <c r="AP160" s="398"/>
      <c r="AQ160" s="398"/>
      <c r="AR160" s="398"/>
      <c r="AS160" s="398"/>
      <c r="AT160" s="398"/>
      <c r="AU160" s="398"/>
      <c r="AV160" s="398"/>
      <c r="AW160" s="398"/>
      <c r="AX160" s="398"/>
      <c r="AY160" s="398"/>
      <c r="AZ160" s="398"/>
      <c r="BA160" s="398"/>
      <c r="BB160" s="398"/>
      <c r="BC160" s="399"/>
      <c r="BD160" s="442"/>
      <c r="BE160" s="443"/>
      <c r="BF160" s="443"/>
      <c r="BG160" s="443"/>
      <c r="BH160" s="443"/>
      <c r="BI160" s="443"/>
      <c r="BJ160" s="443"/>
      <c r="BK160" s="443"/>
      <c r="BL160" s="443"/>
      <c r="BM160" s="444"/>
      <c r="BN160" s="442"/>
      <c r="BO160" s="443"/>
      <c r="BP160" s="443"/>
      <c r="BQ160" s="443"/>
      <c r="BR160" s="443"/>
      <c r="BS160" s="443"/>
      <c r="BT160" s="443"/>
      <c r="BU160" s="443"/>
      <c r="BV160" s="443"/>
      <c r="BW160" s="443"/>
      <c r="BX160" s="443"/>
      <c r="BY160" s="443"/>
      <c r="BZ160" s="443"/>
      <c r="CA160" s="443"/>
      <c r="CB160" s="444"/>
    </row>
    <row r="161" spans="1:80" x14ac:dyDescent="0.2">
      <c r="A161" s="395"/>
      <c r="B161" s="151"/>
      <c r="C161" s="151"/>
      <c r="D161" s="396"/>
      <c r="E161" s="380" t="s">
        <v>421</v>
      </c>
      <c r="F161" s="381"/>
      <c r="G161" s="381"/>
      <c r="H161" s="381"/>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2"/>
      <c r="BD161" s="386" t="s">
        <v>52</v>
      </c>
      <c r="BE161" s="387"/>
      <c r="BF161" s="387"/>
      <c r="BG161" s="387"/>
      <c r="BH161" s="387"/>
      <c r="BI161" s="387"/>
      <c r="BJ161" s="387"/>
      <c r="BK161" s="387"/>
      <c r="BL161" s="387"/>
      <c r="BM161" s="388"/>
      <c r="BN161" s="445">
        <f>SUM(BN152:BN160)</f>
        <v>199000</v>
      </c>
      <c r="BO161" s="446"/>
      <c r="BP161" s="446"/>
      <c r="BQ161" s="446"/>
      <c r="BR161" s="446"/>
      <c r="BS161" s="446"/>
      <c r="BT161" s="446"/>
      <c r="BU161" s="446"/>
      <c r="BV161" s="446"/>
      <c r="BW161" s="446"/>
      <c r="BX161" s="446"/>
      <c r="BY161" s="446"/>
      <c r="BZ161" s="446"/>
      <c r="CA161" s="446"/>
      <c r="CB161" s="447"/>
    </row>
    <row r="162" spans="1:80" ht="15.75"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3"/>
      <c r="AT162" s="113"/>
      <c r="AU162" s="113"/>
      <c r="AV162" s="113"/>
      <c r="AW162" s="113"/>
      <c r="AX162" s="113"/>
      <c r="AY162" s="113"/>
      <c r="AZ162" s="113"/>
      <c r="BA162" s="113"/>
      <c r="BB162" s="113"/>
      <c r="BC162" s="86"/>
      <c r="BD162" s="86"/>
      <c r="BE162" s="86"/>
      <c r="BF162" s="86"/>
      <c r="BG162" s="86"/>
      <c r="BH162" s="86"/>
      <c r="BI162" s="86"/>
      <c r="BJ162" s="86"/>
      <c r="BK162" s="86"/>
      <c r="BL162" s="86"/>
      <c r="BM162" s="86"/>
      <c r="BN162" s="86"/>
      <c r="BO162" s="86"/>
      <c r="BP162" s="86"/>
      <c r="BQ162" s="114"/>
      <c r="BR162" s="114"/>
      <c r="BS162" s="114"/>
      <c r="BT162" s="114"/>
      <c r="BU162" s="114"/>
      <c r="BV162" s="114"/>
      <c r="BW162" s="114"/>
      <c r="BX162" s="114"/>
      <c r="BY162" s="114"/>
      <c r="BZ162" s="114"/>
      <c r="CA162" s="114"/>
      <c r="CB162" s="114"/>
    </row>
    <row r="163" spans="1:80" ht="15.75"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410" t="s">
        <v>511</v>
      </c>
      <c r="AT163" s="410"/>
      <c r="AU163" s="410"/>
      <c r="AV163" s="410"/>
      <c r="AW163" s="410"/>
      <c r="AX163" s="410"/>
      <c r="AY163" s="410"/>
      <c r="AZ163" s="410"/>
      <c r="BA163" s="410"/>
      <c r="BB163" s="410"/>
      <c r="BC163" s="411" t="s">
        <v>361</v>
      </c>
      <c r="BD163" s="411"/>
      <c r="BE163" s="411"/>
      <c r="BF163" s="411"/>
      <c r="BG163" s="411"/>
      <c r="BH163" s="411"/>
      <c r="BI163" s="411"/>
      <c r="BJ163" s="411"/>
      <c r="BK163" s="411"/>
      <c r="BL163" s="411"/>
      <c r="BM163" s="411"/>
      <c r="BN163" s="411"/>
      <c r="BO163" s="411"/>
      <c r="BP163" s="411"/>
      <c r="BQ163" s="114"/>
      <c r="BR163" s="114"/>
      <c r="BS163" s="114"/>
      <c r="BT163" s="114"/>
      <c r="BU163" s="114"/>
      <c r="BV163" s="114"/>
      <c r="BW163" s="114"/>
      <c r="BX163" s="114"/>
      <c r="BY163" s="114"/>
      <c r="BZ163" s="114"/>
      <c r="CA163" s="114"/>
      <c r="CB163" s="114"/>
    </row>
    <row r="164" spans="1:80" ht="15.75"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3"/>
      <c r="AT164" s="113"/>
      <c r="AU164" s="113"/>
      <c r="AV164" s="113"/>
      <c r="AW164" s="113"/>
      <c r="AX164" s="113"/>
      <c r="AY164" s="113"/>
      <c r="AZ164" s="113"/>
      <c r="BA164" s="113"/>
      <c r="BB164" s="113"/>
      <c r="BC164" s="86"/>
      <c r="BD164" s="86"/>
      <c r="BE164" s="86"/>
      <c r="BF164" s="86"/>
      <c r="BG164" s="86"/>
      <c r="BH164" s="86"/>
      <c r="BI164" s="86"/>
      <c r="BJ164" s="86"/>
      <c r="BK164" s="86"/>
      <c r="BL164" s="86"/>
      <c r="BM164" s="86"/>
      <c r="BN164" s="86"/>
      <c r="BO164" s="86"/>
      <c r="BP164" s="86"/>
      <c r="BQ164" s="114"/>
      <c r="BR164" s="114"/>
      <c r="BS164" s="114"/>
      <c r="BT164" s="114"/>
      <c r="BU164" s="114"/>
      <c r="BV164" s="114"/>
      <c r="BW164" s="114"/>
      <c r="BX164" s="114"/>
      <c r="BY164" s="114"/>
      <c r="BZ164" s="114"/>
      <c r="CA164" s="114"/>
      <c r="CB164" s="114"/>
    </row>
    <row r="165" spans="1:80" x14ac:dyDescent="0.2">
      <c r="A165" s="157" t="s">
        <v>142</v>
      </c>
      <c r="B165" s="158"/>
      <c r="C165" s="158"/>
      <c r="D165" s="159"/>
      <c r="E165" s="157" t="s">
        <v>422</v>
      </c>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9"/>
      <c r="AS165" s="157" t="s">
        <v>424</v>
      </c>
      <c r="AT165" s="158"/>
      <c r="AU165" s="158"/>
      <c r="AV165" s="158"/>
      <c r="AW165" s="158"/>
      <c r="AX165" s="158"/>
      <c r="AY165" s="158"/>
      <c r="AZ165" s="158"/>
      <c r="BA165" s="158"/>
      <c r="BB165" s="159"/>
      <c r="BC165" s="157" t="s">
        <v>505</v>
      </c>
      <c r="BD165" s="158"/>
      <c r="BE165" s="158"/>
      <c r="BF165" s="158"/>
      <c r="BG165" s="158"/>
      <c r="BH165" s="158"/>
      <c r="BI165" s="158"/>
      <c r="BJ165" s="158"/>
      <c r="BK165" s="158"/>
      <c r="BL165" s="158"/>
      <c r="BM165" s="159"/>
      <c r="BN165" s="157" t="s">
        <v>425</v>
      </c>
      <c r="BO165" s="158"/>
      <c r="BP165" s="158"/>
      <c r="BQ165" s="158"/>
      <c r="BR165" s="158"/>
      <c r="BS165" s="158"/>
      <c r="BT165" s="158"/>
      <c r="BU165" s="158"/>
      <c r="BV165" s="158"/>
      <c r="BW165" s="158"/>
      <c r="BX165" s="158"/>
      <c r="BY165" s="158"/>
      <c r="BZ165" s="158"/>
      <c r="CA165" s="158"/>
      <c r="CB165" s="159"/>
    </row>
    <row r="166" spans="1:80" x14ac:dyDescent="0.2">
      <c r="A166" s="407" t="s">
        <v>143</v>
      </c>
      <c r="B166" s="408"/>
      <c r="C166" s="408"/>
      <c r="D166" s="409"/>
      <c r="E166" s="407"/>
      <c r="F166" s="408"/>
      <c r="G166" s="408"/>
      <c r="H166" s="408"/>
      <c r="I166" s="408"/>
      <c r="J166" s="408"/>
      <c r="K166" s="408"/>
      <c r="L166" s="408"/>
      <c r="M166" s="408"/>
      <c r="N166" s="408"/>
      <c r="O166" s="408"/>
      <c r="P166" s="408"/>
      <c r="Q166" s="408"/>
      <c r="R166" s="408"/>
      <c r="S166" s="408"/>
      <c r="T166" s="408"/>
      <c r="U166" s="408"/>
      <c r="V166" s="408"/>
      <c r="W166" s="408"/>
      <c r="X166" s="408"/>
      <c r="Y166" s="408"/>
      <c r="Z166" s="408"/>
      <c r="AA166" s="408"/>
      <c r="AB166" s="408"/>
      <c r="AC166" s="408"/>
      <c r="AD166" s="408"/>
      <c r="AE166" s="408"/>
      <c r="AF166" s="408"/>
      <c r="AG166" s="408"/>
      <c r="AH166" s="408"/>
      <c r="AI166" s="408"/>
      <c r="AJ166" s="408"/>
      <c r="AK166" s="408"/>
      <c r="AL166" s="408"/>
      <c r="AM166" s="408"/>
      <c r="AN166" s="408"/>
      <c r="AO166" s="408"/>
      <c r="AP166" s="408"/>
      <c r="AQ166" s="408"/>
      <c r="AR166" s="409"/>
      <c r="AS166" s="407"/>
      <c r="AT166" s="408"/>
      <c r="AU166" s="408"/>
      <c r="AV166" s="408"/>
      <c r="AW166" s="408"/>
      <c r="AX166" s="408"/>
      <c r="AY166" s="408"/>
      <c r="AZ166" s="408"/>
      <c r="BA166" s="408"/>
      <c r="BB166" s="409"/>
      <c r="BC166" s="407" t="s">
        <v>506</v>
      </c>
      <c r="BD166" s="408"/>
      <c r="BE166" s="408"/>
      <c r="BF166" s="408"/>
      <c r="BG166" s="408"/>
      <c r="BH166" s="408"/>
      <c r="BI166" s="408"/>
      <c r="BJ166" s="408"/>
      <c r="BK166" s="408"/>
      <c r="BL166" s="408"/>
      <c r="BM166" s="409"/>
      <c r="BN166" s="407" t="s">
        <v>439</v>
      </c>
      <c r="BO166" s="408"/>
      <c r="BP166" s="408"/>
      <c r="BQ166" s="408"/>
      <c r="BR166" s="408"/>
      <c r="BS166" s="408"/>
      <c r="BT166" s="408"/>
      <c r="BU166" s="408"/>
      <c r="BV166" s="408"/>
      <c r="BW166" s="408"/>
      <c r="BX166" s="408"/>
      <c r="BY166" s="408"/>
      <c r="BZ166" s="408"/>
      <c r="CA166" s="408"/>
      <c r="CB166" s="409"/>
    </row>
    <row r="167" spans="1:80" x14ac:dyDescent="0.2">
      <c r="A167" s="407"/>
      <c r="B167" s="408"/>
      <c r="C167" s="408"/>
      <c r="D167" s="409"/>
      <c r="E167" s="407"/>
      <c r="F167" s="408"/>
      <c r="G167" s="408"/>
      <c r="H167" s="408"/>
      <c r="I167" s="408"/>
      <c r="J167" s="408"/>
      <c r="K167" s="408"/>
      <c r="L167" s="408"/>
      <c r="M167" s="408"/>
      <c r="N167" s="408"/>
      <c r="O167" s="408"/>
      <c r="P167" s="408"/>
      <c r="Q167" s="408"/>
      <c r="R167" s="408"/>
      <c r="S167" s="408"/>
      <c r="T167" s="408"/>
      <c r="U167" s="408"/>
      <c r="V167" s="408"/>
      <c r="W167" s="408"/>
      <c r="X167" s="408"/>
      <c r="Y167" s="408"/>
      <c r="Z167" s="408"/>
      <c r="AA167" s="408"/>
      <c r="AB167" s="408"/>
      <c r="AC167" s="408"/>
      <c r="AD167" s="408"/>
      <c r="AE167" s="408"/>
      <c r="AF167" s="408"/>
      <c r="AG167" s="408"/>
      <c r="AH167" s="408"/>
      <c r="AI167" s="408"/>
      <c r="AJ167" s="408"/>
      <c r="AK167" s="408"/>
      <c r="AL167" s="408"/>
      <c r="AM167" s="408"/>
      <c r="AN167" s="408"/>
      <c r="AO167" s="408"/>
      <c r="AP167" s="408"/>
      <c r="AQ167" s="408"/>
      <c r="AR167" s="409"/>
      <c r="AS167" s="407"/>
      <c r="AT167" s="408"/>
      <c r="AU167" s="408"/>
      <c r="AV167" s="408"/>
      <c r="AW167" s="408"/>
      <c r="AX167" s="408"/>
      <c r="AY167" s="408"/>
      <c r="AZ167" s="408"/>
      <c r="BA167" s="408"/>
      <c r="BB167" s="409"/>
      <c r="BC167" s="407" t="s">
        <v>432</v>
      </c>
      <c r="BD167" s="408"/>
      <c r="BE167" s="408"/>
      <c r="BF167" s="408"/>
      <c r="BG167" s="408"/>
      <c r="BH167" s="408"/>
      <c r="BI167" s="408"/>
      <c r="BJ167" s="408"/>
      <c r="BK167" s="408"/>
      <c r="BL167" s="408"/>
      <c r="BM167" s="409"/>
      <c r="BN167" s="407"/>
      <c r="BO167" s="408"/>
      <c r="BP167" s="408"/>
      <c r="BQ167" s="408"/>
      <c r="BR167" s="408"/>
      <c r="BS167" s="408"/>
      <c r="BT167" s="408"/>
      <c r="BU167" s="408"/>
      <c r="BV167" s="408"/>
      <c r="BW167" s="408"/>
      <c r="BX167" s="408"/>
      <c r="BY167" s="408"/>
      <c r="BZ167" s="408"/>
      <c r="CA167" s="408"/>
      <c r="CB167" s="409"/>
    </row>
    <row r="168" spans="1:80" x14ac:dyDescent="0.2">
      <c r="A168" s="400">
        <v>1</v>
      </c>
      <c r="B168" s="401"/>
      <c r="C168" s="401"/>
      <c r="D168" s="402"/>
      <c r="E168" s="400">
        <v>2</v>
      </c>
      <c r="F168" s="401"/>
      <c r="G168" s="401"/>
      <c r="H168" s="401"/>
      <c r="I168" s="401"/>
      <c r="J168" s="401"/>
      <c r="K168" s="401"/>
      <c r="L168" s="401"/>
      <c r="M168" s="401"/>
      <c r="N168" s="401"/>
      <c r="O168" s="401"/>
      <c r="P168" s="401"/>
      <c r="Q168" s="401"/>
      <c r="R168" s="401"/>
      <c r="S168" s="401"/>
      <c r="T168" s="401"/>
      <c r="U168" s="401"/>
      <c r="V168" s="401"/>
      <c r="W168" s="401"/>
      <c r="X168" s="401"/>
      <c r="Y168" s="401"/>
      <c r="Z168" s="401"/>
      <c r="AA168" s="401"/>
      <c r="AB168" s="401"/>
      <c r="AC168" s="401"/>
      <c r="AD168" s="401"/>
      <c r="AE168" s="401"/>
      <c r="AF168" s="401"/>
      <c r="AG168" s="401"/>
      <c r="AH168" s="401"/>
      <c r="AI168" s="401"/>
      <c r="AJ168" s="401"/>
      <c r="AK168" s="401"/>
      <c r="AL168" s="401"/>
      <c r="AM168" s="401"/>
      <c r="AN168" s="401"/>
      <c r="AO168" s="401"/>
      <c r="AP168" s="401"/>
      <c r="AQ168" s="401"/>
      <c r="AR168" s="402"/>
      <c r="AS168" s="400">
        <v>3</v>
      </c>
      <c r="AT168" s="401"/>
      <c r="AU168" s="401"/>
      <c r="AV168" s="401"/>
      <c r="AW168" s="401"/>
      <c r="AX168" s="401"/>
      <c r="AY168" s="401"/>
      <c r="AZ168" s="401"/>
      <c r="BA168" s="401"/>
      <c r="BB168" s="402"/>
      <c r="BC168" s="400">
        <v>4</v>
      </c>
      <c r="BD168" s="401"/>
      <c r="BE168" s="401"/>
      <c r="BF168" s="401"/>
      <c r="BG168" s="401"/>
      <c r="BH168" s="401"/>
      <c r="BI168" s="401"/>
      <c r="BJ168" s="401"/>
      <c r="BK168" s="401"/>
      <c r="BL168" s="401"/>
      <c r="BM168" s="402"/>
      <c r="BN168" s="400">
        <v>5</v>
      </c>
      <c r="BO168" s="401"/>
      <c r="BP168" s="401"/>
      <c r="BQ168" s="401"/>
      <c r="BR168" s="401"/>
      <c r="BS168" s="401"/>
      <c r="BT168" s="401"/>
      <c r="BU168" s="401"/>
      <c r="BV168" s="401"/>
      <c r="BW168" s="401"/>
      <c r="BX168" s="401"/>
      <c r="BY168" s="401"/>
      <c r="BZ168" s="401"/>
      <c r="CA168" s="401"/>
      <c r="CB168" s="402"/>
    </row>
    <row r="169" spans="1:80" ht="12.75" customHeight="1" x14ac:dyDescent="0.2">
      <c r="A169" s="413">
        <v>1</v>
      </c>
      <c r="B169" s="414"/>
      <c r="C169" s="414"/>
      <c r="D169" s="415"/>
      <c r="E169" s="227" t="s">
        <v>645</v>
      </c>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c r="AG169" s="228"/>
      <c r="AH169" s="228"/>
      <c r="AI169" s="228"/>
      <c r="AJ169" s="228"/>
      <c r="AK169" s="228"/>
      <c r="AL169" s="228"/>
      <c r="AM169" s="228"/>
      <c r="AN169" s="228"/>
      <c r="AO169" s="228"/>
      <c r="AP169" s="228"/>
      <c r="AQ169" s="228"/>
      <c r="AR169" s="435"/>
      <c r="AS169" s="392">
        <v>350</v>
      </c>
      <c r="AT169" s="393"/>
      <c r="AU169" s="393"/>
      <c r="AV169" s="393"/>
      <c r="AW169" s="393"/>
      <c r="AX169" s="393"/>
      <c r="AY169" s="393"/>
      <c r="AZ169" s="393"/>
      <c r="BA169" s="393"/>
      <c r="BB169" s="394"/>
      <c r="BC169" s="416">
        <v>500</v>
      </c>
      <c r="BD169" s="417"/>
      <c r="BE169" s="417"/>
      <c r="BF169" s="417"/>
      <c r="BG169" s="417"/>
      <c r="BH169" s="417"/>
      <c r="BI169" s="417"/>
      <c r="BJ169" s="417"/>
      <c r="BK169" s="417"/>
      <c r="BL169" s="417"/>
      <c r="BM169" s="418"/>
      <c r="BN169" s="392">
        <f>AS169*BC169</f>
        <v>175000</v>
      </c>
      <c r="BO169" s="393"/>
      <c r="BP169" s="393"/>
      <c r="BQ169" s="393"/>
      <c r="BR169" s="393"/>
      <c r="BS169" s="393"/>
      <c r="BT169" s="393"/>
      <c r="BU169" s="393"/>
      <c r="BV169" s="393"/>
      <c r="BW169" s="393"/>
      <c r="BX169" s="393"/>
      <c r="BY169" s="393"/>
      <c r="BZ169" s="393"/>
      <c r="CA169" s="393"/>
      <c r="CB169" s="394"/>
    </row>
    <row r="170" spans="1:80" ht="12.75" customHeight="1" x14ac:dyDescent="0.2">
      <c r="A170" s="413">
        <v>2</v>
      </c>
      <c r="B170" s="414"/>
      <c r="C170" s="414"/>
      <c r="D170" s="415"/>
      <c r="E170" s="227" t="s">
        <v>646</v>
      </c>
      <c r="F170" s="228"/>
      <c r="G170" s="228"/>
      <c r="H170" s="228"/>
      <c r="I170" s="228"/>
      <c r="J170" s="228"/>
      <c r="K170" s="228"/>
      <c r="L170" s="228"/>
      <c r="M170" s="228"/>
      <c r="N170" s="228"/>
      <c r="O170" s="228"/>
      <c r="P170" s="228"/>
      <c r="Q170" s="228"/>
      <c r="R170" s="228"/>
      <c r="S170" s="228"/>
      <c r="T170" s="228"/>
      <c r="U170" s="228"/>
      <c r="V170" s="228"/>
      <c r="W170" s="228"/>
      <c r="X170" s="228"/>
      <c r="Y170" s="228"/>
      <c r="Z170" s="228"/>
      <c r="AA170" s="228"/>
      <c r="AB170" s="228"/>
      <c r="AC170" s="228"/>
      <c r="AD170" s="228"/>
      <c r="AE170" s="228"/>
      <c r="AF170" s="228"/>
      <c r="AG170" s="228"/>
      <c r="AH170" s="228"/>
      <c r="AI170" s="228"/>
      <c r="AJ170" s="228"/>
      <c r="AK170" s="228"/>
      <c r="AL170" s="228"/>
      <c r="AM170" s="228"/>
      <c r="AN170" s="228"/>
      <c r="AO170" s="228"/>
      <c r="AP170" s="228"/>
      <c r="AQ170" s="228"/>
      <c r="AR170" s="435"/>
      <c r="AS170" s="392">
        <v>10</v>
      </c>
      <c r="AT170" s="393"/>
      <c r="AU170" s="393"/>
      <c r="AV170" s="393"/>
      <c r="AW170" s="393"/>
      <c r="AX170" s="393"/>
      <c r="AY170" s="393"/>
      <c r="AZ170" s="393"/>
      <c r="BA170" s="393"/>
      <c r="BB170" s="394"/>
      <c r="BC170" s="416">
        <v>2500</v>
      </c>
      <c r="BD170" s="417"/>
      <c r="BE170" s="417"/>
      <c r="BF170" s="417"/>
      <c r="BG170" s="417"/>
      <c r="BH170" s="417"/>
      <c r="BI170" s="417"/>
      <c r="BJ170" s="417"/>
      <c r="BK170" s="417"/>
      <c r="BL170" s="417"/>
      <c r="BM170" s="418"/>
      <c r="BN170" s="392">
        <f t="shared" ref="BN170:BN172" si="5">AS170*BC170</f>
        <v>25000</v>
      </c>
      <c r="BO170" s="393"/>
      <c r="BP170" s="393"/>
      <c r="BQ170" s="393"/>
      <c r="BR170" s="393"/>
      <c r="BS170" s="393"/>
      <c r="BT170" s="393"/>
      <c r="BU170" s="393"/>
      <c r="BV170" s="393"/>
      <c r="BW170" s="393"/>
      <c r="BX170" s="393"/>
      <c r="BY170" s="393"/>
      <c r="BZ170" s="393"/>
      <c r="CA170" s="393"/>
      <c r="CB170" s="394"/>
    </row>
    <row r="171" spans="1:80" ht="12.75" customHeight="1" x14ac:dyDescent="0.2">
      <c r="A171" s="413">
        <v>3</v>
      </c>
      <c r="B171" s="414"/>
      <c r="C171" s="414"/>
      <c r="D171" s="415"/>
      <c r="E171" s="227" t="s">
        <v>647</v>
      </c>
      <c r="F171" s="228"/>
      <c r="G171" s="228"/>
      <c r="H171" s="228"/>
      <c r="I171" s="228"/>
      <c r="J171" s="228"/>
      <c r="K171" s="228"/>
      <c r="L171" s="228"/>
      <c r="M171" s="228"/>
      <c r="N171" s="228"/>
      <c r="O171" s="228"/>
      <c r="P171" s="228"/>
      <c r="Q171" s="228"/>
      <c r="R171" s="228"/>
      <c r="S171" s="228"/>
      <c r="T171" s="228"/>
      <c r="U171" s="228"/>
      <c r="V171" s="228"/>
      <c r="W171" s="228"/>
      <c r="X171" s="228"/>
      <c r="Y171" s="228"/>
      <c r="Z171" s="228"/>
      <c r="AA171" s="228"/>
      <c r="AB171" s="228"/>
      <c r="AC171" s="228"/>
      <c r="AD171" s="228"/>
      <c r="AE171" s="228"/>
      <c r="AF171" s="228"/>
      <c r="AG171" s="228"/>
      <c r="AH171" s="228"/>
      <c r="AI171" s="228"/>
      <c r="AJ171" s="228"/>
      <c r="AK171" s="228"/>
      <c r="AL171" s="228"/>
      <c r="AM171" s="228"/>
      <c r="AN171" s="228"/>
      <c r="AO171" s="228"/>
      <c r="AP171" s="228"/>
      <c r="AQ171" s="228"/>
      <c r="AR171" s="435"/>
      <c r="AS171" s="392">
        <v>100</v>
      </c>
      <c r="AT171" s="393"/>
      <c r="AU171" s="393"/>
      <c r="AV171" s="393"/>
      <c r="AW171" s="393"/>
      <c r="AX171" s="393"/>
      <c r="AY171" s="393"/>
      <c r="AZ171" s="393"/>
      <c r="BA171" s="393"/>
      <c r="BB171" s="394"/>
      <c r="BC171" s="416">
        <v>500</v>
      </c>
      <c r="BD171" s="417"/>
      <c r="BE171" s="417"/>
      <c r="BF171" s="417"/>
      <c r="BG171" s="417"/>
      <c r="BH171" s="417"/>
      <c r="BI171" s="417"/>
      <c r="BJ171" s="417"/>
      <c r="BK171" s="417"/>
      <c r="BL171" s="417"/>
      <c r="BM171" s="418"/>
      <c r="BN171" s="392">
        <f t="shared" si="5"/>
        <v>50000</v>
      </c>
      <c r="BO171" s="393"/>
      <c r="BP171" s="393"/>
      <c r="BQ171" s="393"/>
      <c r="BR171" s="393"/>
      <c r="BS171" s="393"/>
      <c r="BT171" s="393"/>
      <c r="BU171" s="393"/>
      <c r="BV171" s="393"/>
      <c r="BW171" s="393"/>
      <c r="BX171" s="393"/>
      <c r="BY171" s="393"/>
      <c r="BZ171" s="393"/>
      <c r="CA171" s="393"/>
      <c r="CB171" s="394"/>
    </row>
    <row r="172" spans="1:80" ht="12.75" customHeight="1" x14ac:dyDescent="0.2">
      <c r="A172" s="413">
        <v>4</v>
      </c>
      <c r="B172" s="414"/>
      <c r="C172" s="414"/>
      <c r="D172" s="415"/>
      <c r="E172" s="227" t="s">
        <v>648</v>
      </c>
      <c r="F172" s="228"/>
      <c r="G172" s="228"/>
      <c r="H172" s="228"/>
      <c r="I172" s="228"/>
      <c r="J172" s="228"/>
      <c r="K172" s="228"/>
      <c r="L172" s="228"/>
      <c r="M172" s="228"/>
      <c r="N172" s="228"/>
      <c r="O172" s="228"/>
      <c r="P172" s="228"/>
      <c r="Q172" s="228"/>
      <c r="R172" s="228"/>
      <c r="S172" s="228"/>
      <c r="T172" s="228"/>
      <c r="U172" s="228"/>
      <c r="V172" s="228"/>
      <c r="W172" s="228"/>
      <c r="X172" s="228"/>
      <c r="Y172" s="228"/>
      <c r="Z172" s="228"/>
      <c r="AA172" s="228"/>
      <c r="AB172" s="228"/>
      <c r="AC172" s="228"/>
      <c r="AD172" s="228"/>
      <c r="AE172" s="228"/>
      <c r="AF172" s="228"/>
      <c r="AG172" s="228"/>
      <c r="AH172" s="228"/>
      <c r="AI172" s="228"/>
      <c r="AJ172" s="228"/>
      <c r="AK172" s="228"/>
      <c r="AL172" s="228"/>
      <c r="AM172" s="228"/>
      <c r="AN172" s="228"/>
      <c r="AO172" s="228"/>
      <c r="AP172" s="228"/>
      <c r="AQ172" s="228"/>
      <c r="AR172" s="435"/>
      <c r="AS172" s="392">
        <v>100</v>
      </c>
      <c r="AT172" s="393"/>
      <c r="AU172" s="393"/>
      <c r="AV172" s="393"/>
      <c r="AW172" s="393"/>
      <c r="AX172" s="393"/>
      <c r="AY172" s="393"/>
      <c r="AZ172" s="393"/>
      <c r="BA172" s="393"/>
      <c r="BB172" s="394"/>
      <c r="BC172" s="416">
        <v>400</v>
      </c>
      <c r="BD172" s="417"/>
      <c r="BE172" s="417"/>
      <c r="BF172" s="417"/>
      <c r="BG172" s="417"/>
      <c r="BH172" s="417"/>
      <c r="BI172" s="417"/>
      <c r="BJ172" s="417"/>
      <c r="BK172" s="417"/>
      <c r="BL172" s="417"/>
      <c r="BM172" s="418"/>
      <c r="BN172" s="392">
        <f t="shared" si="5"/>
        <v>40000</v>
      </c>
      <c r="BO172" s="393"/>
      <c r="BP172" s="393"/>
      <c r="BQ172" s="393"/>
      <c r="BR172" s="393"/>
      <c r="BS172" s="393"/>
      <c r="BT172" s="393"/>
      <c r="BU172" s="393"/>
      <c r="BV172" s="393"/>
      <c r="BW172" s="393"/>
      <c r="BX172" s="393"/>
      <c r="BY172" s="393"/>
      <c r="BZ172" s="393"/>
      <c r="CA172" s="393"/>
      <c r="CB172" s="394"/>
    </row>
    <row r="173" spans="1:80" hidden="1" x14ac:dyDescent="0.2">
      <c r="A173" s="400"/>
      <c r="B173" s="401"/>
      <c r="C173" s="401"/>
      <c r="D173" s="402"/>
      <c r="E173" s="361"/>
      <c r="F173" s="362"/>
      <c r="G173" s="362"/>
      <c r="H173" s="362"/>
      <c r="I173" s="362"/>
      <c r="J173" s="362"/>
      <c r="K173" s="362"/>
      <c r="L173" s="362"/>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362"/>
      <c r="AP173" s="362"/>
      <c r="AQ173" s="362"/>
      <c r="AR173" s="363"/>
      <c r="AS173" s="364"/>
      <c r="AT173" s="365"/>
      <c r="AU173" s="365"/>
      <c r="AV173" s="365"/>
      <c r="AW173" s="365"/>
      <c r="AX173" s="365"/>
      <c r="AY173" s="365"/>
      <c r="AZ173" s="365"/>
      <c r="BA173" s="365"/>
      <c r="BB173" s="366"/>
      <c r="BC173" s="364"/>
      <c r="BD173" s="365"/>
      <c r="BE173" s="365"/>
      <c r="BF173" s="365"/>
      <c r="BG173" s="365"/>
      <c r="BH173" s="365"/>
      <c r="BI173" s="365"/>
      <c r="BJ173" s="365"/>
      <c r="BK173" s="365"/>
      <c r="BL173" s="365"/>
      <c r="BM173" s="366"/>
      <c r="BN173" s="364">
        <f t="shared" ref="BN173:BN206" si="6">ROUND(AS173*BC173,2)</f>
        <v>0</v>
      </c>
      <c r="BO173" s="365"/>
      <c r="BP173" s="365"/>
      <c r="BQ173" s="365"/>
      <c r="BR173" s="365"/>
      <c r="BS173" s="365"/>
      <c r="BT173" s="365"/>
      <c r="BU173" s="365"/>
      <c r="BV173" s="365"/>
      <c r="BW173" s="365"/>
      <c r="BX173" s="365"/>
      <c r="BY173" s="365"/>
      <c r="BZ173" s="365"/>
      <c r="CA173" s="365"/>
      <c r="CB173" s="366"/>
    </row>
    <row r="174" spans="1:80" hidden="1" x14ac:dyDescent="0.2">
      <c r="A174" s="400"/>
      <c r="B174" s="401"/>
      <c r="C174" s="401"/>
      <c r="D174" s="402"/>
      <c r="E174" s="361"/>
      <c r="F174" s="362"/>
      <c r="G174" s="362"/>
      <c r="H174" s="362"/>
      <c r="I174" s="362"/>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3"/>
      <c r="AS174" s="364"/>
      <c r="AT174" s="365"/>
      <c r="AU174" s="365"/>
      <c r="AV174" s="365"/>
      <c r="AW174" s="365"/>
      <c r="AX174" s="365"/>
      <c r="AY174" s="365"/>
      <c r="AZ174" s="365"/>
      <c r="BA174" s="365"/>
      <c r="BB174" s="366"/>
      <c r="BC174" s="364"/>
      <c r="BD174" s="365"/>
      <c r="BE174" s="365"/>
      <c r="BF174" s="365"/>
      <c r="BG174" s="365"/>
      <c r="BH174" s="365"/>
      <c r="BI174" s="365"/>
      <c r="BJ174" s="365"/>
      <c r="BK174" s="365"/>
      <c r="BL174" s="365"/>
      <c r="BM174" s="366"/>
      <c r="BN174" s="364">
        <f t="shared" si="6"/>
        <v>0</v>
      </c>
      <c r="BO174" s="365"/>
      <c r="BP174" s="365"/>
      <c r="BQ174" s="365"/>
      <c r="BR174" s="365"/>
      <c r="BS174" s="365"/>
      <c r="BT174" s="365"/>
      <c r="BU174" s="365"/>
      <c r="BV174" s="365"/>
      <c r="BW174" s="365"/>
      <c r="BX174" s="365"/>
      <c r="BY174" s="365"/>
      <c r="BZ174" s="365"/>
      <c r="CA174" s="365"/>
      <c r="CB174" s="366"/>
    </row>
    <row r="175" spans="1:80" hidden="1" x14ac:dyDescent="0.2">
      <c r="A175" s="400"/>
      <c r="B175" s="401"/>
      <c r="C175" s="401"/>
      <c r="D175" s="402"/>
      <c r="E175" s="361"/>
      <c r="F175" s="362"/>
      <c r="G175" s="362"/>
      <c r="H175" s="362"/>
      <c r="I175" s="362"/>
      <c r="J175" s="36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2"/>
      <c r="AP175" s="362"/>
      <c r="AQ175" s="362"/>
      <c r="AR175" s="363"/>
      <c r="AS175" s="364"/>
      <c r="AT175" s="365"/>
      <c r="AU175" s="365"/>
      <c r="AV175" s="365"/>
      <c r="AW175" s="365"/>
      <c r="AX175" s="365"/>
      <c r="AY175" s="365"/>
      <c r="AZ175" s="365"/>
      <c r="BA175" s="365"/>
      <c r="BB175" s="366"/>
      <c r="BC175" s="364"/>
      <c r="BD175" s="365"/>
      <c r="BE175" s="365"/>
      <c r="BF175" s="365"/>
      <c r="BG175" s="365"/>
      <c r="BH175" s="365"/>
      <c r="BI175" s="365"/>
      <c r="BJ175" s="365"/>
      <c r="BK175" s="365"/>
      <c r="BL175" s="365"/>
      <c r="BM175" s="366"/>
      <c r="BN175" s="364">
        <f t="shared" si="6"/>
        <v>0</v>
      </c>
      <c r="BO175" s="365"/>
      <c r="BP175" s="365"/>
      <c r="BQ175" s="365"/>
      <c r="BR175" s="365"/>
      <c r="BS175" s="365"/>
      <c r="BT175" s="365"/>
      <c r="BU175" s="365"/>
      <c r="BV175" s="365"/>
      <c r="BW175" s="365"/>
      <c r="BX175" s="365"/>
      <c r="BY175" s="365"/>
      <c r="BZ175" s="365"/>
      <c r="CA175" s="365"/>
      <c r="CB175" s="366"/>
    </row>
    <row r="176" spans="1:80" hidden="1" x14ac:dyDescent="0.2">
      <c r="A176" s="400"/>
      <c r="B176" s="401"/>
      <c r="C176" s="401"/>
      <c r="D176" s="402"/>
      <c r="E176" s="361"/>
      <c r="F176" s="362"/>
      <c r="G176" s="362"/>
      <c r="H176" s="362"/>
      <c r="I176" s="362"/>
      <c r="J176" s="362"/>
      <c r="K176" s="362"/>
      <c r="L176" s="362"/>
      <c r="M176" s="362"/>
      <c r="N176" s="362"/>
      <c r="O176" s="362"/>
      <c r="P176" s="362"/>
      <c r="Q176" s="362"/>
      <c r="R176" s="362"/>
      <c r="S176" s="362"/>
      <c r="T176" s="362"/>
      <c r="U176" s="362"/>
      <c r="V176" s="362"/>
      <c r="W176" s="362"/>
      <c r="X176" s="362"/>
      <c r="Y176" s="362"/>
      <c r="Z176" s="362"/>
      <c r="AA176" s="362"/>
      <c r="AB176" s="362"/>
      <c r="AC176" s="362"/>
      <c r="AD176" s="362"/>
      <c r="AE176" s="362"/>
      <c r="AF176" s="362"/>
      <c r="AG176" s="362"/>
      <c r="AH176" s="362"/>
      <c r="AI176" s="362"/>
      <c r="AJ176" s="362"/>
      <c r="AK176" s="362"/>
      <c r="AL176" s="362"/>
      <c r="AM176" s="362"/>
      <c r="AN176" s="362"/>
      <c r="AO176" s="362"/>
      <c r="AP176" s="362"/>
      <c r="AQ176" s="362"/>
      <c r="AR176" s="363"/>
      <c r="AS176" s="364"/>
      <c r="AT176" s="365"/>
      <c r="AU176" s="365"/>
      <c r="AV176" s="365"/>
      <c r="AW176" s="365"/>
      <c r="AX176" s="365"/>
      <c r="AY176" s="365"/>
      <c r="AZ176" s="365"/>
      <c r="BA176" s="365"/>
      <c r="BB176" s="366"/>
      <c r="BC176" s="364"/>
      <c r="BD176" s="365"/>
      <c r="BE176" s="365"/>
      <c r="BF176" s="365"/>
      <c r="BG176" s="365"/>
      <c r="BH176" s="365"/>
      <c r="BI176" s="365"/>
      <c r="BJ176" s="365"/>
      <c r="BK176" s="365"/>
      <c r="BL176" s="365"/>
      <c r="BM176" s="366"/>
      <c r="BN176" s="364">
        <f t="shared" si="6"/>
        <v>0</v>
      </c>
      <c r="BO176" s="365"/>
      <c r="BP176" s="365"/>
      <c r="BQ176" s="365"/>
      <c r="BR176" s="365"/>
      <c r="BS176" s="365"/>
      <c r="BT176" s="365"/>
      <c r="BU176" s="365"/>
      <c r="BV176" s="365"/>
      <c r="BW176" s="365"/>
      <c r="BX176" s="365"/>
      <c r="BY176" s="365"/>
      <c r="BZ176" s="365"/>
      <c r="CA176" s="365"/>
      <c r="CB176" s="366"/>
    </row>
    <row r="177" spans="1:80" hidden="1" x14ac:dyDescent="0.2">
      <c r="A177" s="400"/>
      <c r="B177" s="401"/>
      <c r="C177" s="401"/>
      <c r="D177" s="402"/>
      <c r="E177" s="422"/>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3"/>
      <c r="AD177" s="423"/>
      <c r="AE177" s="423"/>
      <c r="AF177" s="423"/>
      <c r="AG177" s="423"/>
      <c r="AH177" s="423"/>
      <c r="AI177" s="423"/>
      <c r="AJ177" s="423"/>
      <c r="AK177" s="423"/>
      <c r="AL177" s="423"/>
      <c r="AM177" s="423"/>
      <c r="AN177" s="423"/>
      <c r="AO177" s="423"/>
      <c r="AP177" s="423"/>
      <c r="AQ177" s="423"/>
      <c r="AR177" s="424"/>
      <c r="AS177" s="364"/>
      <c r="AT177" s="365"/>
      <c r="AU177" s="365"/>
      <c r="AV177" s="365"/>
      <c r="AW177" s="365"/>
      <c r="AX177" s="365"/>
      <c r="AY177" s="365"/>
      <c r="AZ177" s="365"/>
      <c r="BA177" s="365"/>
      <c r="BB177" s="366"/>
      <c r="BC177" s="364"/>
      <c r="BD177" s="365"/>
      <c r="BE177" s="365"/>
      <c r="BF177" s="365"/>
      <c r="BG177" s="365"/>
      <c r="BH177" s="365"/>
      <c r="BI177" s="365"/>
      <c r="BJ177" s="365"/>
      <c r="BK177" s="365"/>
      <c r="BL177" s="365"/>
      <c r="BM177" s="366"/>
      <c r="BN177" s="364">
        <f t="shared" si="6"/>
        <v>0</v>
      </c>
      <c r="BO177" s="365"/>
      <c r="BP177" s="365"/>
      <c r="BQ177" s="365"/>
      <c r="BR177" s="365"/>
      <c r="BS177" s="365"/>
      <c r="BT177" s="365"/>
      <c r="BU177" s="365"/>
      <c r="BV177" s="365"/>
      <c r="BW177" s="365"/>
      <c r="BX177" s="365"/>
      <c r="BY177" s="365"/>
      <c r="BZ177" s="365"/>
      <c r="CA177" s="365"/>
      <c r="CB177" s="366"/>
    </row>
    <row r="178" spans="1:80" hidden="1" x14ac:dyDescent="0.2">
      <c r="A178" s="400"/>
      <c r="B178" s="401"/>
      <c r="C178" s="401"/>
      <c r="D178" s="402"/>
      <c r="E178" s="422"/>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3"/>
      <c r="AD178" s="423"/>
      <c r="AE178" s="423"/>
      <c r="AF178" s="423"/>
      <c r="AG178" s="423"/>
      <c r="AH178" s="423"/>
      <c r="AI178" s="423"/>
      <c r="AJ178" s="423"/>
      <c r="AK178" s="423"/>
      <c r="AL178" s="423"/>
      <c r="AM178" s="423"/>
      <c r="AN178" s="423"/>
      <c r="AO178" s="423"/>
      <c r="AP178" s="423"/>
      <c r="AQ178" s="423"/>
      <c r="AR178" s="424"/>
      <c r="AS178" s="364"/>
      <c r="AT178" s="365"/>
      <c r="AU178" s="365"/>
      <c r="AV178" s="365"/>
      <c r="AW178" s="365"/>
      <c r="AX178" s="365"/>
      <c r="AY178" s="365"/>
      <c r="AZ178" s="365"/>
      <c r="BA178" s="365"/>
      <c r="BB178" s="366"/>
      <c r="BC178" s="364"/>
      <c r="BD178" s="365"/>
      <c r="BE178" s="365"/>
      <c r="BF178" s="365"/>
      <c r="BG178" s="365"/>
      <c r="BH178" s="365"/>
      <c r="BI178" s="365"/>
      <c r="BJ178" s="365"/>
      <c r="BK178" s="365"/>
      <c r="BL178" s="365"/>
      <c r="BM178" s="366"/>
      <c r="BN178" s="364">
        <f t="shared" si="6"/>
        <v>0</v>
      </c>
      <c r="BO178" s="365"/>
      <c r="BP178" s="365"/>
      <c r="BQ178" s="365"/>
      <c r="BR178" s="365"/>
      <c r="BS178" s="365"/>
      <c r="BT178" s="365"/>
      <c r="BU178" s="365"/>
      <c r="BV178" s="365"/>
      <c r="BW178" s="365"/>
      <c r="BX178" s="365"/>
      <c r="BY178" s="365"/>
      <c r="BZ178" s="365"/>
      <c r="CA178" s="365"/>
      <c r="CB178" s="366"/>
    </row>
    <row r="179" spans="1:80" hidden="1" x14ac:dyDescent="0.2">
      <c r="A179" s="400"/>
      <c r="B179" s="401"/>
      <c r="C179" s="401"/>
      <c r="D179" s="402"/>
      <c r="E179" s="422"/>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c r="AF179" s="423"/>
      <c r="AG179" s="423"/>
      <c r="AH179" s="423"/>
      <c r="AI179" s="423"/>
      <c r="AJ179" s="423"/>
      <c r="AK179" s="423"/>
      <c r="AL179" s="423"/>
      <c r="AM179" s="423"/>
      <c r="AN179" s="423"/>
      <c r="AO179" s="423"/>
      <c r="AP179" s="423"/>
      <c r="AQ179" s="423"/>
      <c r="AR179" s="424"/>
      <c r="AS179" s="364"/>
      <c r="AT179" s="365"/>
      <c r="AU179" s="365"/>
      <c r="AV179" s="365"/>
      <c r="AW179" s="365"/>
      <c r="AX179" s="365"/>
      <c r="AY179" s="365"/>
      <c r="AZ179" s="365"/>
      <c r="BA179" s="365"/>
      <c r="BB179" s="366"/>
      <c r="BC179" s="364"/>
      <c r="BD179" s="365"/>
      <c r="BE179" s="365"/>
      <c r="BF179" s="365"/>
      <c r="BG179" s="365"/>
      <c r="BH179" s="365"/>
      <c r="BI179" s="365"/>
      <c r="BJ179" s="365"/>
      <c r="BK179" s="365"/>
      <c r="BL179" s="365"/>
      <c r="BM179" s="366"/>
      <c r="BN179" s="364">
        <f t="shared" si="6"/>
        <v>0</v>
      </c>
      <c r="BO179" s="365"/>
      <c r="BP179" s="365"/>
      <c r="BQ179" s="365"/>
      <c r="BR179" s="365"/>
      <c r="BS179" s="365"/>
      <c r="BT179" s="365"/>
      <c r="BU179" s="365"/>
      <c r="BV179" s="365"/>
      <c r="BW179" s="365"/>
      <c r="BX179" s="365"/>
      <c r="BY179" s="365"/>
      <c r="BZ179" s="365"/>
      <c r="CA179" s="365"/>
      <c r="CB179" s="366"/>
    </row>
    <row r="180" spans="1:80" hidden="1" x14ac:dyDescent="0.2">
      <c r="A180" s="400"/>
      <c r="B180" s="401"/>
      <c r="C180" s="401"/>
      <c r="D180" s="402"/>
      <c r="E180" s="422"/>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c r="AF180" s="423"/>
      <c r="AG180" s="423"/>
      <c r="AH180" s="423"/>
      <c r="AI180" s="423"/>
      <c r="AJ180" s="423"/>
      <c r="AK180" s="423"/>
      <c r="AL180" s="423"/>
      <c r="AM180" s="423"/>
      <c r="AN180" s="423"/>
      <c r="AO180" s="423"/>
      <c r="AP180" s="423"/>
      <c r="AQ180" s="423"/>
      <c r="AR180" s="424"/>
      <c r="AS180" s="364"/>
      <c r="AT180" s="365"/>
      <c r="AU180" s="365"/>
      <c r="AV180" s="365"/>
      <c r="AW180" s="365"/>
      <c r="AX180" s="365"/>
      <c r="AY180" s="365"/>
      <c r="AZ180" s="365"/>
      <c r="BA180" s="365"/>
      <c r="BB180" s="366"/>
      <c r="BC180" s="364"/>
      <c r="BD180" s="365"/>
      <c r="BE180" s="365"/>
      <c r="BF180" s="365"/>
      <c r="BG180" s="365"/>
      <c r="BH180" s="365"/>
      <c r="BI180" s="365"/>
      <c r="BJ180" s="365"/>
      <c r="BK180" s="365"/>
      <c r="BL180" s="365"/>
      <c r="BM180" s="366"/>
      <c r="BN180" s="364">
        <f t="shared" si="6"/>
        <v>0</v>
      </c>
      <c r="BO180" s="365"/>
      <c r="BP180" s="365"/>
      <c r="BQ180" s="365"/>
      <c r="BR180" s="365"/>
      <c r="BS180" s="365"/>
      <c r="BT180" s="365"/>
      <c r="BU180" s="365"/>
      <c r="BV180" s="365"/>
      <c r="BW180" s="365"/>
      <c r="BX180" s="365"/>
      <c r="BY180" s="365"/>
      <c r="BZ180" s="365"/>
      <c r="CA180" s="365"/>
      <c r="CB180" s="366"/>
    </row>
    <row r="181" spans="1:80" hidden="1" x14ac:dyDescent="0.2">
      <c r="A181" s="400"/>
      <c r="B181" s="401"/>
      <c r="C181" s="401"/>
      <c r="D181" s="402"/>
      <c r="E181" s="422"/>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3"/>
      <c r="AD181" s="423"/>
      <c r="AE181" s="423"/>
      <c r="AF181" s="423"/>
      <c r="AG181" s="423"/>
      <c r="AH181" s="423"/>
      <c r="AI181" s="423"/>
      <c r="AJ181" s="423"/>
      <c r="AK181" s="423"/>
      <c r="AL181" s="423"/>
      <c r="AM181" s="423"/>
      <c r="AN181" s="423"/>
      <c r="AO181" s="423"/>
      <c r="AP181" s="423"/>
      <c r="AQ181" s="423"/>
      <c r="AR181" s="424"/>
      <c r="AS181" s="364"/>
      <c r="AT181" s="365"/>
      <c r="AU181" s="365"/>
      <c r="AV181" s="365"/>
      <c r="AW181" s="365"/>
      <c r="AX181" s="365"/>
      <c r="AY181" s="365"/>
      <c r="AZ181" s="365"/>
      <c r="BA181" s="365"/>
      <c r="BB181" s="366"/>
      <c r="BC181" s="364"/>
      <c r="BD181" s="365"/>
      <c r="BE181" s="365"/>
      <c r="BF181" s="365"/>
      <c r="BG181" s="365"/>
      <c r="BH181" s="365"/>
      <c r="BI181" s="365"/>
      <c r="BJ181" s="365"/>
      <c r="BK181" s="365"/>
      <c r="BL181" s="365"/>
      <c r="BM181" s="366"/>
      <c r="BN181" s="364">
        <f t="shared" si="6"/>
        <v>0</v>
      </c>
      <c r="BO181" s="365"/>
      <c r="BP181" s="365"/>
      <c r="BQ181" s="365"/>
      <c r="BR181" s="365"/>
      <c r="BS181" s="365"/>
      <c r="BT181" s="365"/>
      <c r="BU181" s="365"/>
      <c r="BV181" s="365"/>
      <c r="BW181" s="365"/>
      <c r="BX181" s="365"/>
      <c r="BY181" s="365"/>
      <c r="BZ181" s="365"/>
      <c r="CA181" s="365"/>
      <c r="CB181" s="366"/>
    </row>
    <row r="182" spans="1:80" hidden="1" x14ac:dyDescent="0.2">
      <c r="A182" s="400"/>
      <c r="B182" s="401"/>
      <c r="C182" s="401"/>
      <c r="D182" s="402"/>
      <c r="E182" s="361"/>
      <c r="F182" s="362"/>
      <c r="G182" s="362"/>
      <c r="H182" s="362"/>
      <c r="I182" s="362"/>
      <c r="J182" s="362"/>
      <c r="K182" s="362"/>
      <c r="L182" s="362"/>
      <c r="M182" s="362"/>
      <c r="N182" s="362"/>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3"/>
      <c r="AS182" s="364"/>
      <c r="AT182" s="365"/>
      <c r="AU182" s="365"/>
      <c r="AV182" s="365"/>
      <c r="AW182" s="365"/>
      <c r="AX182" s="365"/>
      <c r="AY182" s="365"/>
      <c r="AZ182" s="365"/>
      <c r="BA182" s="365"/>
      <c r="BB182" s="366"/>
      <c r="BC182" s="364"/>
      <c r="BD182" s="365"/>
      <c r="BE182" s="365"/>
      <c r="BF182" s="365"/>
      <c r="BG182" s="365"/>
      <c r="BH182" s="365"/>
      <c r="BI182" s="365"/>
      <c r="BJ182" s="365"/>
      <c r="BK182" s="365"/>
      <c r="BL182" s="365"/>
      <c r="BM182" s="366"/>
      <c r="BN182" s="364">
        <f t="shared" si="6"/>
        <v>0</v>
      </c>
      <c r="BO182" s="365"/>
      <c r="BP182" s="365"/>
      <c r="BQ182" s="365"/>
      <c r="BR182" s="365"/>
      <c r="BS182" s="365"/>
      <c r="BT182" s="365"/>
      <c r="BU182" s="365"/>
      <c r="BV182" s="365"/>
      <c r="BW182" s="365"/>
      <c r="BX182" s="365"/>
      <c r="BY182" s="365"/>
      <c r="BZ182" s="365"/>
      <c r="CA182" s="365"/>
      <c r="CB182" s="366"/>
    </row>
    <row r="183" spans="1:80" hidden="1" x14ac:dyDescent="0.2">
      <c r="A183" s="400"/>
      <c r="B183" s="401"/>
      <c r="C183" s="401"/>
      <c r="D183" s="402"/>
      <c r="E183" s="422"/>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D183" s="423"/>
      <c r="AE183" s="423"/>
      <c r="AF183" s="423"/>
      <c r="AG183" s="423"/>
      <c r="AH183" s="423"/>
      <c r="AI183" s="423"/>
      <c r="AJ183" s="423"/>
      <c r="AK183" s="423"/>
      <c r="AL183" s="423"/>
      <c r="AM183" s="423"/>
      <c r="AN183" s="423"/>
      <c r="AO183" s="423"/>
      <c r="AP183" s="423"/>
      <c r="AQ183" s="423"/>
      <c r="AR183" s="424"/>
      <c r="AS183" s="364"/>
      <c r="AT183" s="365"/>
      <c r="AU183" s="365"/>
      <c r="AV183" s="365"/>
      <c r="AW183" s="365"/>
      <c r="AX183" s="365"/>
      <c r="AY183" s="365"/>
      <c r="AZ183" s="365"/>
      <c r="BA183" s="365"/>
      <c r="BB183" s="366"/>
      <c r="BC183" s="364"/>
      <c r="BD183" s="365"/>
      <c r="BE183" s="365"/>
      <c r="BF183" s="365"/>
      <c r="BG183" s="365"/>
      <c r="BH183" s="365"/>
      <c r="BI183" s="365"/>
      <c r="BJ183" s="365"/>
      <c r="BK183" s="365"/>
      <c r="BL183" s="365"/>
      <c r="BM183" s="366"/>
      <c r="BN183" s="364">
        <f t="shared" si="6"/>
        <v>0</v>
      </c>
      <c r="BO183" s="365"/>
      <c r="BP183" s="365"/>
      <c r="BQ183" s="365"/>
      <c r="BR183" s="365"/>
      <c r="BS183" s="365"/>
      <c r="BT183" s="365"/>
      <c r="BU183" s="365"/>
      <c r="BV183" s="365"/>
      <c r="BW183" s="365"/>
      <c r="BX183" s="365"/>
      <c r="BY183" s="365"/>
      <c r="BZ183" s="365"/>
      <c r="CA183" s="365"/>
      <c r="CB183" s="366"/>
    </row>
    <row r="184" spans="1:80" hidden="1" x14ac:dyDescent="0.2">
      <c r="A184" s="400"/>
      <c r="B184" s="401"/>
      <c r="C184" s="401"/>
      <c r="D184" s="402"/>
      <c r="E184" s="422"/>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3"/>
      <c r="AD184" s="423"/>
      <c r="AE184" s="423"/>
      <c r="AF184" s="423"/>
      <c r="AG184" s="423"/>
      <c r="AH184" s="423"/>
      <c r="AI184" s="423"/>
      <c r="AJ184" s="423"/>
      <c r="AK184" s="423"/>
      <c r="AL184" s="423"/>
      <c r="AM184" s="423"/>
      <c r="AN184" s="423"/>
      <c r="AO184" s="423"/>
      <c r="AP184" s="423"/>
      <c r="AQ184" s="423"/>
      <c r="AR184" s="424"/>
      <c r="AS184" s="364"/>
      <c r="AT184" s="365"/>
      <c r="AU184" s="365"/>
      <c r="AV184" s="365"/>
      <c r="AW184" s="365"/>
      <c r="AX184" s="365"/>
      <c r="AY184" s="365"/>
      <c r="AZ184" s="365"/>
      <c r="BA184" s="365"/>
      <c r="BB184" s="366"/>
      <c r="BC184" s="364"/>
      <c r="BD184" s="365"/>
      <c r="BE184" s="365"/>
      <c r="BF184" s="365"/>
      <c r="BG184" s="365"/>
      <c r="BH184" s="365"/>
      <c r="BI184" s="365"/>
      <c r="BJ184" s="365"/>
      <c r="BK184" s="365"/>
      <c r="BL184" s="365"/>
      <c r="BM184" s="366"/>
      <c r="BN184" s="364">
        <f t="shared" si="6"/>
        <v>0</v>
      </c>
      <c r="BO184" s="365"/>
      <c r="BP184" s="365"/>
      <c r="BQ184" s="365"/>
      <c r="BR184" s="365"/>
      <c r="BS184" s="365"/>
      <c r="BT184" s="365"/>
      <c r="BU184" s="365"/>
      <c r="BV184" s="365"/>
      <c r="BW184" s="365"/>
      <c r="BX184" s="365"/>
      <c r="BY184" s="365"/>
      <c r="BZ184" s="365"/>
      <c r="CA184" s="365"/>
      <c r="CB184" s="366"/>
    </row>
    <row r="185" spans="1:80" hidden="1" x14ac:dyDescent="0.2">
      <c r="A185" s="400"/>
      <c r="B185" s="401"/>
      <c r="C185" s="401"/>
      <c r="D185" s="402"/>
      <c r="E185" s="361"/>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3"/>
      <c r="AS185" s="364"/>
      <c r="AT185" s="365"/>
      <c r="AU185" s="365"/>
      <c r="AV185" s="365"/>
      <c r="AW185" s="365"/>
      <c r="AX185" s="365"/>
      <c r="AY185" s="365"/>
      <c r="AZ185" s="365"/>
      <c r="BA185" s="365"/>
      <c r="BB185" s="366"/>
      <c r="BC185" s="364"/>
      <c r="BD185" s="365"/>
      <c r="BE185" s="365"/>
      <c r="BF185" s="365"/>
      <c r="BG185" s="365"/>
      <c r="BH185" s="365"/>
      <c r="BI185" s="365"/>
      <c r="BJ185" s="365"/>
      <c r="BK185" s="365"/>
      <c r="BL185" s="365"/>
      <c r="BM185" s="366"/>
      <c r="BN185" s="364">
        <f t="shared" si="6"/>
        <v>0</v>
      </c>
      <c r="BO185" s="365"/>
      <c r="BP185" s="365"/>
      <c r="BQ185" s="365"/>
      <c r="BR185" s="365"/>
      <c r="BS185" s="365"/>
      <c r="BT185" s="365"/>
      <c r="BU185" s="365"/>
      <c r="BV185" s="365"/>
      <c r="BW185" s="365"/>
      <c r="BX185" s="365"/>
      <c r="BY185" s="365"/>
      <c r="BZ185" s="365"/>
      <c r="CA185" s="365"/>
      <c r="CB185" s="366"/>
    </row>
    <row r="186" spans="1:80" hidden="1" x14ac:dyDescent="0.2">
      <c r="A186" s="400"/>
      <c r="B186" s="401"/>
      <c r="C186" s="401"/>
      <c r="D186" s="402"/>
      <c r="E186" s="361"/>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3"/>
      <c r="AS186" s="364"/>
      <c r="AT186" s="365"/>
      <c r="AU186" s="365"/>
      <c r="AV186" s="365"/>
      <c r="AW186" s="365"/>
      <c r="AX186" s="365"/>
      <c r="AY186" s="365"/>
      <c r="AZ186" s="365"/>
      <c r="BA186" s="365"/>
      <c r="BB186" s="366"/>
      <c r="BC186" s="364"/>
      <c r="BD186" s="365"/>
      <c r="BE186" s="365"/>
      <c r="BF186" s="365"/>
      <c r="BG186" s="365"/>
      <c r="BH186" s="365"/>
      <c r="BI186" s="365"/>
      <c r="BJ186" s="365"/>
      <c r="BK186" s="365"/>
      <c r="BL186" s="365"/>
      <c r="BM186" s="366"/>
      <c r="BN186" s="364">
        <f t="shared" si="6"/>
        <v>0</v>
      </c>
      <c r="BO186" s="365"/>
      <c r="BP186" s="365"/>
      <c r="BQ186" s="365"/>
      <c r="BR186" s="365"/>
      <c r="BS186" s="365"/>
      <c r="BT186" s="365"/>
      <c r="BU186" s="365"/>
      <c r="BV186" s="365"/>
      <c r="BW186" s="365"/>
      <c r="BX186" s="365"/>
      <c r="BY186" s="365"/>
      <c r="BZ186" s="365"/>
      <c r="CA186" s="365"/>
      <c r="CB186" s="366"/>
    </row>
    <row r="187" spans="1:80" hidden="1" x14ac:dyDescent="0.2">
      <c r="A187" s="400"/>
      <c r="B187" s="401"/>
      <c r="C187" s="401"/>
      <c r="D187" s="402"/>
      <c r="E187" s="361"/>
      <c r="F187" s="362"/>
      <c r="G187" s="362"/>
      <c r="H187" s="362"/>
      <c r="I187" s="362"/>
      <c r="J187" s="362"/>
      <c r="K187" s="362"/>
      <c r="L187" s="362"/>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3"/>
      <c r="AS187" s="364"/>
      <c r="AT187" s="365"/>
      <c r="AU187" s="365"/>
      <c r="AV187" s="365"/>
      <c r="AW187" s="365"/>
      <c r="AX187" s="365"/>
      <c r="AY187" s="365"/>
      <c r="AZ187" s="365"/>
      <c r="BA187" s="365"/>
      <c r="BB187" s="366"/>
      <c r="BC187" s="364"/>
      <c r="BD187" s="365"/>
      <c r="BE187" s="365"/>
      <c r="BF187" s="365"/>
      <c r="BG187" s="365"/>
      <c r="BH187" s="365"/>
      <c r="BI187" s="365"/>
      <c r="BJ187" s="365"/>
      <c r="BK187" s="365"/>
      <c r="BL187" s="365"/>
      <c r="BM187" s="366"/>
      <c r="BN187" s="364">
        <f t="shared" si="6"/>
        <v>0</v>
      </c>
      <c r="BO187" s="365"/>
      <c r="BP187" s="365"/>
      <c r="BQ187" s="365"/>
      <c r="BR187" s="365"/>
      <c r="BS187" s="365"/>
      <c r="BT187" s="365"/>
      <c r="BU187" s="365"/>
      <c r="BV187" s="365"/>
      <c r="BW187" s="365"/>
      <c r="BX187" s="365"/>
      <c r="BY187" s="365"/>
      <c r="BZ187" s="365"/>
      <c r="CA187" s="365"/>
      <c r="CB187" s="366"/>
    </row>
    <row r="188" spans="1:80" hidden="1" x14ac:dyDescent="0.2">
      <c r="A188" s="400"/>
      <c r="B188" s="401"/>
      <c r="C188" s="401"/>
      <c r="D188" s="402"/>
      <c r="E188" s="361"/>
      <c r="F188" s="362"/>
      <c r="G188" s="362"/>
      <c r="H188" s="362"/>
      <c r="I188" s="362"/>
      <c r="J188" s="362"/>
      <c r="K188" s="362"/>
      <c r="L188" s="362"/>
      <c r="M188" s="362"/>
      <c r="N188" s="362"/>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3"/>
      <c r="AS188" s="364"/>
      <c r="AT188" s="365"/>
      <c r="AU188" s="365"/>
      <c r="AV188" s="365"/>
      <c r="AW188" s="365"/>
      <c r="AX188" s="365"/>
      <c r="AY188" s="365"/>
      <c r="AZ188" s="365"/>
      <c r="BA188" s="365"/>
      <c r="BB188" s="366"/>
      <c r="BC188" s="364"/>
      <c r="BD188" s="365"/>
      <c r="BE188" s="365"/>
      <c r="BF188" s="365"/>
      <c r="BG188" s="365"/>
      <c r="BH188" s="365"/>
      <c r="BI188" s="365"/>
      <c r="BJ188" s="365"/>
      <c r="BK188" s="365"/>
      <c r="BL188" s="365"/>
      <c r="BM188" s="366"/>
      <c r="BN188" s="364">
        <f t="shared" si="6"/>
        <v>0</v>
      </c>
      <c r="BO188" s="365"/>
      <c r="BP188" s="365"/>
      <c r="BQ188" s="365"/>
      <c r="BR188" s="365"/>
      <c r="BS188" s="365"/>
      <c r="BT188" s="365"/>
      <c r="BU188" s="365"/>
      <c r="BV188" s="365"/>
      <c r="BW188" s="365"/>
      <c r="BX188" s="365"/>
      <c r="BY188" s="365"/>
      <c r="BZ188" s="365"/>
      <c r="CA188" s="365"/>
      <c r="CB188" s="366"/>
    </row>
    <row r="189" spans="1:80" hidden="1" x14ac:dyDescent="0.2">
      <c r="A189" s="400"/>
      <c r="B189" s="401"/>
      <c r="C189" s="401"/>
      <c r="D189" s="402"/>
      <c r="E189" s="361"/>
      <c r="F189" s="362"/>
      <c r="G189" s="362"/>
      <c r="H189" s="362"/>
      <c r="I189" s="362"/>
      <c r="J189" s="362"/>
      <c r="K189" s="362"/>
      <c r="L189" s="362"/>
      <c r="M189" s="362"/>
      <c r="N189" s="362"/>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3"/>
      <c r="AS189" s="364"/>
      <c r="AT189" s="365"/>
      <c r="AU189" s="365"/>
      <c r="AV189" s="365"/>
      <c r="AW189" s="365"/>
      <c r="AX189" s="365"/>
      <c r="AY189" s="365"/>
      <c r="AZ189" s="365"/>
      <c r="BA189" s="365"/>
      <c r="BB189" s="366"/>
      <c r="BC189" s="364"/>
      <c r="BD189" s="365"/>
      <c r="BE189" s="365"/>
      <c r="BF189" s="365"/>
      <c r="BG189" s="365"/>
      <c r="BH189" s="365"/>
      <c r="BI189" s="365"/>
      <c r="BJ189" s="365"/>
      <c r="BK189" s="365"/>
      <c r="BL189" s="365"/>
      <c r="BM189" s="366"/>
      <c r="BN189" s="364">
        <f t="shared" si="6"/>
        <v>0</v>
      </c>
      <c r="BO189" s="365"/>
      <c r="BP189" s="365"/>
      <c r="BQ189" s="365"/>
      <c r="BR189" s="365"/>
      <c r="BS189" s="365"/>
      <c r="BT189" s="365"/>
      <c r="BU189" s="365"/>
      <c r="BV189" s="365"/>
      <c r="BW189" s="365"/>
      <c r="BX189" s="365"/>
      <c r="BY189" s="365"/>
      <c r="BZ189" s="365"/>
      <c r="CA189" s="365"/>
      <c r="CB189" s="366"/>
    </row>
    <row r="190" spans="1:80" hidden="1" x14ac:dyDescent="0.2">
      <c r="A190" s="400"/>
      <c r="B190" s="401"/>
      <c r="C190" s="401"/>
      <c r="D190" s="402"/>
      <c r="E190" s="361"/>
      <c r="F190" s="362"/>
      <c r="G190" s="362"/>
      <c r="H190" s="362"/>
      <c r="I190" s="362"/>
      <c r="J190" s="362"/>
      <c r="K190" s="362"/>
      <c r="L190" s="362"/>
      <c r="M190" s="362"/>
      <c r="N190" s="362"/>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3"/>
      <c r="AS190" s="364"/>
      <c r="AT190" s="365"/>
      <c r="AU190" s="365"/>
      <c r="AV190" s="365"/>
      <c r="AW190" s="365"/>
      <c r="AX190" s="365"/>
      <c r="AY190" s="365"/>
      <c r="AZ190" s="365"/>
      <c r="BA190" s="365"/>
      <c r="BB190" s="366"/>
      <c r="BC190" s="364"/>
      <c r="BD190" s="365"/>
      <c r="BE190" s="365"/>
      <c r="BF190" s="365"/>
      <c r="BG190" s="365"/>
      <c r="BH190" s="365"/>
      <c r="BI190" s="365"/>
      <c r="BJ190" s="365"/>
      <c r="BK190" s="365"/>
      <c r="BL190" s="365"/>
      <c r="BM190" s="366"/>
      <c r="BN190" s="364">
        <f t="shared" si="6"/>
        <v>0</v>
      </c>
      <c r="BO190" s="365"/>
      <c r="BP190" s="365"/>
      <c r="BQ190" s="365"/>
      <c r="BR190" s="365"/>
      <c r="BS190" s="365"/>
      <c r="BT190" s="365"/>
      <c r="BU190" s="365"/>
      <c r="BV190" s="365"/>
      <c r="BW190" s="365"/>
      <c r="BX190" s="365"/>
      <c r="BY190" s="365"/>
      <c r="BZ190" s="365"/>
      <c r="CA190" s="365"/>
      <c r="CB190" s="366"/>
    </row>
    <row r="191" spans="1:80" hidden="1" x14ac:dyDescent="0.2">
      <c r="A191" s="400"/>
      <c r="B191" s="401"/>
      <c r="C191" s="401"/>
      <c r="D191" s="402"/>
      <c r="E191" s="361"/>
      <c r="F191" s="362"/>
      <c r="G191" s="362"/>
      <c r="H191" s="362"/>
      <c r="I191" s="362"/>
      <c r="J191" s="362"/>
      <c r="K191" s="362"/>
      <c r="L191" s="362"/>
      <c r="M191" s="362"/>
      <c r="N191" s="362"/>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3"/>
      <c r="AS191" s="364"/>
      <c r="AT191" s="365"/>
      <c r="AU191" s="365"/>
      <c r="AV191" s="365"/>
      <c r="AW191" s="365"/>
      <c r="AX191" s="365"/>
      <c r="AY191" s="365"/>
      <c r="AZ191" s="365"/>
      <c r="BA191" s="365"/>
      <c r="BB191" s="366"/>
      <c r="BC191" s="364"/>
      <c r="BD191" s="365"/>
      <c r="BE191" s="365"/>
      <c r="BF191" s="365"/>
      <c r="BG191" s="365"/>
      <c r="BH191" s="365"/>
      <c r="BI191" s="365"/>
      <c r="BJ191" s="365"/>
      <c r="BK191" s="365"/>
      <c r="BL191" s="365"/>
      <c r="BM191" s="366"/>
      <c r="BN191" s="364">
        <f t="shared" si="6"/>
        <v>0</v>
      </c>
      <c r="BO191" s="365"/>
      <c r="BP191" s="365"/>
      <c r="BQ191" s="365"/>
      <c r="BR191" s="365"/>
      <c r="BS191" s="365"/>
      <c r="BT191" s="365"/>
      <c r="BU191" s="365"/>
      <c r="BV191" s="365"/>
      <c r="BW191" s="365"/>
      <c r="BX191" s="365"/>
      <c r="BY191" s="365"/>
      <c r="BZ191" s="365"/>
      <c r="CA191" s="365"/>
      <c r="CB191" s="366"/>
    </row>
    <row r="192" spans="1:80" hidden="1" x14ac:dyDescent="0.2">
      <c r="A192" s="400"/>
      <c r="B192" s="401"/>
      <c r="C192" s="401"/>
      <c r="D192" s="402"/>
      <c r="E192" s="422"/>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3"/>
      <c r="AD192" s="423"/>
      <c r="AE192" s="423"/>
      <c r="AF192" s="423"/>
      <c r="AG192" s="423"/>
      <c r="AH192" s="423"/>
      <c r="AI192" s="423"/>
      <c r="AJ192" s="423"/>
      <c r="AK192" s="423"/>
      <c r="AL192" s="423"/>
      <c r="AM192" s="423"/>
      <c r="AN192" s="423"/>
      <c r="AO192" s="423"/>
      <c r="AP192" s="423"/>
      <c r="AQ192" s="423"/>
      <c r="AR192" s="424"/>
      <c r="AS192" s="364"/>
      <c r="AT192" s="365"/>
      <c r="AU192" s="365"/>
      <c r="AV192" s="365"/>
      <c r="AW192" s="365"/>
      <c r="AX192" s="365"/>
      <c r="AY192" s="365"/>
      <c r="AZ192" s="365"/>
      <c r="BA192" s="365"/>
      <c r="BB192" s="366"/>
      <c r="BC192" s="364"/>
      <c r="BD192" s="365"/>
      <c r="BE192" s="365"/>
      <c r="BF192" s="365"/>
      <c r="BG192" s="365"/>
      <c r="BH192" s="365"/>
      <c r="BI192" s="365"/>
      <c r="BJ192" s="365"/>
      <c r="BK192" s="365"/>
      <c r="BL192" s="365"/>
      <c r="BM192" s="366"/>
      <c r="BN192" s="364">
        <f t="shared" si="6"/>
        <v>0</v>
      </c>
      <c r="BO192" s="365"/>
      <c r="BP192" s="365"/>
      <c r="BQ192" s="365"/>
      <c r="BR192" s="365"/>
      <c r="BS192" s="365"/>
      <c r="BT192" s="365"/>
      <c r="BU192" s="365"/>
      <c r="BV192" s="365"/>
      <c r="BW192" s="365"/>
      <c r="BX192" s="365"/>
      <c r="BY192" s="365"/>
      <c r="BZ192" s="365"/>
      <c r="CA192" s="365"/>
      <c r="CB192" s="366"/>
    </row>
    <row r="193" spans="1:89" hidden="1" x14ac:dyDescent="0.2">
      <c r="A193" s="400"/>
      <c r="B193" s="401"/>
      <c r="C193" s="401"/>
      <c r="D193" s="402"/>
      <c r="E193" s="422"/>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3"/>
      <c r="AD193" s="423"/>
      <c r="AE193" s="423"/>
      <c r="AF193" s="423"/>
      <c r="AG193" s="423"/>
      <c r="AH193" s="423"/>
      <c r="AI193" s="423"/>
      <c r="AJ193" s="423"/>
      <c r="AK193" s="423"/>
      <c r="AL193" s="423"/>
      <c r="AM193" s="423"/>
      <c r="AN193" s="423"/>
      <c r="AO193" s="423"/>
      <c r="AP193" s="423"/>
      <c r="AQ193" s="423"/>
      <c r="AR193" s="424"/>
      <c r="AS193" s="364"/>
      <c r="AT193" s="365"/>
      <c r="AU193" s="365"/>
      <c r="AV193" s="365"/>
      <c r="AW193" s="365"/>
      <c r="AX193" s="365"/>
      <c r="AY193" s="365"/>
      <c r="AZ193" s="365"/>
      <c r="BA193" s="365"/>
      <c r="BB193" s="366"/>
      <c r="BC193" s="364"/>
      <c r="BD193" s="365"/>
      <c r="BE193" s="365"/>
      <c r="BF193" s="365"/>
      <c r="BG193" s="365"/>
      <c r="BH193" s="365"/>
      <c r="BI193" s="365"/>
      <c r="BJ193" s="365"/>
      <c r="BK193" s="365"/>
      <c r="BL193" s="365"/>
      <c r="BM193" s="366"/>
      <c r="BN193" s="364">
        <f t="shared" si="6"/>
        <v>0</v>
      </c>
      <c r="BO193" s="365"/>
      <c r="BP193" s="365"/>
      <c r="BQ193" s="365"/>
      <c r="BR193" s="365"/>
      <c r="BS193" s="365"/>
      <c r="BT193" s="365"/>
      <c r="BU193" s="365"/>
      <c r="BV193" s="365"/>
      <c r="BW193" s="365"/>
      <c r="BX193" s="365"/>
      <c r="BY193" s="365"/>
      <c r="BZ193" s="365"/>
      <c r="CA193" s="365"/>
      <c r="CB193" s="366"/>
    </row>
    <row r="194" spans="1:89" hidden="1" x14ac:dyDescent="0.2">
      <c r="A194" s="400"/>
      <c r="B194" s="401"/>
      <c r="C194" s="401"/>
      <c r="D194" s="402"/>
      <c r="E194" s="422"/>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423"/>
      <c r="AD194" s="423"/>
      <c r="AE194" s="423"/>
      <c r="AF194" s="423"/>
      <c r="AG194" s="423"/>
      <c r="AH194" s="423"/>
      <c r="AI194" s="423"/>
      <c r="AJ194" s="423"/>
      <c r="AK194" s="423"/>
      <c r="AL194" s="423"/>
      <c r="AM194" s="423"/>
      <c r="AN194" s="423"/>
      <c r="AO194" s="423"/>
      <c r="AP194" s="423"/>
      <c r="AQ194" s="423"/>
      <c r="AR194" s="424"/>
      <c r="AS194" s="364"/>
      <c r="AT194" s="365"/>
      <c r="AU194" s="365"/>
      <c r="AV194" s="365"/>
      <c r="AW194" s="365"/>
      <c r="AX194" s="365"/>
      <c r="AY194" s="365"/>
      <c r="AZ194" s="365"/>
      <c r="BA194" s="365"/>
      <c r="BB194" s="366"/>
      <c r="BC194" s="364"/>
      <c r="BD194" s="365"/>
      <c r="BE194" s="365"/>
      <c r="BF194" s="365"/>
      <c r="BG194" s="365"/>
      <c r="BH194" s="365"/>
      <c r="BI194" s="365"/>
      <c r="BJ194" s="365"/>
      <c r="BK194" s="365"/>
      <c r="BL194" s="365"/>
      <c r="BM194" s="366"/>
      <c r="BN194" s="364">
        <f t="shared" si="6"/>
        <v>0</v>
      </c>
      <c r="BO194" s="365"/>
      <c r="BP194" s="365"/>
      <c r="BQ194" s="365"/>
      <c r="BR194" s="365"/>
      <c r="BS194" s="365"/>
      <c r="BT194" s="365"/>
      <c r="BU194" s="365"/>
      <c r="BV194" s="365"/>
      <c r="BW194" s="365"/>
      <c r="BX194" s="365"/>
      <c r="BY194" s="365"/>
      <c r="BZ194" s="365"/>
      <c r="CA194" s="365"/>
      <c r="CB194" s="366"/>
    </row>
    <row r="195" spans="1:89" hidden="1" x14ac:dyDescent="0.2">
      <c r="A195" s="400"/>
      <c r="B195" s="401"/>
      <c r="C195" s="401"/>
      <c r="D195" s="402"/>
      <c r="E195" s="397"/>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398"/>
      <c r="AP195" s="398"/>
      <c r="AQ195" s="398"/>
      <c r="AR195" s="399"/>
      <c r="AS195" s="419"/>
      <c r="AT195" s="420"/>
      <c r="AU195" s="420"/>
      <c r="AV195" s="420"/>
      <c r="AW195" s="420"/>
      <c r="AX195" s="420"/>
      <c r="AY195" s="420"/>
      <c r="AZ195" s="420"/>
      <c r="BA195" s="420"/>
      <c r="BB195" s="421"/>
      <c r="BC195" s="419"/>
      <c r="BD195" s="420"/>
      <c r="BE195" s="420"/>
      <c r="BF195" s="420"/>
      <c r="BG195" s="420"/>
      <c r="BH195" s="420"/>
      <c r="BI195" s="420"/>
      <c r="BJ195" s="420"/>
      <c r="BK195" s="420"/>
      <c r="BL195" s="420"/>
      <c r="BM195" s="421"/>
      <c r="BN195" s="364">
        <f t="shared" si="6"/>
        <v>0</v>
      </c>
      <c r="BO195" s="365"/>
      <c r="BP195" s="365"/>
      <c r="BQ195" s="365"/>
      <c r="BR195" s="365"/>
      <c r="BS195" s="365"/>
      <c r="BT195" s="365"/>
      <c r="BU195" s="365"/>
      <c r="BV195" s="365"/>
      <c r="BW195" s="365"/>
      <c r="BX195" s="365"/>
      <c r="BY195" s="365"/>
      <c r="BZ195" s="365"/>
      <c r="CA195" s="365"/>
      <c r="CB195" s="366"/>
    </row>
    <row r="196" spans="1:89" hidden="1" x14ac:dyDescent="0.2">
      <c r="A196" s="400"/>
      <c r="B196" s="401"/>
      <c r="C196" s="401"/>
      <c r="D196" s="402"/>
      <c r="E196" s="397"/>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398"/>
      <c r="AP196" s="398"/>
      <c r="AQ196" s="398"/>
      <c r="AR196" s="399"/>
      <c r="AS196" s="419"/>
      <c r="AT196" s="420"/>
      <c r="AU196" s="420"/>
      <c r="AV196" s="420"/>
      <c r="AW196" s="420"/>
      <c r="AX196" s="420"/>
      <c r="AY196" s="420"/>
      <c r="AZ196" s="420"/>
      <c r="BA196" s="420"/>
      <c r="BB196" s="421"/>
      <c r="BC196" s="419"/>
      <c r="BD196" s="420"/>
      <c r="BE196" s="420"/>
      <c r="BF196" s="420"/>
      <c r="BG196" s="420"/>
      <c r="BH196" s="420"/>
      <c r="BI196" s="420"/>
      <c r="BJ196" s="420"/>
      <c r="BK196" s="420"/>
      <c r="BL196" s="420"/>
      <c r="BM196" s="421"/>
      <c r="BN196" s="364">
        <f t="shared" si="6"/>
        <v>0</v>
      </c>
      <c r="BO196" s="365"/>
      <c r="BP196" s="365"/>
      <c r="BQ196" s="365"/>
      <c r="BR196" s="365"/>
      <c r="BS196" s="365"/>
      <c r="BT196" s="365"/>
      <c r="BU196" s="365"/>
      <c r="BV196" s="365"/>
      <c r="BW196" s="365"/>
      <c r="BX196" s="365"/>
      <c r="BY196" s="365"/>
      <c r="BZ196" s="365"/>
      <c r="CA196" s="365"/>
      <c r="CB196" s="366"/>
    </row>
    <row r="197" spans="1:89" hidden="1" x14ac:dyDescent="0.2">
      <c r="A197" s="400"/>
      <c r="B197" s="401"/>
      <c r="C197" s="401"/>
      <c r="D197" s="402"/>
      <c r="E197" s="397"/>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398"/>
      <c r="AP197" s="398"/>
      <c r="AQ197" s="398"/>
      <c r="AR197" s="399"/>
      <c r="AS197" s="419"/>
      <c r="AT197" s="420"/>
      <c r="AU197" s="420"/>
      <c r="AV197" s="420"/>
      <c r="AW197" s="420"/>
      <c r="AX197" s="420"/>
      <c r="AY197" s="420"/>
      <c r="AZ197" s="420"/>
      <c r="BA197" s="420"/>
      <c r="BB197" s="421"/>
      <c r="BC197" s="419"/>
      <c r="BD197" s="420"/>
      <c r="BE197" s="420"/>
      <c r="BF197" s="420"/>
      <c r="BG197" s="420"/>
      <c r="BH197" s="420"/>
      <c r="BI197" s="420"/>
      <c r="BJ197" s="420"/>
      <c r="BK197" s="420"/>
      <c r="BL197" s="420"/>
      <c r="BM197" s="421"/>
      <c r="BN197" s="364">
        <f t="shared" si="6"/>
        <v>0</v>
      </c>
      <c r="BO197" s="365"/>
      <c r="BP197" s="365"/>
      <c r="BQ197" s="365"/>
      <c r="BR197" s="365"/>
      <c r="BS197" s="365"/>
      <c r="BT197" s="365"/>
      <c r="BU197" s="365"/>
      <c r="BV197" s="365"/>
      <c r="BW197" s="365"/>
      <c r="BX197" s="365"/>
      <c r="BY197" s="365"/>
      <c r="BZ197" s="365"/>
      <c r="CA197" s="365"/>
      <c r="CB197" s="366"/>
    </row>
    <row r="198" spans="1:89" hidden="1" x14ac:dyDescent="0.2">
      <c r="A198" s="400"/>
      <c r="B198" s="401"/>
      <c r="C198" s="401"/>
      <c r="D198" s="402"/>
      <c r="E198" s="397"/>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398"/>
      <c r="AP198" s="398"/>
      <c r="AQ198" s="398"/>
      <c r="AR198" s="399"/>
      <c r="AS198" s="419"/>
      <c r="AT198" s="420"/>
      <c r="AU198" s="420"/>
      <c r="AV198" s="420"/>
      <c r="AW198" s="420"/>
      <c r="AX198" s="420"/>
      <c r="AY198" s="420"/>
      <c r="AZ198" s="420"/>
      <c r="BA198" s="420"/>
      <c r="BB198" s="421"/>
      <c r="BC198" s="419"/>
      <c r="BD198" s="420"/>
      <c r="BE198" s="420"/>
      <c r="BF198" s="420"/>
      <c r="BG198" s="420"/>
      <c r="BH198" s="420"/>
      <c r="BI198" s="420"/>
      <c r="BJ198" s="420"/>
      <c r="BK198" s="420"/>
      <c r="BL198" s="420"/>
      <c r="BM198" s="421"/>
      <c r="BN198" s="364">
        <f t="shared" si="6"/>
        <v>0</v>
      </c>
      <c r="BO198" s="365"/>
      <c r="BP198" s="365"/>
      <c r="BQ198" s="365"/>
      <c r="BR198" s="365"/>
      <c r="BS198" s="365"/>
      <c r="BT198" s="365"/>
      <c r="BU198" s="365"/>
      <c r="BV198" s="365"/>
      <c r="BW198" s="365"/>
      <c r="BX198" s="365"/>
      <c r="BY198" s="365"/>
      <c r="BZ198" s="365"/>
      <c r="CA198" s="365"/>
      <c r="CB198" s="366"/>
    </row>
    <row r="199" spans="1:89" hidden="1" x14ac:dyDescent="0.2">
      <c r="A199" s="400"/>
      <c r="B199" s="401"/>
      <c r="C199" s="401"/>
      <c r="D199" s="402"/>
      <c r="E199" s="397"/>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398"/>
      <c r="AP199" s="398"/>
      <c r="AQ199" s="398"/>
      <c r="AR199" s="399"/>
      <c r="AS199" s="419"/>
      <c r="AT199" s="420"/>
      <c r="AU199" s="420"/>
      <c r="AV199" s="420"/>
      <c r="AW199" s="420"/>
      <c r="AX199" s="420"/>
      <c r="AY199" s="420"/>
      <c r="AZ199" s="420"/>
      <c r="BA199" s="420"/>
      <c r="BB199" s="421"/>
      <c r="BC199" s="419"/>
      <c r="BD199" s="420"/>
      <c r="BE199" s="420"/>
      <c r="BF199" s="420"/>
      <c r="BG199" s="420"/>
      <c r="BH199" s="420"/>
      <c r="BI199" s="420"/>
      <c r="BJ199" s="420"/>
      <c r="BK199" s="420"/>
      <c r="BL199" s="420"/>
      <c r="BM199" s="421"/>
      <c r="BN199" s="364">
        <f t="shared" si="6"/>
        <v>0</v>
      </c>
      <c r="BO199" s="365"/>
      <c r="BP199" s="365"/>
      <c r="BQ199" s="365"/>
      <c r="BR199" s="365"/>
      <c r="BS199" s="365"/>
      <c r="BT199" s="365"/>
      <c r="BU199" s="365"/>
      <c r="BV199" s="365"/>
      <c r="BW199" s="365"/>
      <c r="BX199" s="365"/>
      <c r="BY199" s="365"/>
      <c r="BZ199" s="365"/>
      <c r="CA199" s="365"/>
      <c r="CB199" s="366"/>
    </row>
    <row r="200" spans="1:89" hidden="1" x14ac:dyDescent="0.2">
      <c r="A200" s="400"/>
      <c r="B200" s="401"/>
      <c r="C200" s="401"/>
      <c r="D200" s="402"/>
      <c r="E200" s="397"/>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398"/>
      <c r="AP200" s="398"/>
      <c r="AQ200" s="398"/>
      <c r="AR200" s="399"/>
      <c r="AS200" s="419"/>
      <c r="AT200" s="420"/>
      <c r="AU200" s="420"/>
      <c r="AV200" s="420"/>
      <c r="AW200" s="420"/>
      <c r="AX200" s="420"/>
      <c r="AY200" s="420"/>
      <c r="AZ200" s="420"/>
      <c r="BA200" s="420"/>
      <c r="BB200" s="421"/>
      <c r="BC200" s="419"/>
      <c r="BD200" s="420"/>
      <c r="BE200" s="420"/>
      <c r="BF200" s="420"/>
      <c r="BG200" s="420"/>
      <c r="BH200" s="420"/>
      <c r="BI200" s="420"/>
      <c r="BJ200" s="420"/>
      <c r="BK200" s="420"/>
      <c r="BL200" s="420"/>
      <c r="BM200" s="421"/>
      <c r="BN200" s="364">
        <f t="shared" si="6"/>
        <v>0</v>
      </c>
      <c r="BO200" s="365"/>
      <c r="BP200" s="365"/>
      <c r="BQ200" s="365"/>
      <c r="BR200" s="365"/>
      <c r="BS200" s="365"/>
      <c r="BT200" s="365"/>
      <c r="BU200" s="365"/>
      <c r="BV200" s="365"/>
      <c r="BW200" s="365"/>
      <c r="BX200" s="365"/>
      <c r="BY200" s="365"/>
      <c r="BZ200" s="365"/>
      <c r="CA200" s="365"/>
      <c r="CB200" s="366"/>
    </row>
    <row r="201" spans="1:89" hidden="1" x14ac:dyDescent="0.2">
      <c r="A201" s="400"/>
      <c r="B201" s="401"/>
      <c r="C201" s="401"/>
      <c r="D201" s="402"/>
      <c r="E201" s="397"/>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398"/>
      <c r="AP201" s="398"/>
      <c r="AQ201" s="398"/>
      <c r="AR201" s="399"/>
      <c r="AS201" s="419"/>
      <c r="AT201" s="420"/>
      <c r="AU201" s="420"/>
      <c r="AV201" s="420"/>
      <c r="AW201" s="420"/>
      <c r="AX201" s="420"/>
      <c r="AY201" s="420"/>
      <c r="AZ201" s="420"/>
      <c r="BA201" s="420"/>
      <c r="BB201" s="421"/>
      <c r="BC201" s="419"/>
      <c r="BD201" s="420"/>
      <c r="BE201" s="420"/>
      <c r="BF201" s="420"/>
      <c r="BG201" s="420"/>
      <c r="BH201" s="420"/>
      <c r="BI201" s="420"/>
      <c r="BJ201" s="420"/>
      <c r="BK201" s="420"/>
      <c r="BL201" s="420"/>
      <c r="BM201" s="421"/>
      <c r="BN201" s="364">
        <f t="shared" si="6"/>
        <v>0</v>
      </c>
      <c r="BO201" s="365"/>
      <c r="BP201" s="365"/>
      <c r="BQ201" s="365"/>
      <c r="BR201" s="365"/>
      <c r="BS201" s="365"/>
      <c r="BT201" s="365"/>
      <c r="BU201" s="365"/>
      <c r="BV201" s="365"/>
      <c r="BW201" s="365"/>
      <c r="BX201" s="365"/>
      <c r="BY201" s="365"/>
      <c r="BZ201" s="365"/>
      <c r="CA201" s="365"/>
      <c r="CB201" s="366"/>
    </row>
    <row r="202" spans="1:89" hidden="1" x14ac:dyDescent="0.2">
      <c r="A202" s="400"/>
      <c r="B202" s="401"/>
      <c r="C202" s="401"/>
      <c r="D202" s="402"/>
      <c r="E202" s="397"/>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398"/>
      <c r="AP202" s="398"/>
      <c r="AQ202" s="398"/>
      <c r="AR202" s="399"/>
      <c r="AS202" s="419"/>
      <c r="AT202" s="420"/>
      <c r="AU202" s="420"/>
      <c r="AV202" s="420"/>
      <c r="AW202" s="420"/>
      <c r="AX202" s="420"/>
      <c r="AY202" s="420"/>
      <c r="AZ202" s="420"/>
      <c r="BA202" s="420"/>
      <c r="BB202" s="421"/>
      <c r="BC202" s="419"/>
      <c r="BD202" s="420"/>
      <c r="BE202" s="420"/>
      <c r="BF202" s="420"/>
      <c r="BG202" s="420"/>
      <c r="BH202" s="420"/>
      <c r="BI202" s="420"/>
      <c r="BJ202" s="420"/>
      <c r="BK202" s="420"/>
      <c r="BL202" s="420"/>
      <c r="BM202" s="421"/>
      <c r="BN202" s="364">
        <f t="shared" si="6"/>
        <v>0</v>
      </c>
      <c r="BO202" s="365"/>
      <c r="BP202" s="365"/>
      <c r="BQ202" s="365"/>
      <c r="BR202" s="365"/>
      <c r="BS202" s="365"/>
      <c r="BT202" s="365"/>
      <c r="BU202" s="365"/>
      <c r="BV202" s="365"/>
      <c r="BW202" s="365"/>
      <c r="BX202" s="365"/>
      <c r="BY202" s="365"/>
      <c r="BZ202" s="365"/>
      <c r="CA202" s="365"/>
      <c r="CB202" s="366"/>
    </row>
    <row r="203" spans="1:89" hidden="1" x14ac:dyDescent="0.2">
      <c r="A203" s="400"/>
      <c r="B203" s="401"/>
      <c r="C203" s="401"/>
      <c r="D203" s="402"/>
      <c r="E203" s="397"/>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398"/>
      <c r="AP203" s="398"/>
      <c r="AQ203" s="398"/>
      <c r="AR203" s="399"/>
      <c r="AS203" s="419"/>
      <c r="AT203" s="420"/>
      <c r="AU203" s="420"/>
      <c r="AV203" s="420"/>
      <c r="AW203" s="420"/>
      <c r="AX203" s="420"/>
      <c r="AY203" s="420"/>
      <c r="AZ203" s="420"/>
      <c r="BA203" s="420"/>
      <c r="BB203" s="421"/>
      <c r="BC203" s="419"/>
      <c r="BD203" s="420"/>
      <c r="BE203" s="420"/>
      <c r="BF203" s="420"/>
      <c r="BG203" s="420"/>
      <c r="BH203" s="420"/>
      <c r="BI203" s="420"/>
      <c r="BJ203" s="420"/>
      <c r="BK203" s="420"/>
      <c r="BL203" s="420"/>
      <c r="BM203" s="421"/>
      <c r="BN203" s="364">
        <f t="shared" si="6"/>
        <v>0</v>
      </c>
      <c r="BO203" s="365"/>
      <c r="BP203" s="365"/>
      <c r="BQ203" s="365"/>
      <c r="BR203" s="365"/>
      <c r="BS203" s="365"/>
      <c r="BT203" s="365"/>
      <c r="BU203" s="365"/>
      <c r="BV203" s="365"/>
      <c r="BW203" s="365"/>
      <c r="BX203" s="365"/>
      <c r="BY203" s="365"/>
      <c r="BZ203" s="365"/>
      <c r="CA203" s="365"/>
      <c r="CB203" s="366"/>
    </row>
    <row r="204" spans="1:89" hidden="1" x14ac:dyDescent="0.2">
      <c r="A204" s="233"/>
      <c r="B204" s="231"/>
      <c r="C204" s="231"/>
      <c r="D204" s="232"/>
      <c r="E204" s="413"/>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414"/>
      <c r="AM204" s="414"/>
      <c r="AN204" s="414"/>
      <c r="AO204" s="414"/>
      <c r="AP204" s="414"/>
      <c r="AQ204" s="414"/>
      <c r="AR204" s="415"/>
      <c r="AS204" s="400"/>
      <c r="AT204" s="401"/>
      <c r="AU204" s="401"/>
      <c r="AV204" s="401"/>
      <c r="AW204" s="401"/>
      <c r="AX204" s="401"/>
      <c r="AY204" s="401"/>
      <c r="AZ204" s="401"/>
      <c r="BA204" s="401"/>
      <c r="BB204" s="402"/>
      <c r="BC204" s="416"/>
      <c r="BD204" s="417"/>
      <c r="BE204" s="417"/>
      <c r="BF204" s="417"/>
      <c r="BG204" s="417"/>
      <c r="BH204" s="417"/>
      <c r="BI204" s="417"/>
      <c r="BJ204" s="417"/>
      <c r="BK204" s="417"/>
      <c r="BL204" s="417"/>
      <c r="BM204" s="418"/>
      <c r="BN204" s="364">
        <f t="shared" si="6"/>
        <v>0</v>
      </c>
      <c r="BO204" s="365"/>
      <c r="BP204" s="365"/>
      <c r="BQ204" s="365"/>
      <c r="BR204" s="365"/>
      <c r="BS204" s="365"/>
      <c r="BT204" s="365"/>
      <c r="BU204" s="365"/>
      <c r="BV204" s="365"/>
      <c r="BW204" s="365"/>
      <c r="BX204" s="365"/>
      <c r="BY204" s="365"/>
      <c r="BZ204" s="365"/>
      <c r="CA204" s="365"/>
      <c r="CB204" s="366"/>
    </row>
    <row r="205" spans="1:89" hidden="1" x14ac:dyDescent="0.2">
      <c r="A205" s="233"/>
      <c r="B205" s="231"/>
      <c r="C205" s="231"/>
      <c r="D205" s="232"/>
      <c r="E205" s="413"/>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414"/>
      <c r="AM205" s="414"/>
      <c r="AN205" s="414"/>
      <c r="AO205" s="414"/>
      <c r="AP205" s="414"/>
      <c r="AQ205" s="414"/>
      <c r="AR205" s="415"/>
      <c r="AS205" s="400"/>
      <c r="AT205" s="401"/>
      <c r="AU205" s="401"/>
      <c r="AV205" s="401"/>
      <c r="AW205" s="401"/>
      <c r="AX205" s="401"/>
      <c r="AY205" s="401"/>
      <c r="AZ205" s="401"/>
      <c r="BA205" s="401"/>
      <c r="BB205" s="402"/>
      <c r="BC205" s="416"/>
      <c r="BD205" s="417"/>
      <c r="BE205" s="417"/>
      <c r="BF205" s="417"/>
      <c r="BG205" s="417"/>
      <c r="BH205" s="417"/>
      <c r="BI205" s="417"/>
      <c r="BJ205" s="417"/>
      <c r="BK205" s="417"/>
      <c r="BL205" s="417"/>
      <c r="BM205" s="418"/>
      <c r="BN205" s="364">
        <f t="shared" si="6"/>
        <v>0</v>
      </c>
      <c r="BO205" s="365"/>
      <c r="BP205" s="365"/>
      <c r="BQ205" s="365"/>
      <c r="BR205" s="365"/>
      <c r="BS205" s="365"/>
      <c r="BT205" s="365"/>
      <c r="BU205" s="365"/>
      <c r="BV205" s="365"/>
      <c r="BW205" s="365"/>
      <c r="BX205" s="365"/>
      <c r="BY205" s="365"/>
      <c r="BZ205" s="365"/>
      <c r="CA205" s="365"/>
      <c r="CB205" s="366"/>
    </row>
    <row r="206" spans="1:89" hidden="1" x14ac:dyDescent="0.2">
      <c r="A206" s="395"/>
      <c r="B206" s="151"/>
      <c r="C206" s="151"/>
      <c r="D206" s="396"/>
      <c r="E206" s="413"/>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414"/>
      <c r="AM206" s="414"/>
      <c r="AN206" s="414"/>
      <c r="AO206" s="414"/>
      <c r="AP206" s="414"/>
      <c r="AQ206" s="414"/>
      <c r="AR206" s="415"/>
      <c r="AS206" s="392"/>
      <c r="AT206" s="393"/>
      <c r="AU206" s="393"/>
      <c r="AV206" s="393"/>
      <c r="AW206" s="393"/>
      <c r="AX206" s="393"/>
      <c r="AY206" s="393"/>
      <c r="AZ206" s="393"/>
      <c r="BA206" s="393"/>
      <c r="BB206" s="394"/>
      <c r="BC206" s="416"/>
      <c r="BD206" s="417"/>
      <c r="BE206" s="417"/>
      <c r="BF206" s="417"/>
      <c r="BG206" s="417"/>
      <c r="BH206" s="417"/>
      <c r="BI206" s="417"/>
      <c r="BJ206" s="417"/>
      <c r="BK206" s="417"/>
      <c r="BL206" s="417"/>
      <c r="BM206" s="418"/>
      <c r="BN206" s="364">
        <f t="shared" si="6"/>
        <v>0</v>
      </c>
      <c r="BO206" s="365"/>
      <c r="BP206" s="365"/>
      <c r="BQ206" s="365"/>
      <c r="BR206" s="365"/>
      <c r="BS206" s="365"/>
      <c r="BT206" s="365"/>
      <c r="BU206" s="365"/>
      <c r="BV206" s="365"/>
      <c r="BW206" s="365"/>
      <c r="BX206" s="365"/>
      <c r="BY206" s="365"/>
      <c r="BZ206" s="365"/>
      <c r="CA206" s="365"/>
      <c r="CB206" s="366"/>
    </row>
    <row r="207" spans="1:89" x14ac:dyDescent="0.2">
      <c r="A207" s="377"/>
      <c r="B207" s="378"/>
      <c r="C207" s="378"/>
      <c r="D207" s="379"/>
      <c r="E207" s="380" t="s">
        <v>421</v>
      </c>
      <c r="F207" s="381"/>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2"/>
      <c r="AS207" s="383" t="s">
        <v>52</v>
      </c>
      <c r="AT207" s="384"/>
      <c r="AU207" s="384"/>
      <c r="AV207" s="384"/>
      <c r="AW207" s="384"/>
      <c r="AX207" s="384"/>
      <c r="AY207" s="384"/>
      <c r="AZ207" s="384"/>
      <c r="BA207" s="384"/>
      <c r="BB207" s="385"/>
      <c r="BC207" s="386" t="s">
        <v>52</v>
      </c>
      <c r="BD207" s="387"/>
      <c r="BE207" s="387"/>
      <c r="BF207" s="387"/>
      <c r="BG207" s="387"/>
      <c r="BH207" s="387"/>
      <c r="BI207" s="387"/>
      <c r="BJ207" s="387"/>
      <c r="BK207" s="387"/>
      <c r="BL207" s="387"/>
      <c r="BM207" s="388"/>
      <c r="BN207" s="389">
        <f>SUM(BN169:CB206)</f>
        <v>290000</v>
      </c>
      <c r="BO207" s="390"/>
      <c r="BP207" s="390"/>
      <c r="BQ207" s="390"/>
      <c r="BR207" s="390"/>
      <c r="BS207" s="390"/>
      <c r="BT207" s="390"/>
      <c r="BU207" s="390"/>
      <c r="BV207" s="390"/>
      <c r="BW207" s="390"/>
      <c r="BX207" s="390"/>
      <c r="BY207" s="390"/>
      <c r="BZ207" s="390"/>
      <c r="CA207" s="390"/>
      <c r="CB207" s="391"/>
      <c r="CC207" s="412"/>
      <c r="CD207" s="153"/>
      <c r="CE207" s="153"/>
      <c r="CF207" s="153"/>
      <c r="CG207" s="153"/>
      <c r="CH207" s="153"/>
      <c r="CI207" s="153"/>
      <c r="CJ207" s="153"/>
      <c r="CK207" s="153"/>
    </row>
    <row r="208" spans="1:89" ht="15.75"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3"/>
      <c r="AT208" s="113"/>
      <c r="AU208" s="113"/>
      <c r="AV208" s="113"/>
      <c r="AW208" s="113"/>
      <c r="AX208" s="113"/>
      <c r="AY208" s="113"/>
      <c r="AZ208" s="113"/>
      <c r="BA208" s="113"/>
      <c r="BB208" s="113"/>
      <c r="BC208" s="86"/>
      <c r="BD208" s="86"/>
      <c r="BE208" s="86"/>
      <c r="BF208" s="86"/>
      <c r="BG208" s="86"/>
      <c r="BH208" s="86"/>
      <c r="BI208" s="86"/>
      <c r="BJ208" s="86"/>
      <c r="BK208" s="86"/>
      <c r="BL208" s="86"/>
      <c r="BM208" s="86"/>
      <c r="BN208" s="86"/>
      <c r="BO208" s="86"/>
      <c r="BP208" s="86"/>
      <c r="BQ208" s="114"/>
      <c r="BR208" s="114"/>
      <c r="BS208" s="114"/>
      <c r="BT208" s="114"/>
      <c r="BU208" s="114"/>
      <c r="BV208" s="114"/>
      <c r="BW208" s="114"/>
      <c r="BX208" s="114"/>
      <c r="BY208" s="114"/>
      <c r="BZ208" s="114"/>
      <c r="CA208" s="114"/>
      <c r="CB208" s="114"/>
    </row>
    <row r="209" spans="1:89" x14ac:dyDescent="0.2">
      <c r="CK209" s="80"/>
    </row>
    <row r="210" spans="1:89" ht="15.75" x14ac:dyDescent="0.25">
      <c r="A210" s="72" t="s">
        <v>419</v>
      </c>
      <c r="B210" s="110"/>
      <c r="C210" s="110"/>
      <c r="D210" s="110"/>
      <c r="E210" s="110"/>
      <c r="F210" s="110"/>
      <c r="G210" s="110"/>
      <c r="H210" s="110"/>
      <c r="I210" s="110"/>
      <c r="J210" s="110"/>
      <c r="X210" s="87"/>
      <c r="Y210" s="376"/>
      <c r="Z210" s="376"/>
      <c r="AA210" s="376"/>
      <c r="AB210" s="376"/>
      <c r="AC210" s="376"/>
      <c r="AD210" s="376"/>
      <c r="AE210" s="376"/>
      <c r="AF210" s="376"/>
      <c r="AG210" s="376"/>
      <c r="AH210" s="376"/>
      <c r="AI210" s="376"/>
      <c r="AJ210" s="376"/>
      <c r="AK210" s="87"/>
      <c r="AL210" s="369" t="s">
        <v>554</v>
      </c>
      <c r="AM210" s="369"/>
      <c r="AN210" s="369"/>
      <c r="AO210" s="369"/>
      <c r="AP210" s="369"/>
      <c r="AQ210" s="369"/>
      <c r="AR210" s="369"/>
      <c r="AS210" s="369"/>
      <c r="AT210" s="369"/>
      <c r="AU210" s="369"/>
      <c r="AV210" s="369"/>
      <c r="AW210" s="369"/>
      <c r="AX210" s="369"/>
      <c r="AY210" s="369"/>
      <c r="AZ210" s="369"/>
      <c r="BA210" s="369"/>
      <c r="BB210" s="369"/>
      <c r="BC210" s="369"/>
      <c r="BD210" s="369"/>
      <c r="BE210" s="369"/>
      <c r="BF210" s="369"/>
      <c r="BG210" s="369"/>
      <c r="BH210" s="369"/>
      <c r="BI210" s="369"/>
      <c r="BJ210" s="369"/>
      <c r="BK210" s="369"/>
      <c r="BL210" s="369"/>
      <c r="BM210" s="369"/>
      <c r="BN210" s="87"/>
      <c r="BO210" s="87"/>
      <c r="BP210" s="87"/>
      <c r="BQ210" s="87"/>
      <c r="BR210" s="87"/>
      <c r="BS210" s="87"/>
      <c r="CK210" s="80"/>
    </row>
    <row r="211" spans="1:89" x14ac:dyDescent="0.2">
      <c r="A211" s="88"/>
      <c r="B211" s="88"/>
      <c r="C211" s="88"/>
      <c r="D211" s="88"/>
      <c r="E211" s="88"/>
      <c r="F211" s="88"/>
      <c r="G211" s="88"/>
      <c r="H211" s="88"/>
      <c r="I211" s="88"/>
      <c r="J211" s="88"/>
      <c r="X211" s="88"/>
      <c r="Y211" s="375" t="s">
        <v>10</v>
      </c>
      <c r="Z211" s="375"/>
      <c r="AA211" s="375"/>
      <c r="AB211" s="375"/>
      <c r="AC211" s="375"/>
      <c r="AD211" s="375"/>
      <c r="AE211" s="375"/>
      <c r="AF211" s="375"/>
      <c r="AG211" s="375"/>
      <c r="AH211" s="375"/>
      <c r="AI211" s="375"/>
      <c r="AJ211" s="375"/>
      <c r="AK211" s="88"/>
      <c r="AL211" s="375" t="s">
        <v>11</v>
      </c>
      <c r="AM211" s="375"/>
      <c r="AN211" s="375"/>
      <c r="AO211" s="375"/>
      <c r="AP211" s="375"/>
      <c r="AQ211" s="375"/>
      <c r="AR211" s="375"/>
      <c r="AS211" s="375"/>
      <c r="AT211" s="375"/>
      <c r="AU211" s="375"/>
      <c r="AV211" s="375"/>
      <c r="AW211" s="375"/>
      <c r="AX211" s="375"/>
      <c r="AY211" s="375"/>
      <c r="AZ211" s="375"/>
      <c r="BA211" s="375"/>
      <c r="BB211" s="375"/>
      <c r="BC211" s="375"/>
      <c r="BD211" s="375"/>
      <c r="BE211" s="375"/>
      <c r="BF211" s="375"/>
      <c r="BG211" s="375"/>
      <c r="BH211" s="375"/>
      <c r="BI211" s="375"/>
      <c r="BJ211" s="375"/>
      <c r="BK211" s="375"/>
      <c r="BL211" s="375"/>
      <c r="BM211" s="375"/>
      <c r="BN211" s="87"/>
      <c r="BO211" s="87"/>
      <c r="BP211" s="87"/>
      <c r="BQ211" s="87"/>
      <c r="BR211" s="87"/>
      <c r="BS211" s="87"/>
      <c r="CK211" s="89"/>
    </row>
    <row r="212" spans="1:89" x14ac:dyDescent="0.2">
      <c r="A212" s="1"/>
      <c r="B212" s="87"/>
      <c r="C212" s="87"/>
      <c r="D212" s="87"/>
      <c r="E212" s="87"/>
      <c r="F212" s="87"/>
      <c r="G212" s="87"/>
      <c r="H212" s="87"/>
      <c r="I212" s="87"/>
      <c r="J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c r="AU212" s="87"/>
      <c r="AV212" s="87"/>
      <c r="AW212" s="87"/>
      <c r="AX212" s="87"/>
      <c r="AY212" s="87"/>
      <c r="AZ212" s="87"/>
      <c r="BA212" s="87"/>
      <c r="BB212" s="87"/>
      <c r="BC212" s="87"/>
      <c r="BD212" s="87"/>
      <c r="BE212" s="87"/>
      <c r="BF212" s="87"/>
      <c r="BG212" s="87"/>
      <c r="BH212" s="87"/>
      <c r="BI212" s="87"/>
      <c r="BJ212" s="87"/>
      <c r="BK212" s="87"/>
      <c r="BL212" s="87"/>
      <c r="BM212" s="87"/>
      <c r="BN212" s="88"/>
      <c r="BO212" s="88"/>
      <c r="BP212" s="88"/>
      <c r="BQ212" s="88"/>
      <c r="BR212" s="88"/>
      <c r="BS212" s="88"/>
    </row>
    <row r="213" spans="1:89" ht="15.75" x14ac:dyDescent="0.25">
      <c r="A213" s="72" t="s">
        <v>420</v>
      </c>
      <c r="B213" s="110"/>
      <c r="C213" s="110"/>
      <c r="D213" s="110"/>
      <c r="E213" s="110"/>
      <c r="F213" s="110"/>
      <c r="G213" s="110"/>
      <c r="H213" s="110"/>
      <c r="I213" s="110"/>
      <c r="J213" s="110"/>
      <c r="X213" s="87"/>
      <c r="Y213" s="376"/>
      <c r="Z213" s="376"/>
      <c r="AA213" s="376"/>
      <c r="AB213" s="376"/>
      <c r="AC213" s="376"/>
      <c r="AD213" s="376"/>
      <c r="AE213" s="376"/>
      <c r="AF213" s="376"/>
      <c r="AG213" s="376"/>
      <c r="AH213" s="376"/>
      <c r="AI213" s="376"/>
      <c r="AJ213" s="376"/>
      <c r="AK213" s="87"/>
      <c r="AL213" s="369" t="s">
        <v>568</v>
      </c>
      <c r="AM213" s="369"/>
      <c r="AN213" s="369"/>
      <c r="AO213" s="369"/>
      <c r="AP213" s="369"/>
      <c r="AQ213" s="369"/>
      <c r="AR213" s="369"/>
      <c r="AS213" s="369"/>
      <c r="AT213" s="369"/>
      <c r="AU213" s="369"/>
      <c r="AV213" s="369"/>
      <c r="AW213" s="369"/>
      <c r="AX213" s="369"/>
      <c r="AY213" s="369"/>
      <c r="AZ213" s="369"/>
      <c r="BA213" s="369"/>
      <c r="BB213" s="369"/>
      <c r="BC213" s="369"/>
      <c r="BD213" s="369"/>
      <c r="BE213" s="369"/>
      <c r="BF213" s="369"/>
      <c r="BG213" s="369"/>
      <c r="BH213" s="369"/>
      <c r="BI213" s="369"/>
      <c r="BJ213" s="369"/>
      <c r="BK213" s="369"/>
      <c r="BL213" s="369"/>
      <c r="BM213" s="369"/>
      <c r="BN213" s="87"/>
      <c r="BO213" s="87"/>
      <c r="BP213" s="87"/>
      <c r="BQ213" s="87"/>
      <c r="BR213" s="87"/>
      <c r="BS213" s="87"/>
    </row>
    <row r="214" spans="1:89" x14ac:dyDescent="0.2">
      <c r="A214" s="87"/>
      <c r="B214" s="87"/>
      <c r="C214" s="87"/>
      <c r="D214" s="87"/>
      <c r="E214" s="87"/>
      <c r="F214" s="87"/>
      <c r="G214" s="87"/>
      <c r="H214" s="87"/>
      <c r="I214" s="87"/>
      <c r="J214" s="87"/>
      <c r="X214" s="87"/>
      <c r="Y214" s="148" t="s">
        <v>10</v>
      </c>
      <c r="Z214" s="148"/>
      <c r="AA214" s="148"/>
      <c r="AB214" s="148"/>
      <c r="AC214" s="148"/>
      <c r="AD214" s="148"/>
      <c r="AE214" s="148"/>
      <c r="AF214" s="148"/>
      <c r="AG214" s="148"/>
      <c r="AH214" s="148"/>
      <c r="AI214" s="148"/>
      <c r="AJ214" s="148"/>
      <c r="AK214" s="88"/>
      <c r="AL214" s="148" t="s">
        <v>11</v>
      </c>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87"/>
      <c r="BO214" s="87"/>
      <c r="BP214" s="87"/>
      <c r="BQ214" s="87"/>
      <c r="BR214" s="87"/>
      <c r="BS214" s="87"/>
    </row>
    <row r="215" spans="1:89" ht="15.6" customHeight="1" x14ac:dyDescent="0.25">
      <c r="A215" s="72" t="s">
        <v>507</v>
      </c>
      <c r="B215" s="90"/>
      <c r="C215" s="110"/>
      <c r="D215" s="110"/>
      <c r="E215" s="110"/>
      <c r="F215" s="110"/>
      <c r="G215" s="110"/>
      <c r="H215" s="110"/>
      <c r="I215" s="110"/>
      <c r="J215" s="110"/>
      <c r="O215" s="155" t="s">
        <v>567</v>
      </c>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Q215" s="112"/>
      <c r="AR215" s="112"/>
      <c r="AS215" s="112"/>
      <c r="AT215" s="112"/>
      <c r="AU215" s="112"/>
      <c r="AV215" s="112"/>
      <c r="AW215" s="112"/>
      <c r="AX215" s="112"/>
      <c r="AY215" s="112"/>
      <c r="AZ215" s="87"/>
      <c r="BA215" s="369" t="s">
        <v>568</v>
      </c>
      <c r="BB215" s="369"/>
      <c r="BC215" s="369"/>
      <c r="BD215" s="369"/>
      <c r="BE215" s="369"/>
      <c r="BF215" s="369"/>
      <c r="BG215" s="369"/>
      <c r="BH215" s="369"/>
      <c r="BI215" s="369"/>
      <c r="BJ215" s="369"/>
      <c r="BK215" s="369"/>
      <c r="BL215" s="369"/>
      <c r="BM215" s="369"/>
      <c r="BN215" s="369"/>
      <c r="BO215" s="369"/>
      <c r="BP215" s="369"/>
      <c r="BQ215" s="369"/>
      <c r="BR215" s="369"/>
      <c r="BS215" s="369"/>
      <c r="BT215" s="369"/>
      <c r="BU215" s="369"/>
      <c r="BV215" s="369"/>
      <c r="BZ215" s="5"/>
      <c r="CA215" s="92"/>
      <c r="CB215" s="5"/>
    </row>
    <row r="216" spans="1:89" ht="15.75" x14ac:dyDescent="0.25">
      <c r="A216" s="72" t="s">
        <v>508</v>
      </c>
      <c r="B216" s="90"/>
      <c r="C216" s="110"/>
      <c r="D216" s="110"/>
      <c r="E216" s="110"/>
      <c r="F216" s="110"/>
      <c r="G216" s="110"/>
      <c r="H216" s="110"/>
      <c r="I216" s="110"/>
      <c r="J216" s="110"/>
      <c r="O216" s="148" t="s">
        <v>12</v>
      </c>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Q216" s="148" t="s">
        <v>10</v>
      </c>
      <c r="AR216" s="148"/>
      <c r="AS216" s="148"/>
      <c r="AT216" s="148"/>
      <c r="AU216" s="148"/>
      <c r="AV216" s="148"/>
      <c r="AW216" s="148"/>
      <c r="AX216" s="148"/>
      <c r="AY216" s="148"/>
      <c r="AZ216" s="88"/>
      <c r="BA216" s="148" t="s">
        <v>11</v>
      </c>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Z216" s="5"/>
      <c r="CA216" s="93"/>
      <c r="CB216" s="5"/>
    </row>
    <row r="217" spans="1:89" s="72" customFormat="1" ht="15.75" x14ac:dyDescent="0.25">
      <c r="A217" s="370" t="s">
        <v>9</v>
      </c>
      <c r="B217" s="370"/>
      <c r="C217" s="371" t="s">
        <v>555</v>
      </c>
      <c r="D217" s="371"/>
      <c r="E217" s="371"/>
      <c r="F217" s="372" t="s">
        <v>5</v>
      </c>
      <c r="G217" s="372"/>
      <c r="H217" s="373" t="s">
        <v>556</v>
      </c>
      <c r="I217" s="373"/>
      <c r="J217" s="373"/>
      <c r="K217" s="373"/>
      <c r="L217" s="373"/>
      <c r="M217" s="373"/>
      <c r="N217" s="373"/>
      <c r="O217" s="373"/>
      <c r="P217" s="373"/>
      <c r="Q217" s="373"/>
      <c r="R217" s="373"/>
      <c r="S217" s="373"/>
      <c r="T217" s="373"/>
      <c r="U217" s="373"/>
      <c r="V217" s="373"/>
      <c r="W217" s="373"/>
      <c r="X217" s="373"/>
      <c r="Y217" s="374">
        <v>20</v>
      </c>
      <c r="Z217" s="374"/>
      <c r="AA217" s="374"/>
      <c r="AB217" s="367" t="s">
        <v>557</v>
      </c>
      <c r="AC217" s="367"/>
      <c r="AD217" s="367"/>
      <c r="AE217" s="90"/>
      <c r="AF217" s="72" t="s">
        <v>509</v>
      </c>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row>
  </sheetData>
  <mergeCells count="749">
    <mergeCell ref="AV2:CB2"/>
    <mergeCell ref="A4:CB4"/>
    <mergeCell ref="A6:CB6"/>
    <mergeCell ref="A7:CB7"/>
    <mergeCell ref="A9:CB9"/>
    <mergeCell ref="A11:AG11"/>
    <mergeCell ref="AH11:CB11"/>
    <mergeCell ref="A16:D16"/>
    <mergeCell ref="E16:AM16"/>
    <mergeCell ref="AN16:BA16"/>
    <mergeCell ref="BB16:BM16"/>
    <mergeCell ref="BN16:CB16"/>
    <mergeCell ref="A17:D17"/>
    <mergeCell ref="E17:AM17"/>
    <mergeCell ref="AN17:BA17"/>
    <mergeCell ref="BB17:BM17"/>
    <mergeCell ref="BN17:CB17"/>
    <mergeCell ref="A13:CB13"/>
    <mergeCell ref="A15:D15"/>
    <mergeCell ref="E15:AM15"/>
    <mergeCell ref="AN15:BA15"/>
    <mergeCell ref="BB15:BM15"/>
    <mergeCell ref="BN15:CB15"/>
    <mergeCell ref="A18:D18"/>
    <mergeCell ref="E18:AM18"/>
    <mergeCell ref="AN18:BA18"/>
    <mergeCell ref="BB18:BM18"/>
    <mergeCell ref="BN18:CB18"/>
    <mergeCell ref="A19:D19"/>
    <mergeCell ref="E19:AM19"/>
    <mergeCell ref="AN19:BA19"/>
    <mergeCell ref="BB19:BM19"/>
    <mergeCell ref="BN19:CB19"/>
    <mergeCell ref="A20:D20"/>
    <mergeCell ref="E20:AM20"/>
    <mergeCell ref="AN20:BA20"/>
    <mergeCell ref="BB20:BM20"/>
    <mergeCell ref="BN20:CB20"/>
    <mergeCell ref="A22:CB22"/>
    <mergeCell ref="A24:CB24"/>
    <mergeCell ref="T26:AJ26"/>
    <mergeCell ref="AS26:BB26"/>
    <mergeCell ref="BC26:BP26"/>
    <mergeCell ref="A28:D28"/>
    <mergeCell ref="E28:AL28"/>
    <mergeCell ref="AM28:AY28"/>
    <mergeCell ref="AZ28:BM28"/>
    <mergeCell ref="BN28:CB28"/>
    <mergeCell ref="A31:D31"/>
    <mergeCell ref="E31:AL31"/>
    <mergeCell ref="AM31:AY31"/>
    <mergeCell ref="AZ31:BM31"/>
    <mergeCell ref="BN31:CB31"/>
    <mergeCell ref="A32:D32"/>
    <mergeCell ref="E32:AL32"/>
    <mergeCell ref="AM32:AY32"/>
    <mergeCell ref="AZ32:BM32"/>
    <mergeCell ref="BN32:CB32"/>
    <mergeCell ref="A29:D29"/>
    <mergeCell ref="E29:AL29"/>
    <mergeCell ref="AM29:AY29"/>
    <mergeCell ref="AZ29:BM29"/>
    <mergeCell ref="BN29:CB29"/>
    <mergeCell ref="A30:D30"/>
    <mergeCell ref="E30:AL30"/>
    <mergeCell ref="AM30:AY30"/>
    <mergeCell ref="AZ30:BM30"/>
    <mergeCell ref="BN30:CB30"/>
    <mergeCell ref="A35:D35"/>
    <mergeCell ref="E35:AL35"/>
    <mergeCell ref="AM35:AY35"/>
    <mergeCell ref="AZ35:BM35"/>
    <mergeCell ref="BN35:CB35"/>
    <mergeCell ref="A36:D36"/>
    <mergeCell ref="E36:AL36"/>
    <mergeCell ref="AM36:AY36"/>
    <mergeCell ref="AZ36:BM36"/>
    <mergeCell ref="BN36:CB36"/>
    <mergeCell ref="A34:D34"/>
    <mergeCell ref="E34:AL34"/>
    <mergeCell ref="AM34:AY34"/>
    <mergeCell ref="AZ34:BM34"/>
    <mergeCell ref="BN34:CB34"/>
    <mergeCell ref="A33:D33"/>
    <mergeCell ref="E33:AL33"/>
    <mergeCell ref="AM33:AY33"/>
    <mergeCell ref="AZ33:BM33"/>
    <mergeCell ref="BN33:CB33"/>
    <mergeCell ref="A39:D39"/>
    <mergeCell ref="E39:AL39"/>
    <mergeCell ref="AM39:AY39"/>
    <mergeCell ref="AZ39:BM39"/>
    <mergeCell ref="BN39:CB39"/>
    <mergeCell ref="A40:D40"/>
    <mergeCell ref="E40:AL40"/>
    <mergeCell ref="AM40:AY40"/>
    <mergeCell ref="AZ40:BM40"/>
    <mergeCell ref="BN40:CB40"/>
    <mergeCell ref="A37:D37"/>
    <mergeCell ref="E37:AL37"/>
    <mergeCell ref="AM37:AY37"/>
    <mergeCell ref="AZ37:BM37"/>
    <mergeCell ref="BN37:CB37"/>
    <mergeCell ref="A38:D38"/>
    <mergeCell ref="E38:AL38"/>
    <mergeCell ref="AM38:AY38"/>
    <mergeCell ref="AZ38:BM38"/>
    <mergeCell ref="BN38:CB38"/>
    <mergeCell ref="A43:D43"/>
    <mergeCell ref="E43:AL43"/>
    <mergeCell ref="AM43:AY43"/>
    <mergeCell ref="AZ43:BM43"/>
    <mergeCell ref="BN43:CB43"/>
    <mergeCell ref="A44:D44"/>
    <mergeCell ref="E44:AL44"/>
    <mergeCell ref="AM44:AY44"/>
    <mergeCell ref="AZ44:BM44"/>
    <mergeCell ref="BN44:CB44"/>
    <mergeCell ref="A41:D41"/>
    <mergeCell ref="E41:AL41"/>
    <mergeCell ref="AM41:AY41"/>
    <mergeCell ref="AZ41:BM41"/>
    <mergeCell ref="BN41:CB41"/>
    <mergeCell ref="A42:D42"/>
    <mergeCell ref="E42:AL42"/>
    <mergeCell ref="AM42:AY42"/>
    <mergeCell ref="AZ42:BM42"/>
    <mergeCell ref="BN42:CB42"/>
    <mergeCell ref="A47:D47"/>
    <mergeCell ref="E47:AL47"/>
    <mergeCell ref="AM47:AY47"/>
    <mergeCell ref="AZ47:BM47"/>
    <mergeCell ref="BN47:CB47"/>
    <mergeCell ref="A48:D48"/>
    <mergeCell ref="E48:AL48"/>
    <mergeCell ref="AM48:AY48"/>
    <mergeCell ref="AZ48:BM48"/>
    <mergeCell ref="BN48:CB48"/>
    <mergeCell ref="A45:D45"/>
    <mergeCell ref="E45:AL45"/>
    <mergeCell ref="AM45:AY45"/>
    <mergeCell ref="AZ45:BM45"/>
    <mergeCell ref="BN45:CB45"/>
    <mergeCell ref="A46:D46"/>
    <mergeCell ref="E46:AL46"/>
    <mergeCell ref="AM46:AY46"/>
    <mergeCell ref="AZ46:BM46"/>
    <mergeCell ref="BN46:CB46"/>
    <mergeCell ref="A51:D51"/>
    <mergeCell ref="E51:AL51"/>
    <mergeCell ref="AM51:AY51"/>
    <mergeCell ref="AZ51:BM51"/>
    <mergeCell ref="BN51:CB51"/>
    <mergeCell ref="A52:D52"/>
    <mergeCell ref="E52:AL52"/>
    <mergeCell ref="AM52:AY52"/>
    <mergeCell ref="AZ52:BM52"/>
    <mergeCell ref="BN52:CB52"/>
    <mergeCell ref="A49:D49"/>
    <mergeCell ref="E49:AL49"/>
    <mergeCell ref="AM49:AY49"/>
    <mergeCell ref="AZ49:BM49"/>
    <mergeCell ref="BN49:CB49"/>
    <mergeCell ref="A50:D50"/>
    <mergeCell ref="E50:AL50"/>
    <mergeCell ref="AM50:AY50"/>
    <mergeCell ref="AZ50:BM50"/>
    <mergeCell ref="BN50:CB50"/>
    <mergeCell ref="A55:D55"/>
    <mergeCell ref="E55:AL55"/>
    <mergeCell ref="AM55:AY55"/>
    <mergeCell ref="AZ55:BM55"/>
    <mergeCell ref="BN55:CB55"/>
    <mergeCell ref="A53:D53"/>
    <mergeCell ref="E53:AL53"/>
    <mergeCell ref="AM53:AY53"/>
    <mergeCell ref="AZ53:BM53"/>
    <mergeCell ref="BN53:CB53"/>
    <mergeCell ref="A54:D54"/>
    <mergeCell ref="E54:AL54"/>
    <mergeCell ref="AM54:AY54"/>
    <mergeCell ref="AZ54:BM54"/>
    <mergeCell ref="BN54:CB54"/>
    <mergeCell ref="T59:AJ59"/>
    <mergeCell ref="AS59:BB59"/>
    <mergeCell ref="BC59:BP59"/>
    <mergeCell ref="A61:D61"/>
    <mergeCell ref="E61:BD61"/>
    <mergeCell ref="BE61:BP61"/>
    <mergeCell ref="A57:CB57"/>
    <mergeCell ref="A64:D64"/>
    <mergeCell ref="E64:BD64"/>
    <mergeCell ref="BE64:BP64"/>
    <mergeCell ref="BQ64:CB64"/>
    <mergeCell ref="A65:D65"/>
    <mergeCell ref="E65:BD65"/>
    <mergeCell ref="BE65:BP65"/>
    <mergeCell ref="BQ65:CB65"/>
    <mergeCell ref="BQ61:CB61"/>
    <mergeCell ref="A62:D62"/>
    <mergeCell ref="E62:BD62"/>
    <mergeCell ref="BE62:BP62"/>
    <mergeCell ref="BQ62:CB62"/>
    <mergeCell ref="A63:D63"/>
    <mergeCell ref="E63:BD63"/>
    <mergeCell ref="BE63:BP63"/>
    <mergeCell ref="BQ63:CB63"/>
    <mergeCell ref="A69:D69"/>
    <mergeCell ref="E69:BD69"/>
    <mergeCell ref="BE69:BP69"/>
    <mergeCell ref="BQ69:CB69"/>
    <mergeCell ref="A70:D71"/>
    <mergeCell ref="E70:BD70"/>
    <mergeCell ref="BE70:BP71"/>
    <mergeCell ref="BQ70:CB71"/>
    <mergeCell ref="E71:BD71"/>
    <mergeCell ref="A66:D66"/>
    <mergeCell ref="E66:BD66"/>
    <mergeCell ref="BE66:BP66"/>
    <mergeCell ref="BQ66:CB66"/>
    <mergeCell ref="A67:D68"/>
    <mergeCell ref="E67:BD67"/>
    <mergeCell ref="BE67:BP68"/>
    <mergeCell ref="BQ67:CB68"/>
    <mergeCell ref="E68:BD68"/>
    <mergeCell ref="A79:D80"/>
    <mergeCell ref="E79:BD79"/>
    <mergeCell ref="BE79:BP80"/>
    <mergeCell ref="BQ79:CB80"/>
    <mergeCell ref="E80:BD80"/>
    <mergeCell ref="A81:D82"/>
    <mergeCell ref="E81:BD81"/>
    <mergeCell ref="BE81:BP82"/>
    <mergeCell ref="BQ81:CB82"/>
    <mergeCell ref="E82:BD82"/>
    <mergeCell ref="E76:BD76"/>
    <mergeCell ref="A77:D78"/>
    <mergeCell ref="E77:BD77"/>
    <mergeCell ref="BE77:BP78"/>
    <mergeCell ref="BQ77:CB78"/>
    <mergeCell ref="E78:BD78"/>
    <mergeCell ref="A72:D73"/>
    <mergeCell ref="E72:BD72"/>
    <mergeCell ref="BE72:BP73"/>
    <mergeCell ref="BQ72:CB73"/>
    <mergeCell ref="E73:BD73"/>
    <mergeCell ref="A74:D76"/>
    <mergeCell ref="E74:BD74"/>
    <mergeCell ref="BE74:BP76"/>
    <mergeCell ref="BQ74:CB76"/>
    <mergeCell ref="E75:BD75"/>
    <mergeCell ref="A87:D87"/>
    <mergeCell ref="E87:BD87"/>
    <mergeCell ref="BE87:BP87"/>
    <mergeCell ref="BQ87:CB87"/>
    <mergeCell ref="CE87:CK87"/>
    <mergeCell ref="A89:CB91"/>
    <mergeCell ref="A83:D84"/>
    <mergeCell ref="E83:BD83"/>
    <mergeCell ref="BE83:BP84"/>
    <mergeCell ref="BQ83:CB84"/>
    <mergeCell ref="E84:BD84"/>
    <mergeCell ref="A85:D86"/>
    <mergeCell ref="E85:BD85"/>
    <mergeCell ref="BE85:BP86"/>
    <mergeCell ref="BQ85:CB86"/>
    <mergeCell ref="E86:BD86"/>
    <mergeCell ref="A98:D98"/>
    <mergeCell ref="E98:AM98"/>
    <mergeCell ref="AN98:BA98"/>
    <mergeCell ref="BB98:BI98"/>
    <mergeCell ref="BJ98:CB98"/>
    <mergeCell ref="A99:D99"/>
    <mergeCell ref="E99:AM99"/>
    <mergeCell ref="AN99:BA99"/>
    <mergeCell ref="BB99:BI99"/>
    <mergeCell ref="BJ99:CB99"/>
    <mergeCell ref="A93:CB93"/>
    <mergeCell ref="T95:AJ95"/>
    <mergeCell ref="AS95:BB95"/>
    <mergeCell ref="BC95:BP95"/>
    <mergeCell ref="A97:D97"/>
    <mergeCell ref="E97:AM97"/>
    <mergeCell ref="AN97:BA97"/>
    <mergeCell ref="BB97:BI97"/>
    <mergeCell ref="BJ97:CB97"/>
    <mergeCell ref="A102:D102"/>
    <mergeCell ref="E102:AM102"/>
    <mergeCell ref="AN102:BA102"/>
    <mergeCell ref="BB102:BI102"/>
    <mergeCell ref="BJ102:CB102"/>
    <mergeCell ref="A100:D100"/>
    <mergeCell ref="E100:AM100"/>
    <mergeCell ref="AN100:BA100"/>
    <mergeCell ref="BB100:BI100"/>
    <mergeCell ref="BJ100:CB100"/>
    <mergeCell ref="A101:D101"/>
    <mergeCell ref="E101:AM101"/>
    <mergeCell ref="AN101:BA101"/>
    <mergeCell ref="BB101:BI101"/>
    <mergeCell ref="BJ101:CB101"/>
    <mergeCell ref="T105:AJ105"/>
    <mergeCell ref="AS105:BB105"/>
    <mergeCell ref="BC105:BP105"/>
    <mergeCell ref="A107:D107"/>
    <mergeCell ref="E107:AM107"/>
    <mergeCell ref="AN107:BA107"/>
    <mergeCell ref="BB107:BI107"/>
    <mergeCell ref="BJ107:CB107"/>
    <mergeCell ref="A103:D103"/>
    <mergeCell ref="E103:AM103"/>
    <mergeCell ref="AN103:BA103"/>
    <mergeCell ref="BB103:BI103"/>
    <mergeCell ref="BJ103:CB103"/>
    <mergeCell ref="A110:D110"/>
    <mergeCell ref="E110:AM110"/>
    <mergeCell ref="AN110:BA110"/>
    <mergeCell ref="BB110:BI110"/>
    <mergeCell ref="BJ110:CB110"/>
    <mergeCell ref="A111:D111"/>
    <mergeCell ref="E111:AM111"/>
    <mergeCell ref="AN111:BA111"/>
    <mergeCell ref="BB111:BI111"/>
    <mergeCell ref="BJ111:CB111"/>
    <mergeCell ref="A108:D108"/>
    <mergeCell ref="E108:AM108"/>
    <mergeCell ref="AN108:BA108"/>
    <mergeCell ref="BB108:BI108"/>
    <mergeCell ref="BJ108:CB108"/>
    <mergeCell ref="A109:D109"/>
    <mergeCell ref="E109:AM109"/>
    <mergeCell ref="AN109:BA109"/>
    <mergeCell ref="BB109:BI109"/>
    <mergeCell ref="BJ109:CB109"/>
    <mergeCell ref="A113:D113"/>
    <mergeCell ref="E113:AM113"/>
    <mergeCell ref="AN113:BA113"/>
    <mergeCell ref="BB113:BI113"/>
    <mergeCell ref="BJ113:CB113"/>
    <mergeCell ref="A112:D112"/>
    <mergeCell ref="E112:AM112"/>
    <mergeCell ref="AN112:BA112"/>
    <mergeCell ref="BB112:BI112"/>
    <mergeCell ref="BJ112:CB112"/>
    <mergeCell ref="A115:CB115"/>
    <mergeCell ref="S117:CB117"/>
    <mergeCell ref="A123:D123"/>
    <mergeCell ref="E123:AI123"/>
    <mergeCell ref="AJ123:AT123"/>
    <mergeCell ref="AU123:BD123"/>
    <mergeCell ref="BE123:BO123"/>
    <mergeCell ref="BP123:CB123"/>
    <mergeCell ref="AS120:BB120"/>
    <mergeCell ref="BC120:BP120"/>
    <mergeCell ref="A122:D122"/>
    <mergeCell ref="E122:AI122"/>
    <mergeCell ref="AJ122:AT122"/>
    <mergeCell ref="AU122:BD122"/>
    <mergeCell ref="BE122:BO122"/>
    <mergeCell ref="BP122:CB122"/>
    <mergeCell ref="A119:CB119"/>
    <mergeCell ref="A126:D126"/>
    <mergeCell ref="E126:AI126"/>
    <mergeCell ref="AJ126:AT126"/>
    <mergeCell ref="AU126:BD126"/>
    <mergeCell ref="BE126:BO126"/>
    <mergeCell ref="BP126:CB126"/>
    <mergeCell ref="A125:D125"/>
    <mergeCell ref="E125:AI125"/>
    <mergeCell ref="AJ125:AT125"/>
    <mergeCell ref="AU125:BD125"/>
    <mergeCell ref="BE125:BO125"/>
    <mergeCell ref="BP125:CB125"/>
    <mergeCell ref="A124:D124"/>
    <mergeCell ref="E124:AI124"/>
    <mergeCell ref="AJ124:AT124"/>
    <mergeCell ref="AU124:BD124"/>
    <mergeCell ref="BE124:BO124"/>
    <mergeCell ref="BP124:CB124"/>
    <mergeCell ref="A129:D129"/>
    <mergeCell ref="E129:AI129"/>
    <mergeCell ref="AJ129:AT129"/>
    <mergeCell ref="AU129:BD129"/>
    <mergeCell ref="BE129:BO129"/>
    <mergeCell ref="BP129:CB129"/>
    <mergeCell ref="A128:D128"/>
    <mergeCell ref="E128:AI128"/>
    <mergeCell ref="AJ128:AT128"/>
    <mergeCell ref="AU128:BD128"/>
    <mergeCell ref="BE128:BO128"/>
    <mergeCell ref="BP128:CB128"/>
    <mergeCell ref="A127:D127"/>
    <mergeCell ref="E127:AI127"/>
    <mergeCell ref="AJ127:AT127"/>
    <mergeCell ref="AU127:BD127"/>
    <mergeCell ref="BE127:BO127"/>
    <mergeCell ref="BP127:CB127"/>
    <mergeCell ref="A131:D131"/>
    <mergeCell ref="E131:AI131"/>
    <mergeCell ref="AJ131:AT131"/>
    <mergeCell ref="AU131:BD131"/>
    <mergeCell ref="BE131:BO131"/>
    <mergeCell ref="BP131:CB131"/>
    <mergeCell ref="A130:D130"/>
    <mergeCell ref="E130:AI130"/>
    <mergeCell ref="AJ130:AT130"/>
    <mergeCell ref="AU130:BD130"/>
    <mergeCell ref="BE130:BO130"/>
    <mergeCell ref="BP130:CB130"/>
    <mergeCell ref="AS134:BB134"/>
    <mergeCell ref="BC134:BP134"/>
    <mergeCell ref="A136:D136"/>
    <mergeCell ref="E136:AM136"/>
    <mergeCell ref="AN136:BC136"/>
    <mergeCell ref="BD136:BM136"/>
    <mergeCell ref="BN136:CB136"/>
    <mergeCell ref="A133:CB133"/>
    <mergeCell ref="A139:D139"/>
    <mergeCell ref="E139:AM139"/>
    <mergeCell ref="AN139:BC139"/>
    <mergeCell ref="BD139:BM139"/>
    <mergeCell ref="BN139:CB139"/>
    <mergeCell ref="A146:CB146"/>
    <mergeCell ref="AS147:BB147"/>
    <mergeCell ref="BC147:BP147"/>
    <mergeCell ref="A140:D140"/>
    <mergeCell ref="E140:AM140"/>
    <mergeCell ref="AN140:BC140"/>
    <mergeCell ref="BD140:BM140"/>
    <mergeCell ref="BN140:CB140"/>
    <mergeCell ref="A137:D137"/>
    <mergeCell ref="E137:AM137"/>
    <mergeCell ref="AN137:BC137"/>
    <mergeCell ref="BD137:BM137"/>
    <mergeCell ref="BN137:CB137"/>
    <mergeCell ref="A138:D138"/>
    <mergeCell ref="E138:AM138"/>
    <mergeCell ref="AN138:BC138"/>
    <mergeCell ref="BD138:BM138"/>
    <mergeCell ref="BN138:CB138"/>
    <mergeCell ref="A143:D143"/>
    <mergeCell ref="E143:AM143"/>
    <mergeCell ref="AN143:BC143"/>
    <mergeCell ref="BD143:BM143"/>
    <mergeCell ref="BN143:CB143"/>
    <mergeCell ref="A144:D144"/>
    <mergeCell ref="E144:AM144"/>
    <mergeCell ref="AN144:BC144"/>
    <mergeCell ref="BD144:BM144"/>
    <mergeCell ref="BN144:CB144"/>
    <mergeCell ref="A141:D141"/>
    <mergeCell ref="E141:AM141"/>
    <mergeCell ref="AN141:BC141"/>
    <mergeCell ref="BD141:BM141"/>
    <mergeCell ref="BN141:CB141"/>
    <mergeCell ref="A142:D142"/>
    <mergeCell ref="E142:AM142"/>
    <mergeCell ref="AN142:BC142"/>
    <mergeCell ref="BD142:BM142"/>
    <mergeCell ref="BN142:CB142"/>
    <mergeCell ref="A149:D149"/>
    <mergeCell ref="E149:BC149"/>
    <mergeCell ref="BD149:BM149"/>
    <mergeCell ref="BN149:CB149"/>
    <mergeCell ref="A156:D156"/>
    <mergeCell ref="E156:BC156"/>
    <mergeCell ref="BD156:BM156"/>
    <mergeCell ref="BN156:CB156"/>
    <mergeCell ref="A153:D153"/>
    <mergeCell ref="E153:BC153"/>
    <mergeCell ref="BD153:BM153"/>
    <mergeCell ref="BN153:CB153"/>
    <mergeCell ref="A152:D152"/>
    <mergeCell ref="E152:BC152"/>
    <mergeCell ref="BD152:BM152"/>
    <mergeCell ref="BN152:CB152"/>
    <mergeCell ref="A150:D150"/>
    <mergeCell ref="E150:BC150"/>
    <mergeCell ref="BD150:BM150"/>
    <mergeCell ref="BN150:CB150"/>
    <mergeCell ref="A151:D151"/>
    <mergeCell ref="E151:BC151"/>
    <mergeCell ref="BD151:BM151"/>
    <mergeCell ref="BN151:CB151"/>
    <mergeCell ref="A157:D157"/>
    <mergeCell ref="E157:BC157"/>
    <mergeCell ref="BD157:BM157"/>
    <mergeCell ref="BN157:CB157"/>
    <mergeCell ref="A154:D154"/>
    <mergeCell ref="E154:BC154"/>
    <mergeCell ref="BD154:BM154"/>
    <mergeCell ref="BN154:CB154"/>
    <mergeCell ref="A155:D155"/>
    <mergeCell ref="E155:BC155"/>
    <mergeCell ref="BD155:BM155"/>
    <mergeCell ref="BN155:CB155"/>
    <mergeCell ref="A160:D160"/>
    <mergeCell ref="E160:BC160"/>
    <mergeCell ref="BD160:BM160"/>
    <mergeCell ref="BN160:CB160"/>
    <mergeCell ref="A161:D161"/>
    <mergeCell ref="E161:BC161"/>
    <mergeCell ref="BD161:BM161"/>
    <mergeCell ref="BN161:CB161"/>
    <mergeCell ref="A158:D158"/>
    <mergeCell ref="E158:BC158"/>
    <mergeCell ref="BD158:BM158"/>
    <mergeCell ref="BN158:CB158"/>
    <mergeCell ref="A159:D159"/>
    <mergeCell ref="E159:BC159"/>
    <mergeCell ref="BD159:BM159"/>
    <mergeCell ref="BN159:CB159"/>
    <mergeCell ref="AS163:BB163"/>
    <mergeCell ref="BC163:BP163"/>
    <mergeCell ref="A165:D165"/>
    <mergeCell ref="E165:AR165"/>
    <mergeCell ref="AS165:BB165"/>
    <mergeCell ref="BC165:BM165"/>
    <mergeCell ref="BN165:CB165"/>
    <mergeCell ref="A168:D168"/>
    <mergeCell ref="E168:AR168"/>
    <mergeCell ref="AS168:BB168"/>
    <mergeCell ref="BC168:BM168"/>
    <mergeCell ref="BN168:CB168"/>
    <mergeCell ref="A166:D166"/>
    <mergeCell ref="E166:AR166"/>
    <mergeCell ref="AS166:BB166"/>
    <mergeCell ref="BC166:BM166"/>
    <mergeCell ref="BN166:CB166"/>
    <mergeCell ref="A167:D167"/>
    <mergeCell ref="E167:AR167"/>
    <mergeCell ref="AS167:BB167"/>
    <mergeCell ref="BC167:BM167"/>
    <mergeCell ref="BN167:CB167"/>
    <mergeCell ref="A172:D172"/>
    <mergeCell ref="E172:AR172"/>
    <mergeCell ref="AS172:BB172"/>
    <mergeCell ref="BC172:BM172"/>
    <mergeCell ref="BN172:CB172"/>
    <mergeCell ref="A169:D169"/>
    <mergeCell ref="E169:AR169"/>
    <mergeCell ref="AS169:BB169"/>
    <mergeCell ref="BC169:BM169"/>
    <mergeCell ref="BN169:CB169"/>
    <mergeCell ref="A170:D170"/>
    <mergeCell ref="E170:AR170"/>
    <mergeCell ref="AS170:BB170"/>
    <mergeCell ref="BC170:BM170"/>
    <mergeCell ref="BN170:CB170"/>
    <mergeCell ref="A171:D171"/>
    <mergeCell ref="E171:AR171"/>
    <mergeCell ref="AS171:BB171"/>
    <mergeCell ref="BC171:BM171"/>
    <mergeCell ref="BN171:CB171"/>
    <mergeCell ref="A175:D175"/>
    <mergeCell ref="E175:AR175"/>
    <mergeCell ref="AS175:BB175"/>
    <mergeCell ref="BC175:BM175"/>
    <mergeCell ref="BN175:CB175"/>
    <mergeCell ref="A176:D176"/>
    <mergeCell ref="E176:AR176"/>
    <mergeCell ref="AS176:BB176"/>
    <mergeCell ref="BC176:BM176"/>
    <mergeCell ref="BN176:CB176"/>
    <mergeCell ref="A173:D173"/>
    <mergeCell ref="E173:AR173"/>
    <mergeCell ref="AS173:BB173"/>
    <mergeCell ref="BC173:BM173"/>
    <mergeCell ref="BN173:CB173"/>
    <mergeCell ref="A174:D174"/>
    <mergeCell ref="E174:AR174"/>
    <mergeCell ref="AS174:BB174"/>
    <mergeCell ref="BC174:BM174"/>
    <mergeCell ref="BN174:CB174"/>
    <mergeCell ref="A179:D179"/>
    <mergeCell ref="E179:AR179"/>
    <mergeCell ref="AS179:BB179"/>
    <mergeCell ref="BC179:BM179"/>
    <mergeCell ref="BN179:CB179"/>
    <mergeCell ref="A180:D180"/>
    <mergeCell ref="E180:AR180"/>
    <mergeCell ref="AS180:BB180"/>
    <mergeCell ref="BC180:BM180"/>
    <mergeCell ref="BN180:CB180"/>
    <mergeCell ref="A177:D177"/>
    <mergeCell ref="E177:AR177"/>
    <mergeCell ref="AS177:BB177"/>
    <mergeCell ref="BC177:BM177"/>
    <mergeCell ref="BN177:CB177"/>
    <mergeCell ref="A178:D178"/>
    <mergeCell ref="E178:AR178"/>
    <mergeCell ref="AS178:BB178"/>
    <mergeCell ref="BC178:BM178"/>
    <mergeCell ref="BN178:CB178"/>
    <mergeCell ref="A183:D183"/>
    <mergeCell ref="E183:AR183"/>
    <mergeCell ref="AS183:BB183"/>
    <mergeCell ref="BC183:BM183"/>
    <mergeCell ref="BN183:CB183"/>
    <mergeCell ref="A184:D184"/>
    <mergeCell ref="E184:AR184"/>
    <mergeCell ref="AS184:BB184"/>
    <mergeCell ref="BC184:BM184"/>
    <mergeCell ref="BN184:CB184"/>
    <mergeCell ref="A181:D181"/>
    <mergeCell ref="E181:AR181"/>
    <mergeCell ref="AS181:BB181"/>
    <mergeCell ref="BC181:BM181"/>
    <mergeCell ref="BN181:CB181"/>
    <mergeCell ref="A182:D182"/>
    <mergeCell ref="E182:AR182"/>
    <mergeCell ref="AS182:BB182"/>
    <mergeCell ref="BC182:BM182"/>
    <mergeCell ref="BN182:CB182"/>
    <mergeCell ref="A187:D187"/>
    <mergeCell ref="E187:AR187"/>
    <mergeCell ref="AS187:BB187"/>
    <mergeCell ref="BC187:BM187"/>
    <mergeCell ref="BN187:CB187"/>
    <mergeCell ref="A188:D188"/>
    <mergeCell ref="E188:AR188"/>
    <mergeCell ref="AS188:BB188"/>
    <mergeCell ref="BC188:BM188"/>
    <mergeCell ref="BN188:CB188"/>
    <mergeCell ref="A185:D185"/>
    <mergeCell ref="E185:AR185"/>
    <mergeCell ref="AS185:BB185"/>
    <mergeCell ref="BC185:BM185"/>
    <mergeCell ref="BN185:CB185"/>
    <mergeCell ref="A186:D186"/>
    <mergeCell ref="E186:AR186"/>
    <mergeCell ref="AS186:BB186"/>
    <mergeCell ref="BC186:BM186"/>
    <mergeCell ref="BN186:CB186"/>
    <mergeCell ref="A191:D191"/>
    <mergeCell ref="E191:AR191"/>
    <mergeCell ref="AS191:BB191"/>
    <mergeCell ref="BC191:BM191"/>
    <mergeCell ref="BN191:CB191"/>
    <mergeCell ref="A192:D192"/>
    <mergeCell ref="E192:AR192"/>
    <mergeCell ref="AS192:BB192"/>
    <mergeCell ref="BC192:BM192"/>
    <mergeCell ref="BN192:CB192"/>
    <mergeCell ref="A189:D189"/>
    <mergeCell ref="E189:AR189"/>
    <mergeCell ref="AS189:BB189"/>
    <mergeCell ref="BC189:BM189"/>
    <mergeCell ref="BN189:CB189"/>
    <mergeCell ref="A190:D190"/>
    <mergeCell ref="E190:AR190"/>
    <mergeCell ref="AS190:BB190"/>
    <mergeCell ref="BC190:BM190"/>
    <mergeCell ref="BN190:CB190"/>
    <mergeCell ref="A195:D195"/>
    <mergeCell ref="E195:AR195"/>
    <mergeCell ref="AS195:BB195"/>
    <mergeCell ref="BC195:BM195"/>
    <mergeCell ref="BN195:CB195"/>
    <mergeCell ref="A196:D196"/>
    <mergeCell ref="E196:AR196"/>
    <mergeCell ref="AS196:BB196"/>
    <mergeCell ref="BC196:BM196"/>
    <mergeCell ref="BN196:CB196"/>
    <mergeCell ref="A193:D193"/>
    <mergeCell ref="E193:AR193"/>
    <mergeCell ref="AS193:BB193"/>
    <mergeCell ref="BC193:BM193"/>
    <mergeCell ref="BN193:CB193"/>
    <mergeCell ref="A194:D194"/>
    <mergeCell ref="E194:AR194"/>
    <mergeCell ref="AS194:BB194"/>
    <mergeCell ref="BC194:BM194"/>
    <mergeCell ref="BN194:CB194"/>
    <mergeCell ref="A199:D199"/>
    <mergeCell ref="E199:AR199"/>
    <mergeCell ref="AS199:BB199"/>
    <mergeCell ref="BC199:BM199"/>
    <mergeCell ref="BN199:CB199"/>
    <mergeCell ref="A200:D200"/>
    <mergeCell ref="E200:AR200"/>
    <mergeCell ref="AS200:BB200"/>
    <mergeCell ref="BC200:BM200"/>
    <mergeCell ref="BN200:CB200"/>
    <mergeCell ref="A197:D197"/>
    <mergeCell ref="E197:AR197"/>
    <mergeCell ref="AS197:BB197"/>
    <mergeCell ref="BC197:BM197"/>
    <mergeCell ref="BN197:CB197"/>
    <mergeCell ref="A198:D198"/>
    <mergeCell ref="E198:AR198"/>
    <mergeCell ref="AS198:BB198"/>
    <mergeCell ref="BC198:BM198"/>
    <mergeCell ref="BN198:CB198"/>
    <mergeCell ref="A203:D203"/>
    <mergeCell ref="E203:AR203"/>
    <mergeCell ref="AS203:BB203"/>
    <mergeCell ref="BC203:BM203"/>
    <mergeCell ref="BN203:CB203"/>
    <mergeCell ref="A204:D204"/>
    <mergeCell ref="E204:AR204"/>
    <mergeCell ref="AS204:BB204"/>
    <mergeCell ref="BC204:BM204"/>
    <mergeCell ref="BN204:CB204"/>
    <mergeCell ref="A201:D201"/>
    <mergeCell ref="E201:AR201"/>
    <mergeCell ref="AS201:BB201"/>
    <mergeCell ref="BC201:BM201"/>
    <mergeCell ref="BN201:CB201"/>
    <mergeCell ref="A202:D202"/>
    <mergeCell ref="E202:AR202"/>
    <mergeCell ref="AS202:BB202"/>
    <mergeCell ref="BC202:BM202"/>
    <mergeCell ref="BN202:CB202"/>
    <mergeCell ref="A207:D207"/>
    <mergeCell ref="E207:AR207"/>
    <mergeCell ref="AS207:BB207"/>
    <mergeCell ref="BC207:BM207"/>
    <mergeCell ref="BN207:CB207"/>
    <mergeCell ref="CC207:CK207"/>
    <mergeCell ref="A205:D205"/>
    <mergeCell ref="E205:AR205"/>
    <mergeCell ref="AS205:BB205"/>
    <mergeCell ref="BC205:BM205"/>
    <mergeCell ref="BN205:CB205"/>
    <mergeCell ref="A206:D206"/>
    <mergeCell ref="E206:AR206"/>
    <mergeCell ref="AS206:BB206"/>
    <mergeCell ref="BC206:BM206"/>
    <mergeCell ref="BN206:CB206"/>
    <mergeCell ref="Y210:AJ210"/>
    <mergeCell ref="AL210:BM210"/>
    <mergeCell ref="AB217:AD217"/>
    <mergeCell ref="O215:AN215"/>
    <mergeCell ref="BA215:BV215"/>
    <mergeCell ref="O216:AN216"/>
    <mergeCell ref="AQ216:AY216"/>
    <mergeCell ref="BA216:BV216"/>
    <mergeCell ref="A217:B217"/>
    <mergeCell ref="C217:E217"/>
    <mergeCell ref="F217:G217"/>
    <mergeCell ref="H217:X217"/>
    <mergeCell ref="Y217:AA217"/>
    <mergeCell ref="Y211:AJ211"/>
    <mergeCell ref="AL211:BM211"/>
    <mergeCell ref="Y213:AJ213"/>
    <mergeCell ref="AL213:BM213"/>
    <mergeCell ref="Y214:AJ214"/>
    <mergeCell ref="AL214:BM214"/>
  </mergeCells>
  <pageMargins left="0.78740157480314965" right="0.39370078740157483" top="0.27559055118110237" bottom="0.27559055118110237" header="0.27559055118110237" footer="0.27559055118110237"/>
  <pageSetup paperSize="9" scale="99" fitToHeight="41" orientation="portrait" r:id="rId1"/>
  <headerFooter alignWithMargins="0"/>
  <rowBreaks count="2" manualBreakCount="2">
    <brk id="55" max="79" man="1"/>
    <brk id="125" max="79" man="1"/>
  </rowBreaks>
  <colBreaks count="1" manualBreakCount="1">
    <brk id="56" max="6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pageSetUpPr fitToPage="1"/>
  </sheetPr>
  <dimension ref="A1:CQ90"/>
  <sheetViews>
    <sheetView view="pageBreakPreview" topLeftCell="A13" zoomScaleSheetLayoutView="100" workbookViewId="0">
      <selection activeCell="BD26" sqref="BD26:BM26"/>
    </sheetView>
  </sheetViews>
  <sheetFormatPr defaultColWidth="1.140625" defaultRowHeight="12.75" x14ac:dyDescent="0.2"/>
  <cols>
    <col min="1" max="44" width="1.140625" style="4"/>
    <col min="45" max="45" width="1.28515625" style="4" customWidth="1"/>
    <col min="46" max="67" width="1.140625" style="4"/>
    <col min="68" max="68" width="1.28515625" style="4" customWidth="1"/>
    <col min="69" max="78" width="1.140625" style="4"/>
    <col min="79" max="80" width="1.140625" style="4" customWidth="1"/>
    <col min="81" max="81" width="3.5703125" style="4" bestFit="1" customWidth="1"/>
    <col min="82" max="88" width="1.140625" style="4"/>
    <col min="89" max="89" width="15.5703125" style="4" customWidth="1"/>
    <col min="90" max="93" width="1.140625" style="4"/>
    <col min="94" max="94" width="3.5703125" style="4" bestFit="1" customWidth="1"/>
    <col min="95" max="95" width="12.5703125" style="4" bestFit="1" customWidth="1"/>
    <col min="96" max="16384" width="1.140625" style="4"/>
  </cols>
  <sheetData>
    <row r="1" spans="1:95" x14ac:dyDescent="0.2">
      <c r="BC1" s="3"/>
      <c r="BD1" s="3"/>
      <c r="BE1" s="3"/>
      <c r="BF1" s="3"/>
      <c r="BG1" s="3"/>
      <c r="BH1" s="3"/>
      <c r="BI1" s="3"/>
      <c r="BJ1" s="3"/>
      <c r="BK1" s="3"/>
      <c r="BL1" s="3"/>
      <c r="BM1" s="3"/>
      <c r="BN1" s="3"/>
      <c r="BO1" s="3"/>
      <c r="BP1" s="3"/>
      <c r="BQ1" s="3"/>
      <c r="BR1" s="3"/>
      <c r="BS1" s="3"/>
      <c r="BT1" s="3"/>
      <c r="BU1" s="3"/>
      <c r="BV1" s="3"/>
      <c r="BW1" s="3"/>
      <c r="BX1" s="3"/>
      <c r="BY1" s="3"/>
      <c r="BZ1" s="3"/>
      <c r="CA1" s="3"/>
      <c r="CB1" s="71" t="s">
        <v>396</v>
      </c>
    </row>
    <row r="2" spans="1:95" ht="73.5" customHeight="1" x14ac:dyDescent="0.2">
      <c r="AV2" s="368" t="s">
        <v>551</v>
      </c>
      <c r="AW2" s="368"/>
      <c r="AX2" s="368"/>
      <c r="AY2" s="368"/>
      <c r="AZ2" s="368"/>
      <c r="BA2" s="368"/>
      <c r="BB2" s="368"/>
      <c r="BC2" s="368"/>
      <c r="BD2" s="368"/>
      <c r="BE2" s="368"/>
      <c r="BF2" s="368"/>
      <c r="BG2" s="368"/>
      <c r="BH2" s="368"/>
      <c r="BI2" s="368"/>
      <c r="BJ2" s="368"/>
      <c r="BK2" s="368"/>
      <c r="BL2" s="368"/>
      <c r="BM2" s="368"/>
      <c r="BN2" s="368"/>
      <c r="BO2" s="368"/>
      <c r="BP2" s="368"/>
      <c r="BQ2" s="368"/>
      <c r="BR2" s="368"/>
      <c r="BS2" s="368"/>
      <c r="BT2" s="368"/>
      <c r="BU2" s="368"/>
      <c r="BV2" s="368"/>
      <c r="BW2" s="368"/>
      <c r="BX2" s="368"/>
      <c r="BY2" s="368"/>
      <c r="BZ2" s="368"/>
      <c r="CA2" s="368"/>
      <c r="CB2" s="368"/>
    </row>
    <row r="3" spans="1:95" ht="6.95" customHeight="1" x14ac:dyDescent="0.2">
      <c r="BC3" s="3"/>
      <c r="BD3" s="3"/>
      <c r="BE3" s="3"/>
      <c r="BF3" s="3"/>
      <c r="BG3" s="3"/>
      <c r="BH3" s="3"/>
      <c r="BI3" s="3"/>
      <c r="BJ3" s="3"/>
      <c r="BK3" s="3"/>
      <c r="BL3" s="3"/>
      <c r="BM3" s="3"/>
      <c r="BN3" s="3"/>
      <c r="BO3" s="3"/>
      <c r="BP3" s="3"/>
      <c r="BQ3" s="3"/>
      <c r="BR3" s="3"/>
      <c r="BS3" s="3"/>
      <c r="BT3" s="3"/>
      <c r="BU3" s="3"/>
      <c r="BV3" s="3"/>
      <c r="BW3" s="3"/>
      <c r="BX3" s="3"/>
      <c r="BY3" s="3"/>
      <c r="BZ3" s="3"/>
      <c r="CA3" s="3"/>
      <c r="CB3" s="3"/>
    </row>
    <row r="4" spans="1:95" ht="15.75" x14ac:dyDescent="0.25">
      <c r="A4" s="428" t="s">
        <v>404</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row>
    <row r="5" spans="1:95" ht="7.5" customHeight="1" x14ac:dyDescent="0.2"/>
    <row r="6" spans="1:95" ht="44.25" customHeight="1" x14ac:dyDescent="0.25">
      <c r="A6" s="544" t="s">
        <v>565</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row>
    <row r="7" spans="1:95" x14ac:dyDescent="0.2">
      <c r="A7" s="533" t="s">
        <v>221</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3"/>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row>
    <row r="8" spans="1:95" ht="12" customHeight="1" x14ac:dyDescent="0.2">
      <c r="CP8" s="4">
        <v>244</v>
      </c>
      <c r="CQ8" s="80">
        <f>BN35+BN80</f>
        <v>2000000</v>
      </c>
    </row>
    <row r="9" spans="1:95" ht="12" customHeight="1" x14ac:dyDescent="0.2">
      <c r="A9" s="153" t="s">
        <v>553</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row>
    <row r="10" spans="1:95" ht="37.5" customHeight="1" x14ac:dyDescent="0.25">
      <c r="A10" s="485" t="s">
        <v>405</v>
      </c>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548" t="s">
        <v>656</v>
      </c>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row>
    <row r="11" spans="1:95" ht="14.25" customHeight="1" x14ac:dyDescent="0.25">
      <c r="A11" s="485" t="s">
        <v>524</v>
      </c>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B11" s="485"/>
      <c r="AC11" s="485"/>
      <c r="AD11" s="485"/>
      <c r="AE11" s="485"/>
      <c r="AF11" s="485"/>
      <c r="AG11" s="485"/>
      <c r="AH11" s="485"/>
      <c r="AI11" s="485"/>
      <c r="AJ11" s="485"/>
      <c r="AK11" s="485"/>
      <c r="AL11" s="485"/>
      <c r="AM11" s="485"/>
      <c r="AN11" s="485"/>
      <c r="AO11" s="485"/>
      <c r="AP11" s="485"/>
      <c r="AQ11" s="485"/>
      <c r="AR11" s="485"/>
      <c r="AS11" s="485"/>
      <c r="AT11" s="485"/>
      <c r="AU11" s="485"/>
      <c r="AV11" s="485"/>
      <c r="AW11" s="485"/>
      <c r="AX11" s="485"/>
      <c r="AY11" s="485"/>
      <c r="AZ11" s="485"/>
      <c r="BA11" s="485"/>
      <c r="BB11" s="485"/>
      <c r="BC11" s="485"/>
      <c r="BD11" s="485"/>
      <c r="BE11" s="485"/>
      <c r="BF11" s="485"/>
      <c r="BG11" s="485"/>
      <c r="BH11" s="485"/>
      <c r="BI11" s="485"/>
      <c r="BJ11" s="485"/>
      <c r="BK11" s="485"/>
      <c r="BL11" s="485"/>
      <c r="BM11" s="485"/>
      <c r="BN11" s="485"/>
      <c r="BO11" s="485"/>
      <c r="BP11" s="485"/>
      <c r="BQ11" s="485"/>
      <c r="BR11" s="485"/>
      <c r="BS11" s="485"/>
      <c r="BT11" s="485"/>
      <c r="BU11" s="485"/>
      <c r="BV11" s="485"/>
      <c r="BW11" s="485"/>
      <c r="BX11" s="485"/>
      <c r="BY11" s="485"/>
      <c r="BZ11" s="485"/>
      <c r="CA11" s="485"/>
      <c r="CB11" s="485"/>
    </row>
    <row r="12" spans="1:95" ht="12" customHeight="1" x14ac:dyDescent="0.2">
      <c r="A12" s="157" t="s">
        <v>142</v>
      </c>
      <c r="B12" s="158"/>
      <c r="C12" s="158"/>
      <c r="D12" s="159"/>
      <c r="E12" s="157" t="s">
        <v>522</v>
      </c>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9"/>
      <c r="BB12" s="157" t="s">
        <v>8</v>
      </c>
      <c r="BC12" s="158"/>
      <c r="BD12" s="158"/>
      <c r="BE12" s="158"/>
      <c r="BF12" s="158"/>
      <c r="BG12" s="158"/>
      <c r="BH12" s="158"/>
      <c r="BI12" s="158"/>
      <c r="BJ12" s="158"/>
      <c r="BK12" s="158"/>
      <c r="BL12" s="158"/>
      <c r="BM12" s="159"/>
      <c r="BN12" s="157" t="s">
        <v>30</v>
      </c>
      <c r="BO12" s="158"/>
      <c r="BP12" s="158"/>
      <c r="BQ12" s="158"/>
      <c r="BR12" s="158"/>
      <c r="BS12" s="158"/>
      <c r="BT12" s="158"/>
      <c r="BU12" s="158"/>
      <c r="BV12" s="158"/>
      <c r="BW12" s="158"/>
      <c r="BX12" s="158"/>
      <c r="BY12" s="158"/>
      <c r="BZ12" s="158"/>
      <c r="CA12" s="158"/>
      <c r="CB12" s="159"/>
    </row>
    <row r="13" spans="1:95" ht="12" customHeight="1" x14ac:dyDescent="0.2">
      <c r="A13" s="407" t="s">
        <v>143</v>
      </c>
      <c r="B13" s="408"/>
      <c r="C13" s="408"/>
      <c r="D13" s="409"/>
      <c r="E13" s="407"/>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9"/>
      <c r="BB13" s="407" t="s">
        <v>523</v>
      </c>
      <c r="BC13" s="408"/>
      <c r="BD13" s="408"/>
      <c r="BE13" s="408"/>
      <c r="BF13" s="408"/>
      <c r="BG13" s="408"/>
      <c r="BH13" s="408"/>
      <c r="BI13" s="408"/>
      <c r="BJ13" s="408"/>
      <c r="BK13" s="408"/>
      <c r="BL13" s="408"/>
      <c r="BM13" s="409"/>
      <c r="BN13" s="407" t="s">
        <v>513</v>
      </c>
      <c r="BO13" s="408"/>
      <c r="BP13" s="408"/>
      <c r="BQ13" s="408"/>
      <c r="BR13" s="408"/>
      <c r="BS13" s="408"/>
      <c r="BT13" s="408"/>
      <c r="BU13" s="408"/>
      <c r="BV13" s="408"/>
      <c r="BW13" s="408"/>
      <c r="BX13" s="408"/>
      <c r="BY13" s="408"/>
      <c r="BZ13" s="408"/>
      <c r="CA13" s="408"/>
      <c r="CB13" s="409"/>
    </row>
    <row r="14" spans="1:95" ht="12" customHeight="1" x14ac:dyDescent="0.2">
      <c r="A14" s="407"/>
      <c r="B14" s="408"/>
      <c r="C14" s="408"/>
      <c r="D14" s="409"/>
      <c r="E14" s="99"/>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1"/>
      <c r="BB14" s="407" t="s">
        <v>381</v>
      </c>
      <c r="BC14" s="408"/>
      <c r="BD14" s="408"/>
      <c r="BE14" s="408"/>
      <c r="BF14" s="408"/>
      <c r="BG14" s="408"/>
      <c r="BH14" s="408"/>
      <c r="BI14" s="408"/>
      <c r="BJ14" s="408"/>
      <c r="BK14" s="408"/>
      <c r="BL14" s="408"/>
      <c r="BM14" s="409"/>
      <c r="BN14" s="407" t="s">
        <v>432</v>
      </c>
      <c r="BO14" s="408"/>
      <c r="BP14" s="408"/>
      <c r="BQ14" s="408"/>
      <c r="BR14" s="408"/>
      <c r="BS14" s="408"/>
      <c r="BT14" s="408"/>
      <c r="BU14" s="408"/>
      <c r="BV14" s="408"/>
      <c r="BW14" s="408"/>
      <c r="BX14" s="408"/>
      <c r="BY14" s="408"/>
      <c r="BZ14" s="408"/>
      <c r="CA14" s="408"/>
      <c r="CB14" s="409"/>
    </row>
    <row r="15" spans="1:95" ht="12" customHeight="1" x14ac:dyDescent="0.2">
      <c r="A15" s="400">
        <v>1</v>
      </c>
      <c r="B15" s="401"/>
      <c r="C15" s="401"/>
      <c r="D15" s="402"/>
      <c r="E15" s="400">
        <v>2</v>
      </c>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2"/>
      <c r="BB15" s="400">
        <v>3</v>
      </c>
      <c r="BC15" s="401"/>
      <c r="BD15" s="401"/>
      <c r="BE15" s="401"/>
      <c r="BF15" s="401"/>
      <c r="BG15" s="401"/>
      <c r="BH15" s="401"/>
      <c r="BI15" s="401"/>
      <c r="BJ15" s="401"/>
      <c r="BK15" s="401"/>
      <c r="BL15" s="401"/>
      <c r="BM15" s="402"/>
      <c r="BN15" s="400">
        <v>4</v>
      </c>
      <c r="BO15" s="401"/>
      <c r="BP15" s="401"/>
      <c r="BQ15" s="401"/>
      <c r="BR15" s="401"/>
      <c r="BS15" s="401"/>
      <c r="BT15" s="401"/>
      <c r="BU15" s="401"/>
      <c r="BV15" s="401"/>
      <c r="BW15" s="401"/>
      <c r="BX15" s="401"/>
      <c r="BY15" s="401"/>
      <c r="BZ15" s="401"/>
      <c r="CA15" s="401"/>
      <c r="CB15" s="402"/>
    </row>
    <row r="16" spans="1:95" ht="76.5" customHeight="1" x14ac:dyDescent="0.2">
      <c r="A16" s="413">
        <v>1</v>
      </c>
      <c r="B16" s="414"/>
      <c r="C16" s="414"/>
      <c r="D16" s="415"/>
      <c r="E16" s="550" t="s">
        <v>657</v>
      </c>
      <c r="F16" s="551"/>
      <c r="G16" s="551"/>
      <c r="H16" s="551"/>
      <c r="I16" s="551"/>
      <c r="J16" s="551"/>
      <c r="K16" s="551"/>
      <c r="L16" s="551"/>
      <c r="M16" s="551"/>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2"/>
      <c r="BB16" s="580">
        <v>931205</v>
      </c>
      <c r="BC16" s="581"/>
      <c r="BD16" s="581"/>
      <c r="BE16" s="581"/>
      <c r="BF16" s="581"/>
      <c r="BG16" s="581"/>
      <c r="BH16" s="581"/>
      <c r="BI16" s="581"/>
      <c r="BJ16" s="581"/>
      <c r="BK16" s="581"/>
      <c r="BL16" s="581"/>
      <c r="BM16" s="582"/>
      <c r="BN16" s="237">
        <v>2000000</v>
      </c>
      <c r="BO16" s="238"/>
      <c r="BP16" s="238"/>
      <c r="BQ16" s="238"/>
      <c r="BR16" s="238"/>
      <c r="BS16" s="238"/>
      <c r="BT16" s="238"/>
      <c r="BU16" s="238"/>
      <c r="BV16" s="238"/>
      <c r="BW16" s="238"/>
      <c r="BX16" s="238"/>
      <c r="BY16" s="238"/>
      <c r="BZ16" s="238"/>
      <c r="CA16" s="238"/>
      <c r="CB16" s="278"/>
    </row>
    <row r="17" spans="1:80" ht="12" customHeight="1" x14ac:dyDescent="0.2">
      <c r="A17" s="377"/>
      <c r="B17" s="378"/>
      <c r="C17" s="378"/>
      <c r="D17" s="379"/>
      <c r="E17" s="380" t="s">
        <v>421</v>
      </c>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81"/>
      <c r="AS17" s="381"/>
      <c r="AT17" s="381"/>
      <c r="AU17" s="381"/>
      <c r="AV17" s="381"/>
      <c r="AW17" s="381"/>
      <c r="AX17" s="381"/>
      <c r="AY17" s="381"/>
      <c r="AZ17" s="381"/>
      <c r="BA17" s="382"/>
      <c r="BB17" s="386" t="s">
        <v>52</v>
      </c>
      <c r="BC17" s="387"/>
      <c r="BD17" s="387"/>
      <c r="BE17" s="387"/>
      <c r="BF17" s="387"/>
      <c r="BG17" s="387"/>
      <c r="BH17" s="387"/>
      <c r="BI17" s="387"/>
      <c r="BJ17" s="387"/>
      <c r="BK17" s="387"/>
      <c r="BL17" s="387"/>
      <c r="BM17" s="388"/>
      <c r="BN17" s="545">
        <f>SUM(BN16:CB16)</f>
        <v>2000000</v>
      </c>
      <c r="BO17" s="546"/>
      <c r="BP17" s="546"/>
      <c r="BQ17" s="546"/>
      <c r="BR17" s="546"/>
      <c r="BS17" s="546"/>
      <c r="BT17" s="546"/>
      <c r="BU17" s="546"/>
      <c r="BV17" s="546"/>
      <c r="BW17" s="546"/>
      <c r="BX17" s="546"/>
      <c r="BY17" s="546"/>
      <c r="BZ17" s="546"/>
      <c r="CA17" s="546"/>
      <c r="CB17" s="547"/>
    </row>
    <row r="18" spans="1:80" ht="15.75" x14ac:dyDescent="0.25">
      <c r="A18" s="428" t="s">
        <v>539</v>
      </c>
      <c r="B18" s="428"/>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8"/>
      <c r="AY18" s="428"/>
      <c r="AZ18" s="428"/>
      <c r="BA18" s="428"/>
      <c r="BB18" s="428"/>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row>
    <row r="19" spans="1:80" ht="15.75" x14ac:dyDescent="0.25">
      <c r="A19" s="7" t="s">
        <v>406</v>
      </c>
      <c r="B19" s="119"/>
      <c r="C19" s="119"/>
      <c r="D19" s="119"/>
      <c r="E19" s="119"/>
      <c r="F19" s="119"/>
      <c r="G19" s="119"/>
      <c r="H19" s="119"/>
      <c r="I19" s="119"/>
      <c r="J19" s="119"/>
      <c r="K19" s="119"/>
      <c r="L19" s="119"/>
      <c r="M19" s="119"/>
      <c r="N19" s="119"/>
      <c r="O19" s="119"/>
      <c r="P19" s="119"/>
      <c r="Q19" s="119"/>
      <c r="R19" s="119"/>
      <c r="S19" s="434" t="s">
        <v>129</v>
      </c>
      <c r="T19" s="434"/>
      <c r="U19" s="434"/>
      <c r="V19" s="434"/>
      <c r="W19" s="434"/>
      <c r="X19" s="434"/>
      <c r="Y19" s="434"/>
      <c r="Z19" s="434"/>
      <c r="AA19" s="434"/>
      <c r="AB19" s="434"/>
      <c r="AC19" s="434"/>
      <c r="AD19" s="434"/>
      <c r="AE19" s="434"/>
      <c r="AF19" s="434"/>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row>
    <row r="20" spans="1:80" ht="14.25" customHeight="1" x14ac:dyDescent="0.25">
      <c r="A20" s="72"/>
      <c r="B20" s="72"/>
      <c r="C20" s="72"/>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row>
    <row r="21" spans="1:80" ht="15.75" x14ac:dyDescent="0.25">
      <c r="A21" s="428" t="s">
        <v>545</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row>
    <row r="22" spans="1:80" ht="15.75"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410" t="s">
        <v>511</v>
      </c>
      <c r="AT22" s="410"/>
      <c r="AU22" s="410"/>
      <c r="AV22" s="410"/>
      <c r="AW22" s="410"/>
      <c r="AX22" s="410"/>
      <c r="AY22" s="410"/>
      <c r="AZ22" s="410"/>
      <c r="BA22" s="410"/>
      <c r="BB22" s="410"/>
      <c r="BC22" s="434" t="s">
        <v>281</v>
      </c>
      <c r="BD22" s="434"/>
      <c r="BE22" s="434"/>
      <c r="BF22" s="434"/>
      <c r="BG22" s="434"/>
      <c r="BH22" s="434"/>
      <c r="BI22" s="434"/>
      <c r="BJ22" s="434"/>
      <c r="BK22" s="434"/>
      <c r="BL22" s="434"/>
      <c r="BM22" s="434"/>
      <c r="BN22" s="434"/>
      <c r="BO22" s="434"/>
      <c r="BP22" s="434"/>
      <c r="BQ22" s="119"/>
      <c r="BR22" s="119"/>
      <c r="BS22" s="119"/>
      <c r="BT22" s="119"/>
      <c r="BU22" s="119"/>
      <c r="BV22" s="119"/>
      <c r="BW22" s="119"/>
      <c r="BX22" s="119"/>
      <c r="BY22" s="119"/>
      <c r="BZ22" s="119"/>
      <c r="CA22" s="119"/>
      <c r="CB22" s="119"/>
    </row>
    <row r="23" spans="1:80" x14ac:dyDescent="0.2">
      <c r="A23" s="157" t="s">
        <v>142</v>
      </c>
      <c r="B23" s="158"/>
      <c r="C23" s="158"/>
      <c r="D23" s="159"/>
      <c r="E23" s="157" t="s">
        <v>422</v>
      </c>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9"/>
      <c r="BD23" s="157" t="s">
        <v>424</v>
      </c>
      <c r="BE23" s="158"/>
      <c r="BF23" s="158"/>
      <c r="BG23" s="158"/>
      <c r="BH23" s="158"/>
      <c r="BI23" s="158"/>
      <c r="BJ23" s="158"/>
      <c r="BK23" s="158"/>
      <c r="BL23" s="158"/>
      <c r="BM23" s="159"/>
      <c r="BN23" s="157" t="s">
        <v>477</v>
      </c>
      <c r="BO23" s="158"/>
      <c r="BP23" s="158"/>
      <c r="BQ23" s="158"/>
      <c r="BR23" s="158"/>
      <c r="BS23" s="158"/>
      <c r="BT23" s="158"/>
      <c r="BU23" s="158"/>
      <c r="BV23" s="158"/>
      <c r="BW23" s="158"/>
      <c r="BX23" s="158"/>
      <c r="BY23" s="158"/>
      <c r="BZ23" s="158"/>
      <c r="CA23" s="158"/>
      <c r="CB23" s="159"/>
    </row>
    <row r="24" spans="1:80" x14ac:dyDescent="0.2">
      <c r="A24" s="407" t="s">
        <v>143</v>
      </c>
      <c r="B24" s="408"/>
      <c r="C24" s="408"/>
      <c r="D24" s="409"/>
      <c r="E24" s="407"/>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08"/>
      <c r="AZ24" s="408"/>
      <c r="BA24" s="408"/>
      <c r="BB24" s="408"/>
      <c r="BC24" s="409"/>
      <c r="BD24" s="407" t="s">
        <v>503</v>
      </c>
      <c r="BE24" s="408"/>
      <c r="BF24" s="408"/>
      <c r="BG24" s="408"/>
      <c r="BH24" s="408"/>
      <c r="BI24" s="408"/>
      <c r="BJ24" s="408"/>
      <c r="BK24" s="408"/>
      <c r="BL24" s="408"/>
      <c r="BM24" s="409"/>
      <c r="BN24" s="407" t="s">
        <v>504</v>
      </c>
      <c r="BO24" s="408"/>
      <c r="BP24" s="408"/>
      <c r="BQ24" s="408"/>
      <c r="BR24" s="408"/>
      <c r="BS24" s="408"/>
      <c r="BT24" s="408"/>
      <c r="BU24" s="408"/>
      <c r="BV24" s="408"/>
      <c r="BW24" s="408"/>
      <c r="BX24" s="408"/>
      <c r="BY24" s="408"/>
      <c r="BZ24" s="408"/>
      <c r="CA24" s="408"/>
      <c r="CB24" s="409"/>
    </row>
    <row r="25" spans="1:80" x14ac:dyDescent="0.2">
      <c r="A25" s="400">
        <v>1</v>
      </c>
      <c r="B25" s="401"/>
      <c r="C25" s="401"/>
      <c r="D25" s="402"/>
      <c r="E25" s="400">
        <v>2</v>
      </c>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2"/>
      <c r="BD25" s="400">
        <v>3</v>
      </c>
      <c r="BE25" s="401"/>
      <c r="BF25" s="401"/>
      <c r="BG25" s="401"/>
      <c r="BH25" s="401"/>
      <c r="BI25" s="401"/>
      <c r="BJ25" s="401"/>
      <c r="BK25" s="401"/>
      <c r="BL25" s="401"/>
      <c r="BM25" s="402"/>
      <c r="BN25" s="400">
        <v>4</v>
      </c>
      <c r="BO25" s="401"/>
      <c r="BP25" s="401"/>
      <c r="BQ25" s="401"/>
      <c r="BR25" s="401"/>
      <c r="BS25" s="401"/>
      <c r="BT25" s="401"/>
      <c r="BU25" s="401"/>
      <c r="BV25" s="401"/>
      <c r="BW25" s="401"/>
      <c r="BX25" s="401"/>
      <c r="BY25" s="401"/>
      <c r="BZ25" s="401"/>
      <c r="CA25" s="401"/>
      <c r="CB25" s="402"/>
    </row>
    <row r="26" spans="1:80" ht="23.25" customHeight="1" x14ac:dyDescent="0.2">
      <c r="A26" s="395" t="s">
        <v>155</v>
      </c>
      <c r="B26" s="151"/>
      <c r="C26" s="151"/>
      <c r="D26" s="396"/>
      <c r="E26" s="227" t="s">
        <v>658</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435"/>
      <c r="BD26" s="416">
        <v>10</v>
      </c>
      <c r="BE26" s="417"/>
      <c r="BF26" s="417"/>
      <c r="BG26" s="417"/>
      <c r="BH26" s="417"/>
      <c r="BI26" s="417"/>
      <c r="BJ26" s="417"/>
      <c r="BK26" s="417"/>
      <c r="BL26" s="417"/>
      <c r="BM26" s="418"/>
      <c r="BN26" s="392">
        <v>1540000</v>
      </c>
      <c r="BO26" s="393"/>
      <c r="BP26" s="393"/>
      <c r="BQ26" s="393"/>
      <c r="BR26" s="393"/>
      <c r="BS26" s="393"/>
      <c r="BT26" s="393"/>
      <c r="BU26" s="393"/>
      <c r="BV26" s="393"/>
      <c r="BW26" s="393"/>
      <c r="BX26" s="393"/>
      <c r="BY26" s="393"/>
      <c r="BZ26" s="393"/>
      <c r="CA26" s="393"/>
      <c r="CB26" s="394"/>
    </row>
    <row r="27" spans="1:80" hidden="1" x14ac:dyDescent="0.2">
      <c r="A27" s="395"/>
      <c r="B27" s="151"/>
      <c r="C27" s="151"/>
      <c r="D27" s="396"/>
      <c r="E27" s="361"/>
      <c r="F27" s="362"/>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3"/>
      <c r="BD27" s="364"/>
      <c r="BE27" s="365"/>
      <c r="BF27" s="365"/>
      <c r="BG27" s="365"/>
      <c r="BH27" s="365"/>
      <c r="BI27" s="365"/>
      <c r="BJ27" s="365"/>
      <c r="BK27" s="365"/>
      <c r="BL27" s="365"/>
      <c r="BM27" s="366"/>
      <c r="BN27" s="442"/>
      <c r="BO27" s="443"/>
      <c r="BP27" s="443"/>
      <c r="BQ27" s="443"/>
      <c r="BR27" s="443"/>
      <c r="BS27" s="443"/>
      <c r="BT27" s="443"/>
      <c r="BU27" s="443"/>
      <c r="BV27" s="443"/>
      <c r="BW27" s="443"/>
      <c r="BX27" s="443"/>
      <c r="BY27" s="443"/>
      <c r="BZ27" s="443"/>
      <c r="CA27" s="443"/>
      <c r="CB27" s="444"/>
    </row>
    <row r="28" spans="1:80" hidden="1" x14ac:dyDescent="0.2">
      <c r="A28" s="439"/>
      <c r="B28" s="440"/>
      <c r="C28" s="440"/>
      <c r="D28" s="441"/>
      <c r="E28" s="361"/>
      <c r="F28" s="362"/>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3"/>
      <c r="BD28" s="364"/>
      <c r="BE28" s="365"/>
      <c r="BF28" s="365"/>
      <c r="BG28" s="365"/>
      <c r="BH28" s="365"/>
      <c r="BI28" s="365"/>
      <c r="BJ28" s="365"/>
      <c r="BK28" s="365"/>
      <c r="BL28" s="365"/>
      <c r="BM28" s="366"/>
      <c r="BN28" s="442"/>
      <c r="BO28" s="443"/>
      <c r="BP28" s="443"/>
      <c r="BQ28" s="443"/>
      <c r="BR28" s="443"/>
      <c r="BS28" s="443"/>
      <c r="BT28" s="443"/>
      <c r="BU28" s="443"/>
      <c r="BV28" s="443"/>
      <c r="BW28" s="443"/>
      <c r="BX28" s="443"/>
      <c r="BY28" s="443"/>
      <c r="BZ28" s="443"/>
      <c r="CA28" s="443"/>
      <c r="CB28" s="444"/>
    </row>
    <row r="29" spans="1:80" hidden="1" x14ac:dyDescent="0.2">
      <c r="A29" s="439"/>
      <c r="B29" s="440"/>
      <c r="C29" s="440"/>
      <c r="D29" s="441"/>
      <c r="E29" s="361"/>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3"/>
      <c r="BD29" s="364"/>
      <c r="BE29" s="365"/>
      <c r="BF29" s="365"/>
      <c r="BG29" s="365"/>
      <c r="BH29" s="365"/>
      <c r="BI29" s="365"/>
      <c r="BJ29" s="365"/>
      <c r="BK29" s="365"/>
      <c r="BL29" s="365"/>
      <c r="BM29" s="366"/>
      <c r="BN29" s="442"/>
      <c r="BO29" s="443"/>
      <c r="BP29" s="443"/>
      <c r="BQ29" s="443"/>
      <c r="BR29" s="443"/>
      <c r="BS29" s="443"/>
      <c r="BT29" s="443"/>
      <c r="BU29" s="443"/>
      <c r="BV29" s="443"/>
      <c r="BW29" s="443"/>
      <c r="BX29" s="443"/>
      <c r="BY29" s="443"/>
      <c r="BZ29" s="443"/>
      <c r="CA29" s="443"/>
      <c r="CB29" s="444"/>
    </row>
    <row r="30" spans="1:80" hidden="1" x14ac:dyDescent="0.2">
      <c r="A30" s="439"/>
      <c r="B30" s="440"/>
      <c r="C30" s="440"/>
      <c r="D30" s="441"/>
      <c r="E30" s="397"/>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c r="AQ30" s="398"/>
      <c r="AR30" s="398"/>
      <c r="AS30" s="398"/>
      <c r="AT30" s="398"/>
      <c r="AU30" s="398"/>
      <c r="AV30" s="398"/>
      <c r="AW30" s="398"/>
      <c r="AX30" s="398"/>
      <c r="AY30" s="398"/>
      <c r="AZ30" s="398"/>
      <c r="BA30" s="398"/>
      <c r="BB30" s="398"/>
      <c r="BC30" s="399"/>
      <c r="BD30" s="442"/>
      <c r="BE30" s="443"/>
      <c r="BF30" s="443"/>
      <c r="BG30" s="443"/>
      <c r="BH30" s="443"/>
      <c r="BI30" s="443"/>
      <c r="BJ30" s="443"/>
      <c r="BK30" s="443"/>
      <c r="BL30" s="443"/>
      <c r="BM30" s="444"/>
      <c r="BN30" s="442"/>
      <c r="BO30" s="443"/>
      <c r="BP30" s="443"/>
      <c r="BQ30" s="443"/>
      <c r="BR30" s="443"/>
      <c r="BS30" s="443"/>
      <c r="BT30" s="443"/>
      <c r="BU30" s="443"/>
      <c r="BV30" s="443"/>
      <c r="BW30" s="443"/>
      <c r="BX30" s="443"/>
      <c r="BY30" s="443"/>
      <c r="BZ30" s="443"/>
      <c r="CA30" s="443"/>
      <c r="CB30" s="444"/>
    </row>
    <row r="31" spans="1:80" hidden="1" x14ac:dyDescent="0.2">
      <c r="A31" s="439"/>
      <c r="B31" s="440"/>
      <c r="C31" s="440"/>
      <c r="D31" s="441"/>
      <c r="E31" s="397"/>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9"/>
      <c r="BD31" s="442"/>
      <c r="BE31" s="443"/>
      <c r="BF31" s="443"/>
      <c r="BG31" s="443"/>
      <c r="BH31" s="443"/>
      <c r="BI31" s="443"/>
      <c r="BJ31" s="443"/>
      <c r="BK31" s="443"/>
      <c r="BL31" s="443"/>
      <c r="BM31" s="444"/>
      <c r="BN31" s="442"/>
      <c r="BO31" s="443"/>
      <c r="BP31" s="443"/>
      <c r="BQ31" s="443"/>
      <c r="BR31" s="443"/>
      <c r="BS31" s="443"/>
      <c r="BT31" s="443"/>
      <c r="BU31" s="443"/>
      <c r="BV31" s="443"/>
      <c r="BW31" s="443"/>
      <c r="BX31" s="443"/>
      <c r="BY31" s="443"/>
      <c r="BZ31" s="443"/>
      <c r="CA31" s="443"/>
      <c r="CB31" s="444"/>
    </row>
    <row r="32" spans="1:80" hidden="1" x14ac:dyDescent="0.2">
      <c r="A32" s="439"/>
      <c r="B32" s="440"/>
      <c r="C32" s="440"/>
      <c r="D32" s="441"/>
      <c r="E32" s="397"/>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8"/>
      <c r="BC32" s="399"/>
      <c r="BD32" s="442"/>
      <c r="BE32" s="443"/>
      <c r="BF32" s="443"/>
      <c r="BG32" s="443"/>
      <c r="BH32" s="443"/>
      <c r="BI32" s="443"/>
      <c r="BJ32" s="443"/>
      <c r="BK32" s="443"/>
      <c r="BL32" s="443"/>
      <c r="BM32" s="444"/>
      <c r="BN32" s="442"/>
      <c r="BO32" s="443"/>
      <c r="BP32" s="443"/>
      <c r="BQ32" s="443"/>
      <c r="BR32" s="443"/>
      <c r="BS32" s="443"/>
      <c r="BT32" s="443"/>
      <c r="BU32" s="443"/>
      <c r="BV32" s="443"/>
      <c r="BW32" s="443"/>
      <c r="BX32" s="443"/>
      <c r="BY32" s="443"/>
      <c r="BZ32" s="443"/>
      <c r="CA32" s="443"/>
      <c r="CB32" s="444"/>
    </row>
    <row r="33" spans="1:80" hidden="1" x14ac:dyDescent="0.2">
      <c r="A33" s="439"/>
      <c r="B33" s="440"/>
      <c r="C33" s="440"/>
      <c r="D33" s="441"/>
      <c r="E33" s="397"/>
      <c r="F33" s="398"/>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8"/>
      <c r="AI33" s="398"/>
      <c r="AJ33" s="398"/>
      <c r="AK33" s="398"/>
      <c r="AL33" s="398"/>
      <c r="AM33" s="398"/>
      <c r="AN33" s="398"/>
      <c r="AO33" s="398"/>
      <c r="AP33" s="398"/>
      <c r="AQ33" s="398"/>
      <c r="AR33" s="398"/>
      <c r="AS33" s="398"/>
      <c r="AT33" s="398"/>
      <c r="AU33" s="398"/>
      <c r="AV33" s="398"/>
      <c r="AW33" s="398"/>
      <c r="AX33" s="398"/>
      <c r="AY33" s="398"/>
      <c r="AZ33" s="398"/>
      <c r="BA33" s="398"/>
      <c r="BB33" s="398"/>
      <c r="BC33" s="399"/>
      <c r="BD33" s="442"/>
      <c r="BE33" s="443"/>
      <c r="BF33" s="443"/>
      <c r="BG33" s="443"/>
      <c r="BH33" s="443"/>
      <c r="BI33" s="443"/>
      <c r="BJ33" s="443"/>
      <c r="BK33" s="443"/>
      <c r="BL33" s="443"/>
      <c r="BM33" s="444"/>
      <c r="BN33" s="442"/>
      <c r="BO33" s="443"/>
      <c r="BP33" s="443"/>
      <c r="BQ33" s="443"/>
      <c r="BR33" s="443"/>
      <c r="BS33" s="443"/>
      <c r="BT33" s="443"/>
      <c r="BU33" s="443"/>
      <c r="BV33" s="443"/>
      <c r="BW33" s="443"/>
      <c r="BX33" s="443"/>
      <c r="BY33" s="443"/>
      <c r="BZ33" s="443"/>
      <c r="CA33" s="443"/>
      <c r="CB33" s="444"/>
    </row>
    <row r="34" spans="1:80" hidden="1" x14ac:dyDescent="0.2">
      <c r="A34" s="395"/>
      <c r="B34" s="151"/>
      <c r="C34" s="151"/>
      <c r="D34" s="396"/>
      <c r="E34" s="397"/>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c r="AV34" s="398"/>
      <c r="AW34" s="398"/>
      <c r="AX34" s="398"/>
      <c r="AY34" s="398"/>
      <c r="AZ34" s="398"/>
      <c r="BA34" s="398"/>
      <c r="BB34" s="398"/>
      <c r="BC34" s="399"/>
      <c r="BD34" s="442"/>
      <c r="BE34" s="443"/>
      <c r="BF34" s="443"/>
      <c r="BG34" s="443"/>
      <c r="BH34" s="443"/>
      <c r="BI34" s="443"/>
      <c r="BJ34" s="443"/>
      <c r="BK34" s="443"/>
      <c r="BL34" s="443"/>
      <c r="BM34" s="444"/>
      <c r="BN34" s="442"/>
      <c r="BO34" s="443"/>
      <c r="BP34" s="443"/>
      <c r="BQ34" s="443"/>
      <c r="BR34" s="443"/>
      <c r="BS34" s="443"/>
      <c r="BT34" s="443"/>
      <c r="BU34" s="443"/>
      <c r="BV34" s="443"/>
      <c r="BW34" s="443"/>
      <c r="BX34" s="443"/>
      <c r="BY34" s="443"/>
      <c r="BZ34" s="443"/>
      <c r="CA34" s="443"/>
      <c r="CB34" s="444"/>
    </row>
    <row r="35" spans="1:80" x14ac:dyDescent="0.2">
      <c r="A35" s="395"/>
      <c r="B35" s="151"/>
      <c r="C35" s="151"/>
      <c r="D35" s="396"/>
      <c r="E35" s="380" t="s">
        <v>421</v>
      </c>
      <c r="F35" s="381"/>
      <c r="G35" s="381"/>
      <c r="H35" s="381"/>
      <c r="I35" s="381"/>
      <c r="J35" s="381"/>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c r="BA35" s="381"/>
      <c r="BB35" s="381"/>
      <c r="BC35" s="382"/>
      <c r="BD35" s="386" t="s">
        <v>52</v>
      </c>
      <c r="BE35" s="387"/>
      <c r="BF35" s="387"/>
      <c r="BG35" s="387"/>
      <c r="BH35" s="387"/>
      <c r="BI35" s="387"/>
      <c r="BJ35" s="387"/>
      <c r="BK35" s="387"/>
      <c r="BL35" s="387"/>
      <c r="BM35" s="388"/>
      <c r="BN35" s="445">
        <f>SUM(BN26:CB34)</f>
        <v>1540000</v>
      </c>
      <c r="BO35" s="446"/>
      <c r="BP35" s="446"/>
      <c r="BQ35" s="446"/>
      <c r="BR35" s="446"/>
      <c r="BS35" s="446"/>
      <c r="BT35" s="446"/>
      <c r="BU35" s="446"/>
      <c r="BV35" s="446"/>
      <c r="BW35" s="446"/>
      <c r="BX35" s="446"/>
      <c r="BY35" s="446"/>
      <c r="BZ35" s="446"/>
      <c r="CA35" s="446"/>
      <c r="CB35" s="447"/>
    </row>
    <row r="36" spans="1:80" ht="12.75" customHeight="1" x14ac:dyDescent="0.25">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row>
    <row r="37" spans="1:80" ht="15.75" x14ac:dyDescent="0.25">
      <c r="A37" s="428" t="s">
        <v>548</v>
      </c>
      <c r="B37" s="428"/>
      <c r="C37" s="428"/>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c r="AW37" s="428"/>
      <c r="AX37" s="428"/>
      <c r="AY37" s="428"/>
      <c r="AZ37" s="428"/>
      <c r="BA37" s="428"/>
      <c r="BB37" s="428"/>
      <c r="BC37" s="428"/>
      <c r="BD37" s="428"/>
      <c r="BE37" s="428"/>
      <c r="BF37" s="428"/>
      <c r="BG37" s="428"/>
      <c r="BH37" s="428"/>
      <c r="BI37" s="428"/>
      <c r="BJ37" s="428"/>
      <c r="BK37" s="428"/>
      <c r="BL37" s="428"/>
      <c r="BM37" s="428"/>
      <c r="BN37" s="428"/>
      <c r="BO37" s="428"/>
      <c r="BP37" s="428"/>
      <c r="BQ37" s="428"/>
      <c r="BR37" s="428"/>
      <c r="BS37" s="428"/>
      <c r="BT37" s="428"/>
      <c r="BU37" s="428"/>
      <c r="BV37" s="428"/>
      <c r="BW37" s="428"/>
      <c r="BX37" s="428"/>
      <c r="BY37" s="428"/>
      <c r="BZ37" s="428"/>
      <c r="CA37" s="428"/>
      <c r="CB37" s="428"/>
    </row>
    <row r="38" spans="1:80" ht="15.75" x14ac:dyDescent="0.25">
      <c r="A38" s="119"/>
      <c r="B38" s="119"/>
      <c r="C38" s="119"/>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8"/>
      <c r="AT38" s="118"/>
      <c r="AU38" s="118"/>
      <c r="AV38" s="118"/>
      <c r="AW38" s="118"/>
      <c r="AX38" s="118"/>
      <c r="AY38" s="118"/>
      <c r="AZ38" s="118"/>
      <c r="BA38" s="118"/>
      <c r="BB38" s="118"/>
      <c r="BC38" s="86"/>
      <c r="BD38" s="86"/>
      <c r="BE38" s="86"/>
      <c r="BF38" s="86"/>
      <c r="BG38" s="86"/>
      <c r="BH38" s="86"/>
      <c r="BI38" s="86"/>
      <c r="BJ38" s="86"/>
      <c r="BK38" s="86"/>
      <c r="BL38" s="86"/>
      <c r="BM38" s="86"/>
      <c r="BN38" s="86"/>
      <c r="BO38" s="86"/>
      <c r="BP38" s="86"/>
      <c r="BQ38" s="119"/>
      <c r="BR38" s="119"/>
      <c r="BS38" s="119"/>
      <c r="BT38" s="119"/>
      <c r="BU38" s="119"/>
      <c r="BV38" s="119"/>
      <c r="BW38" s="119"/>
      <c r="BX38" s="119"/>
      <c r="BY38" s="119"/>
      <c r="BZ38" s="119"/>
      <c r="CA38" s="119"/>
      <c r="CB38" s="119"/>
    </row>
    <row r="39" spans="1:80" ht="15.75" x14ac:dyDescent="0.25">
      <c r="A39" s="119"/>
      <c r="B39" s="119"/>
      <c r="C39" s="119"/>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410" t="s">
        <v>511</v>
      </c>
      <c r="AT39" s="410"/>
      <c r="AU39" s="410"/>
      <c r="AV39" s="410"/>
      <c r="AW39" s="410"/>
      <c r="AX39" s="410"/>
      <c r="AY39" s="410"/>
      <c r="AZ39" s="410"/>
      <c r="BA39" s="410"/>
      <c r="BB39" s="410"/>
      <c r="BC39" s="411" t="s">
        <v>361</v>
      </c>
      <c r="BD39" s="411"/>
      <c r="BE39" s="411"/>
      <c r="BF39" s="411"/>
      <c r="BG39" s="411"/>
      <c r="BH39" s="411"/>
      <c r="BI39" s="411"/>
      <c r="BJ39" s="411"/>
      <c r="BK39" s="411"/>
      <c r="BL39" s="411"/>
      <c r="BM39" s="411"/>
      <c r="BN39" s="411"/>
      <c r="BO39" s="411"/>
      <c r="BP39" s="411"/>
      <c r="BQ39" s="119"/>
      <c r="BR39" s="119"/>
      <c r="BS39" s="119"/>
      <c r="BT39" s="119"/>
      <c r="BU39" s="119"/>
      <c r="BV39" s="119"/>
      <c r="BW39" s="119"/>
      <c r="BX39" s="119"/>
      <c r="BY39" s="119"/>
      <c r="BZ39" s="119"/>
      <c r="CA39" s="119"/>
      <c r="CB39" s="119"/>
    </row>
    <row r="40" spans="1:80" ht="15.75" x14ac:dyDescent="0.25">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8"/>
      <c r="AT40" s="118"/>
      <c r="AU40" s="118"/>
      <c r="AV40" s="118"/>
      <c r="AW40" s="118"/>
      <c r="AX40" s="118"/>
      <c r="AY40" s="118"/>
      <c r="AZ40" s="118"/>
      <c r="BA40" s="118"/>
      <c r="BB40" s="118"/>
      <c r="BC40" s="86"/>
      <c r="BD40" s="86"/>
      <c r="BE40" s="86"/>
      <c r="BF40" s="86"/>
      <c r="BG40" s="86"/>
      <c r="BH40" s="86"/>
      <c r="BI40" s="86"/>
      <c r="BJ40" s="86"/>
      <c r="BK40" s="86"/>
      <c r="BL40" s="86"/>
      <c r="BM40" s="86"/>
      <c r="BN40" s="86"/>
      <c r="BO40" s="86"/>
      <c r="BP40" s="86"/>
      <c r="BQ40" s="119"/>
      <c r="BR40" s="119"/>
      <c r="BS40" s="119"/>
      <c r="BT40" s="119"/>
      <c r="BU40" s="119"/>
      <c r="BV40" s="119"/>
      <c r="BW40" s="119"/>
      <c r="BX40" s="119"/>
      <c r="BY40" s="119"/>
      <c r="BZ40" s="119"/>
      <c r="CA40" s="119"/>
      <c r="CB40" s="119"/>
    </row>
    <row r="41" spans="1:80" x14ac:dyDescent="0.2">
      <c r="A41" s="157" t="s">
        <v>142</v>
      </c>
      <c r="B41" s="158"/>
      <c r="C41" s="158"/>
      <c r="D41" s="159"/>
      <c r="E41" s="157" t="s">
        <v>422</v>
      </c>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9"/>
      <c r="AS41" s="157" t="s">
        <v>424</v>
      </c>
      <c r="AT41" s="158"/>
      <c r="AU41" s="158"/>
      <c r="AV41" s="158"/>
      <c r="AW41" s="158"/>
      <c r="AX41" s="158"/>
      <c r="AY41" s="158"/>
      <c r="AZ41" s="158"/>
      <c r="BA41" s="158"/>
      <c r="BB41" s="159"/>
      <c r="BC41" s="157" t="s">
        <v>505</v>
      </c>
      <c r="BD41" s="158"/>
      <c r="BE41" s="158"/>
      <c r="BF41" s="158"/>
      <c r="BG41" s="158"/>
      <c r="BH41" s="158"/>
      <c r="BI41" s="158"/>
      <c r="BJ41" s="158"/>
      <c r="BK41" s="158"/>
      <c r="BL41" s="158"/>
      <c r="BM41" s="159"/>
      <c r="BN41" s="157" t="s">
        <v>425</v>
      </c>
      <c r="BO41" s="158"/>
      <c r="BP41" s="158"/>
      <c r="BQ41" s="158"/>
      <c r="BR41" s="158"/>
      <c r="BS41" s="158"/>
      <c r="BT41" s="158"/>
      <c r="BU41" s="158"/>
      <c r="BV41" s="158"/>
      <c r="BW41" s="158"/>
      <c r="BX41" s="158"/>
      <c r="BY41" s="158"/>
      <c r="BZ41" s="158"/>
      <c r="CA41" s="158"/>
      <c r="CB41" s="159"/>
    </row>
    <row r="42" spans="1:80" x14ac:dyDescent="0.2">
      <c r="A42" s="407" t="s">
        <v>143</v>
      </c>
      <c r="B42" s="408"/>
      <c r="C42" s="408"/>
      <c r="D42" s="409"/>
      <c r="E42" s="407"/>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c r="AH42" s="408"/>
      <c r="AI42" s="408"/>
      <c r="AJ42" s="408"/>
      <c r="AK42" s="408"/>
      <c r="AL42" s="408"/>
      <c r="AM42" s="408"/>
      <c r="AN42" s="408"/>
      <c r="AO42" s="408"/>
      <c r="AP42" s="408"/>
      <c r="AQ42" s="408"/>
      <c r="AR42" s="409"/>
      <c r="AS42" s="407"/>
      <c r="AT42" s="408"/>
      <c r="AU42" s="408"/>
      <c r="AV42" s="408"/>
      <c r="AW42" s="408"/>
      <c r="AX42" s="408"/>
      <c r="AY42" s="408"/>
      <c r="AZ42" s="408"/>
      <c r="BA42" s="408"/>
      <c r="BB42" s="409"/>
      <c r="BC42" s="407" t="s">
        <v>506</v>
      </c>
      <c r="BD42" s="408"/>
      <c r="BE42" s="408"/>
      <c r="BF42" s="408"/>
      <c r="BG42" s="408"/>
      <c r="BH42" s="408"/>
      <c r="BI42" s="408"/>
      <c r="BJ42" s="408"/>
      <c r="BK42" s="408"/>
      <c r="BL42" s="408"/>
      <c r="BM42" s="409"/>
      <c r="BN42" s="407" t="s">
        <v>439</v>
      </c>
      <c r="BO42" s="408"/>
      <c r="BP42" s="408"/>
      <c r="BQ42" s="408"/>
      <c r="BR42" s="408"/>
      <c r="BS42" s="408"/>
      <c r="BT42" s="408"/>
      <c r="BU42" s="408"/>
      <c r="BV42" s="408"/>
      <c r="BW42" s="408"/>
      <c r="BX42" s="408"/>
      <c r="BY42" s="408"/>
      <c r="BZ42" s="408"/>
      <c r="CA42" s="408"/>
      <c r="CB42" s="409"/>
    </row>
    <row r="43" spans="1:80" x14ac:dyDescent="0.2">
      <c r="A43" s="407"/>
      <c r="B43" s="408"/>
      <c r="C43" s="408"/>
      <c r="D43" s="409"/>
      <c r="E43" s="407"/>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c r="AI43" s="408"/>
      <c r="AJ43" s="408"/>
      <c r="AK43" s="408"/>
      <c r="AL43" s="408"/>
      <c r="AM43" s="408"/>
      <c r="AN43" s="408"/>
      <c r="AO43" s="408"/>
      <c r="AP43" s="408"/>
      <c r="AQ43" s="408"/>
      <c r="AR43" s="409"/>
      <c r="AS43" s="407"/>
      <c r="AT43" s="408"/>
      <c r="AU43" s="408"/>
      <c r="AV43" s="408"/>
      <c r="AW43" s="408"/>
      <c r="AX43" s="408"/>
      <c r="AY43" s="408"/>
      <c r="AZ43" s="408"/>
      <c r="BA43" s="408"/>
      <c r="BB43" s="409"/>
      <c r="BC43" s="407" t="s">
        <v>432</v>
      </c>
      <c r="BD43" s="408"/>
      <c r="BE43" s="408"/>
      <c r="BF43" s="408"/>
      <c r="BG43" s="408"/>
      <c r="BH43" s="408"/>
      <c r="BI43" s="408"/>
      <c r="BJ43" s="408"/>
      <c r="BK43" s="408"/>
      <c r="BL43" s="408"/>
      <c r="BM43" s="409"/>
      <c r="BN43" s="407"/>
      <c r="BO43" s="408"/>
      <c r="BP43" s="408"/>
      <c r="BQ43" s="408"/>
      <c r="BR43" s="408"/>
      <c r="BS43" s="408"/>
      <c r="BT43" s="408"/>
      <c r="BU43" s="408"/>
      <c r="BV43" s="408"/>
      <c r="BW43" s="408"/>
      <c r="BX43" s="408"/>
      <c r="BY43" s="408"/>
      <c r="BZ43" s="408"/>
      <c r="CA43" s="408"/>
      <c r="CB43" s="409"/>
    </row>
    <row r="44" spans="1:80" x14ac:dyDescent="0.2">
      <c r="A44" s="400">
        <v>1</v>
      </c>
      <c r="B44" s="401"/>
      <c r="C44" s="401"/>
      <c r="D44" s="402"/>
      <c r="E44" s="400">
        <v>2</v>
      </c>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2"/>
      <c r="AS44" s="400">
        <v>3</v>
      </c>
      <c r="AT44" s="401"/>
      <c r="AU44" s="401"/>
      <c r="AV44" s="401"/>
      <c r="AW44" s="401"/>
      <c r="AX44" s="401"/>
      <c r="AY44" s="401"/>
      <c r="AZ44" s="401"/>
      <c r="BA44" s="401"/>
      <c r="BB44" s="402"/>
      <c r="BC44" s="400">
        <v>4</v>
      </c>
      <c r="BD44" s="401"/>
      <c r="BE44" s="401"/>
      <c r="BF44" s="401"/>
      <c r="BG44" s="401"/>
      <c r="BH44" s="401"/>
      <c r="BI44" s="401"/>
      <c r="BJ44" s="401"/>
      <c r="BK44" s="401"/>
      <c r="BL44" s="401"/>
      <c r="BM44" s="402"/>
      <c r="BN44" s="400">
        <v>5</v>
      </c>
      <c r="BO44" s="401"/>
      <c r="BP44" s="401"/>
      <c r="BQ44" s="401"/>
      <c r="BR44" s="401"/>
      <c r="BS44" s="401"/>
      <c r="BT44" s="401"/>
      <c r="BU44" s="401"/>
      <c r="BV44" s="401"/>
      <c r="BW44" s="401"/>
      <c r="BX44" s="401"/>
      <c r="BY44" s="401"/>
      <c r="BZ44" s="401"/>
      <c r="CA44" s="401"/>
      <c r="CB44" s="402"/>
    </row>
    <row r="45" spans="1:80" x14ac:dyDescent="0.2">
      <c r="A45" s="400">
        <v>1</v>
      </c>
      <c r="B45" s="401"/>
      <c r="C45" s="401"/>
      <c r="D45" s="402"/>
      <c r="E45" s="583" t="s">
        <v>659</v>
      </c>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c r="AG45" s="584"/>
      <c r="AH45" s="584"/>
      <c r="AI45" s="584"/>
      <c r="AJ45" s="584"/>
      <c r="AK45" s="584"/>
      <c r="AL45" s="584"/>
      <c r="AM45" s="584"/>
      <c r="AN45" s="584"/>
      <c r="AO45" s="584"/>
      <c r="AP45" s="584"/>
      <c r="AQ45" s="584"/>
      <c r="AR45" s="585"/>
      <c r="AS45" s="400">
        <v>50</v>
      </c>
      <c r="AT45" s="401"/>
      <c r="AU45" s="401"/>
      <c r="AV45" s="401"/>
      <c r="AW45" s="401"/>
      <c r="AX45" s="401"/>
      <c r="AY45" s="401"/>
      <c r="AZ45" s="401"/>
      <c r="BA45" s="401"/>
      <c r="BB45" s="402"/>
      <c r="BC45" s="400">
        <v>9200</v>
      </c>
      <c r="BD45" s="401"/>
      <c r="BE45" s="401"/>
      <c r="BF45" s="401"/>
      <c r="BG45" s="401"/>
      <c r="BH45" s="401"/>
      <c r="BI45" s="401"/>
      <c r="BJ45" s="401"/>
      <c r="BK45" s="401"/>
      <c r="BL45" s="401"/>
      <c r="BM45" s="402"/>
      <c r="BN45" s="404">
        <f>AS45*BC45</f>
        <v>460000</v>
      </c>
      <c r="BO45" s="405"/>
      <c r="BP45" s="405"/>
      <c r="BQ45" s="405"/>
      <c r="BR45" s="405"/>
      <c r="BS45" s="405"/>
      <c r="BT45" s="405"/>
      <c r="BU45" s="405"/>
      <c r="BV45" s="405"/>
      <c r="BW45" s="405"/>
      <c r="BX45" s="405"/>
      <c r="BY45" s="405"/>
      <c r="BZ45" s="405"/>
      <c r="CA45" s="405"/>
      <c r="CB45" s="406"/>
    </row>
    <row r="46" spans="1:80" hidden="1" x14ac:dyDescent="0.2">
      <c r="A46" s="400"/>
      <c r="B46" s="401"/>
      <c r="C46" s="401"/>
      <c r="D46" s="402"/>
      <c r="E46" s="361"/>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3"/>
      <c r="AS46" s="364"/>
      <c r="AT46" s="365"/>
      <c r="AU46" s="365"/>
      <c r="AV46" s="365"/>
      <c r="AW46" s="365"/>
      <c r="AX46" s="365"/>
      <c r="AY46" s="365"/>
      <c r="AZ46" s="365"/>
      <c r="BA46" s="365"/>
      <c r="BB46" s="366"/>
      <c r="BC46" s="364"/>
      <c r="BD46" s="365"/>
      <c r="BE46" s="365"/>
      <c r="BF46" s="365"/>
      <c r="BG46" s="365"/>
      <c r="BH46" s="365"/>
      <c r="BI46" s="365"/>
      <c r="BJ46" s="365"/>
      <c r="BK46" s="365"/>
      <c r="BL46" s="365"/>
      <c r="BM46" s="366"/>
      <c r="BN46" s="364">
        <f t="shared" ref="BN46:BN79" si="0">ROUND(AS46*BC46,2)</f>
        <v>0</v>
      </c>
      <c r="BO46" s="365"/>
      <c r="BP46" s="365"/>
      <c r="BQ46" s="365"/>
      <c r="BR46" s="365"/>
      <c r="BS46" s="365"/>
      <c r="BT46" s="365"/>
      <c r="BU46" s="365"/>
      <c r="BV46" s="365"/>
      <c r="BW46" s="365"/>
      <c r="BX46" s="365"/>
      <c r="BY46" s="365"/>
      <c r="BZ46" s="365"/>
      <c r="CA46" s="365"/>
      <c r="CB46" s="366"/>
    </row>
    <row r="47" spans="1:80" hidden="1" x14ac:dyDescent="0.2">
      <c r="A47" s="400"/>
      <c r="B47" s="401"/>
      <c r="C47" s="401"/>
      <c r="D47" s="402"/>
      <c r="E47" s="361"/>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3"/>
      <c r="AS47" s="364"/>
      <c r="AT47" s="365"/>
      <c r="AU47" s="365"/>
      <c r="AV47" s="365"/>
      <c r="AW47" s="365"/>
      <c r="AX47" s="365"/>
      <c r="AY47" s="365"/>
      <c r="AZ47" s="365"/>
      <c r="BA47" s="365"/>
      <c r="BB47" s="366"/>
      <c r="BC47" s="364"/>
      <c r="BD47" s="365"/>
      <c r="BE47" s="365"/>
      <c r="BF47" s="365"/>
      <c r="BG47" s="365"/>
      <c r="BH47" s="365"/>
      <c r="BI47" s="365"/>
      <c r="BJ47" s="365"/>
      <c r="BK47" s="365"/>
      <c r="BL47" s="365"/>
      <c r="BM47" s="366"/>
      <c r="BN47" s="364">
        <f t="shared" si="0"/>
        <v>0</v>
      </c>
      <c r="BO47" s="365"/>
      <c r="BP47" s="365"/>
      <c r="BQ47" s="365"/>
      <c r="BR47" s="365"/>
      <c r="BS47" s="365"/>
      <c r="BT47" s="365"/>
      <c r="BU47" s="365"/>
      <c r="BV47" s="365"/>
      <c r="BW47" s="365"/>
      <c r="BX47" s="365"/>
      <c r="BY47" s="365"/>
      <c r="BZ47" s="365"/>
      <c r="CA47" s="365"/>
      <c r="CB47" s="366"/>
    </row>
    <row r="48" spans="1:80" hidden="1" x14ac:dyDescent="0.2">
      <c r="A48" s="400"/>
      <c r="B48" s="401"/>
      <c r="C48" s="401"/>
      <c r="D48" s="402"/>
      <c r="E48" s="361"/>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3"/>
      <c r="AS48" s="364"/>
      <c r="AT48" s="365"/>
      <c r="AU48" s="365"/>
      <c r="AV48" s="365"/>
      <c r="AW48" s="365"/>
      <c r="AX48" s="365"/>
      <c r="AY48" s="365"/>
      <c r="AZ48" s="365"/>
      <c r="BA48" s="365"/>
      <c r="BB48" s="366"/>
      <c r="BC48" s="364"/>
      <c r="BD48" s="365"/>
      <c r="BE48" s="365"/>
      <c r="BF48" s="365"/>
      <c r="BG48" s="365"/>
      <c r="BH48" s="365"/>
      <c r="BI48" s="365"/>
      <c r="BJ48" s="365"/>
      <c r="BK48" s="365"/>
      <c r="BL48" s="365"/>
      <c r="BM48" s="366"/>
      <c r="BN48" s="364">
        <f t="shared" si="0"/>
        <v>0</v>
      </c>
      <c r="BO48" s="365"/>
      <c r="BP48" s="365"/>
      <c r="BQ48" s="365"/>
      <c r="BR48" s="365"/>
      <c r="BS48" s="365"/>
      <c r="BT48" s="365"/>
      <c r="BU48" s="365"/>
      <c r="BV48" s="365"/>
      <c r="BW48" s="365"/>
      <c r="BX48" s="365"/>
      <c r="BY48" s="365"/>
      <c r="BZ48" s="365"/>
      <c r="CA48" s="365"/>
      <c r="CB48" s="366"/>
    </row>
    <row r="49" spans="1:80" hidden="1" x14ac:dyDescent="0.2">
      <c r="A49" s="400"/>
      <c r="B49" s="401"/>
      <c r="C49" s="401"/>
      <c r="D49" s="402"/>
      <c r="E49" s="361"/>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3"/>
      <c r="AS49" s="364"/>
      <c r="AT49" s="365"/>
      <c r="AU49" s="365"/>
      <c r="AV49" s="365"/>
      <c r="AW49" s="365"/>
      <c r="AX49" s="365"/>
      <c r="AY49" s="365"/>
      <c r="AZ49" s="365"/>
      <c r="BA49" s="365"/>
      <c r="BB49" s="366"/>
      <c r="BC49" s="364"/>
      <c r="BD49" s="365"/>
      <c r="BE49" s="365"/>
      <c r="BF49" s="365"/>
      <c r="BG49" s="365"/>
      <c r="BH49" s="365"/>
      <c r="BI49" s="365"/>
      <c r="BJ49" s="365"/>
      <c r="BK49" s="365"/>
      <c r="BL49" s="365"/>
      <c r="BM49" s="366"/>
      <c r="BN49" s="364">
        <f t="shared" si="0"/>
        <v>0</v>
      </c>
      <c r="BO49" s="365"/>
      <c r="BP49" s="365"/>
      <c r="BQ49" s="365"/>
      <c r="BR49" s="365"/>
      <c r="BS49" s="365"/>
      <c r="BT49" s="365"/>
      <c r="BU49" s="365"/>
      <c r="BV49" s="365"/>
      <c r="BW49" s="365"/>
      <c r="BX49" s="365"/>
      <c r="BY49" s="365"/>
      <c r="BZ49" s="365"/>
      <c r="CA49" s="365"/>
      <c r="CB49" s="366"/>
    </row>
    <row r="50" spans="1:80" hidden="1" x14ac:dyDescent="0.2">
      <c r="A50" s="400"/>
      <c r="B50" s="401"/>
      <c r="C50" s="401"/>
      <c r="D50" s="402"/>
      <c r="E50" s="422"/>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24"/>
      <c r="AS50" s="364"/>
      <c r="AT50" s="365"/>
      <c r="AU50" s="365"/>
      <c r="AV50" s="365"/>
      <c r="AW50" s="365"/>
      <c r="AX50" s="365"/>
      <c r="AY50" s="365"/>
      <c r="AZ50" s="365"/>
      <c r="BA50" s="365"/>
      <c r="BB50" s="366"/>
      <c r="BC50" s="364"/>
      <c r="BD50" s="365"/>
      <c r="BE50" s="365"/>
      <c r="BF50" s="365"/>
      <c r="BG50" s="365"/>
      <c r="BH50" s="365"/>
      <c r="BI50" s="365"/>
      <c r="BJ50" s="365"/>
      <c r="BK50" s="365"/>
      <c r="BL50" s="365"/>
      <c r="BM50" s="366"/>
      <c r="BN50" s="364">
        <f t="shared" si="0"/>
        <v>0</v>
      </c>
      <c r="BO50" s="365"/>
      <c r="BP50" s="365"/>
      <c r="BQ50" s="365"/>
      <c r="BR50" s="365"/>
      <c r="BS50" s="365"/>
      <c r="BT50" s="365"/>
      <c r="BU50" s="365"/>
      <c r="BV50" s="365"/>
      <c r="BW50" s="365"/>
      <c r="BX50" s="365"/>
      <c r="BY50" s="365"/>
      <c r="BZ50" s="365"/>
      <c r="CA50" s="365"/>
      <c r="CB50" s="366"/>
    </row>
    <row r="51" spans="1:80" hidden="1" x14ac:dyDescent="0.2">
      <c r="A51" s="400"/>
      <c r="B51" s="401"/>
      <c r="C51" s="401"/>
      <c r="D51" s="402"/>
      <c r="E51" s="422"/>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423"/>
      <c r="AF51" s="423"/>
      <c r="AG51" s="423"/>
      <c r="AH51" s="423"/>
      <c r="AI51" s="423"/>
      <c r="AJ51" s="423"/>
      <c r="AK51" s="423"/>
      <c r="AL51" s="423"/>
      <c r="AM51" s="423"/>
      <c r="AN51" s="423"/>
      <c r="AO51" s="423"/>
      <c r="AP51" s="423"/>
      <c r="AQ51" s="423"/>
      <c r="AR51" s="424"/>
      <c r="AS51" s="364"/>
      <c r="AT51" s="365"/>
      <c r="AU51" s="365"/>
      <c r="AV51" s="365"/>
      <c r="AW51" s="365"/>
      <c r="AX51" s="365"/>
      <c r="AY51" s="365"/>
      <c r="AZ51" s="365"/>
      <c r="BA51" s="365"/>
      <c r="BB51" s="366"/>
      <c r="BC51" s="364"/>
      <c r="BD51" s="365"/>
      <c r="BE51" s="365"/>
      <c r="BF51" s="365"/>
      <c r="BG51" s="365"/>
      <c r="BH51" s="365"/>
      <c r="BI51" s="365"/>
      <c r="BJ51" s="365"/>
      <c r="BK51" s="365"/>
      <c r="BL51" s="365"/>
      <c r="BM51" s="366"/>
      <c r="BN51" s="364">
        <f t="shared" si="0"/>
        <v>0</v>
      </c>
      <c r="BO51" s="365"/>
      <c r="BP51" s="365"/>
      <c r="BQ51" s="365"/>
      <c r="BR51" s="365"/>
      <c r="BS51" s="365"/>
      <c r="BT51" s="365"/>
      <c r="BU51" s="365"/>
      <c r="BV51" s="365"/>
      <c r="BW51" s="365"/>
      <c r="BX51" s="365"/>
      <c r="BY51" s="365"/>
      <c r="BZ51" s="365"/>
      <c r="CA51" s="365"/>
      <c r="CB51" s="366"/>
    </row>
    <row r="52" spans="1:80" hidden="1" x14ac:dyDescent="0.2">
      <c r="A52" s="400"/>
      <c r="B52" s="401"/>
      <c r="C52" s="401"/>
      <c r="D52" s="402"/>
      <c r="E52" s="422"/>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c r="AR52" s="424"/>
      <c r="AS52" s="364"/>
      <c r="AT52" s="365"/>
      <c r="AU52" s="365"/>
      <c r="AV52" s="365"/>
      <c r="AW52" s="365"/>
      <c r="AX52" s="365"/>
      <c r="AY52" s="365"/>
      <c r="AZ52" s="365"/>
      <c r="BA52" s="365"/>
      <c r="BB52" s="366"/>
      <c r="BC52" s="364"/>
      <c r="BD52" s="365"/>
      <c r="BE52" s="365"/>
      <c r="BF52" s="365"/>
      <c r="BG52" s="365"/>
      <c r="BH52" s="365"/>
      <c r="BI52" s="365"/>
      <c r="BJ52" s="365"/>
      <c r="BK52" s="365"/>
      <c r="BL52" s="365"/>
      <c r="BM52" s="366"/>
      <c r="BN52" s="364">
        <f t="shared" si="0"/>
        <v>0</v>
      </c>
      <c r="BO52" s="365"/>
      <c r="BP52" s="365"/>
      <c r="BQ52" s="365"/>
      <c r="BR52" s="365"/>
      <c r="BS52" s="365"/>
      <c r="BT52" s="365"/>
      <c r="BU52" s="365"/>
      <c r="BV52" s="365"/>
      <c r="BW52" s="365"/>
      <c r="BX52" s="365"/>
      <c r="BY52" s="365"/>
      <c r="BZ52" s="365"/>
      <c r="CA52" s="365"/>
      <c r="CB52" s="366"/>
    </row>
    <row r="53" spans="1:80" hidden="1" x14ac:dyDescent="0.2">
      <c r="A53" s="400"/>
      <c r="B53" s="401"/>
      <c r="C53" s="401"/>
      <c r="D53" s="402"/>
      <c r="E53" s="422"/>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24"/>
      <c r="AS53" s="364"/>
      <c r="AT53" s="365"/>
      <c r="AU53" s="365"/>
      <c r="AV53" s="365"/>
      <c r="AW53" s="365"/>
      <c r="AX53" s="365"/>
      <c r="AY53" s="365"/>
      <c r="AZ53" s="365"/>
      <c r="BA53" s="365"/>
      <c r="BB53" s="366"/>
      <c r="BC53" s="364"/>
      <c r="BD53" s="365"/>
      <c r="BE53" s="365"/>
      <c r="BF53" s="365"/>
      <c r="BG53" s="365"/>
      <c r="BH53" s="365"/>
      <c r="BI53" s="365"/>
      <c r="BJ53" s="365"/>
      <c r="BK53" s="365"/>
      <c r="BL53" s="365"/>
      <c r="BM53" s="366"/>
      <c r="BN53" s="364">
        <f t="shared" si="0"/>
        <v>0</v>
      </c>
      <c r="BO53" s="365"/>
      <c r="BP53" s="365"/>
      <c r="BQ53" s="365"/>
      <c r="BR53" s="365"/>
      <c r="BS53" s="365"/>
      <c r="BT53" s="365"/>
      <c r="BU53" s="365"/>
      <c r="BV53" s="365"/>
      <c r="BW53" s="365"/>
      <c r="BX53" s="365"/>
      <c r="BY53" s="365"/>
      <c r="BZ53" s="365"/>
      <c r="CA53" s="365"/>
      <c r="CB53" s="366"/>
    </row>
    <row r="54" spans="1:80" hidden="1" x14ac:dyDescent="0.2">
      <c r="A54" s="400"/>
      <c r="B54" s="401"/>
      <c r="C54" s="401"/>
      <c r="D54" s="402"/>
      <c r="E54" s="422"/>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4"/>
      <c r="AS54" s="364"/>
      <c r="AT54" s="365"/>
      <c r="AU54" s="365"/>
      <c r="AV54" s="365"/>
      <c r="AW54" s="365"/>
      <c r="AX54" s="365"/>
      <c r="AY54" s="365"/>
      <c r="AZ54" s="365"/>
      <c r="BA54" s="365"/>
      <c r="BB54" s="366"/>
      <c r="BC54" s="364"/>
      <c r="BD54" s="365"/>
      <c r="BE54" s="365"/>
      <c r="BF54" s="365"/>
      <c r="BG54" s="365"/>
      <c r="BH54" s="365"/>
      <c r="BI54" s="365"/>
      <c r="BJ54" s="365"/>
      <c r="BK54" s="365"/>
      <c r="BL54" s="365"/>
      <c r="BM54" s="366"/>
      <c r="BN54" s="364">
        <f t="shared" si="0"/>
        <v>0</v>
      </c>
      <c r="BO54" s="365"/>
      <c r="BP54" s="365"/>
      <c r="BQ54" s="365"/>
      <c r="BR54" s="365"/>
      <c r="BS54" s="365"/>
      <c r="BT54" s="365"/>
      <c r="BU54" s="365"/>
      <c r="BV54" s="365"/>
      <c r="BW54" s="365"/>
      <c r="BX54" s="365"/>
      <c r="BY54" s="365"/>
      <c r="BZ54" s="365"/>
      <c r="CA54" s="365"/>
      <c r="CB54" s="366"/>
    </row>
    <row r="55" spans="1:80" hidden="1" x14ac:dyDescent="0.2">
      <c r="A55" s="400"/>
      <c r="B55" s="401"/>
      <c r="C55" s="401"/>
      <c r="D55" s="402"/>
      <c r="E55" s="361"/>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3"/>
      <c r="AS55" s="364"/>
      <c r="AT55" s="365"/>
      <c r="AU55" s="365"/>
      <c r="AV55" s="365"/>
      <c r="AW55" s="365"/>
      <c r="AX55" s="365"/>
      <c r="AY55" s="365"/>
      <c r="AZ55" s="365"/>
      <c r="BA55" s="365"/>
      <c r="BB55" s="366"/>
      <c r="BC55" s="364"/>
      <c r="BD55" s="365"/>
      <c r="BE55" s="365"/>
      <c r="BF55" s="365"/>
      <c r="BG55" s="365"/>
      <c r="BH55" s="365"/>
      <c r="BI55" s="365"/>
      <c r="BJ55" s="365"/>
      <c r="BK55" s="365"/>
      <c r="BL55" s="365"/>
      <c r="BM55" s="366"/>
      <c r="BN55" s="364">
        <f t="shared" si="0"/>
        <v>0</v>
      </c>
      <c r="BO55" s="365"/>
      <c r="BP55" s="365"/>
      <c r="BQ55" s="365"/>
      <c r="BR55" s="365"/>
      <c r="BS55" s="365"/>
      <c r="BT55" s="365"/>
      <c r="BU55" s="365"/>
      <c r="BV55" s="365"/>
      <c r="BW55" s="365"/>
      <c r="BX55" s="365"/>
      <c r="BY55" s="365"/>
      <c r="BZ55" s="365"/>
      <c r="CA55" s="365"/>
      <c r="CB55" s="366"/>
    </row>
    <row r="56" spans="1:80" hidden="1" x14ac:dyDescent="0.2">
      <c r="A56" s="400"/>
      <c r="B56" s="401"/>
      <c r="C56" s="401"/>
      <c r="D56" s="402"/>
      <c r="E56" s="422"/>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24"/>
      <c r="AS56" s="364"/>
      <c r="AT56" s="365"/>
      <c r="AU56" s="365"/>
      <c r="AV56" s="365"/>
      <c r="AW56" s="365"/>
      <c r="AX56" s="365"/>
      <c r="AY56" s="365"/>
      <c r="AZ56" s="365"/>
      <c r="BA56" s="365"/>
      <c r="BB56" s="366"/>
      <c r="BC56" s="364"/>
      <c r="BD56" s="365"/>
      <c r="BE56" s="365"/>
      <c r="BF56" s="365"/>
      <c r="BG56" s="365"/>
      <c r="BH56" s="365"/>
      <c r="BI56" s="365"/>
      <c r="BJ56" s="365"/>
      <c r="BK56" s="365"/>
      <c r="BL56" s="365"/>
      <c r="BM56" s="366"/>
      <c r="BN56" s="364">
        <f t="shared" si="0"/>
        <v>0</v>
      </c>
      <c r="BO56" s="365"/>
      <c r="BP56" s="365"/>
      <c r="BQ56" s="365"/>
      <c r="BR56" s="365"/>
      <c r="BS56" s="365"/>
      <c r="BT56" s="365"/>
      <c r="BU56" s="365"/>
      <c r="BV56" s="365"/>
      <c r="BW56" s="365"/>
      <c r="BX56" s="365"/>
      <c r="BY56" s="365"/>
      <c r="BZ56" s="365"/>
      <c r="CA56" s="365"/>
      <c r="CB56" s="366"/>
    </row>
    <row r="57" spans="1:80" hidden="1" x14ac:dyDescent="0.2">
      <c r="A57" s="400"/>
      <c r="B57" s="401"/>
      <c r="C57" s="401"/>
      <c r="D57" s="402"/>
      <c r="E57" s="422"/>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4"/>
      <c r="AS57" s="364"/>
      <c r="AT57" s="365"/>
      <c r="AU57" s="365"/>
      <c r="AV57" s="365"/>
      <c r="AW57" s="365"/>
      <c r="AX57" s="365"/>
      <c r="AY57" s="365"/>
      <c r="AZ57" s="365"/>
      <c r="BA57" s="365"/>
      <c r="BB57" s="366"/>
      <c r="BC57" s="364"/>
      <c r="BD57" s="365"/>
      <c r="BE57" s="365"/>
      <c r="BF57" s="365"/>
      <c r="BG57" s="365"/>
      <c r="BH57" s="365"/>
      <c r="BI57" s="365"/>
      <c r="BJ57" s="365"/>
      <c r="BK57" s="365"/>
      <c r="BL57" s="365"/>
      <c r="BM57" s="366"/>
      <c r="BN57" s="364">
        <f t="shared" si="0"/>
        <v>0</v>
      </c>
      <c r="BO57" s="365"/>
      <c r="BP57" s="365"/>
      <c r="BQ57" s="365"/>
      <c r="BR57" s="365"/>
      <c r="BS57" s="365"/>
      <c r="BT57" s="365"/>
      <c r="BU57" s="365"/>
      <c r="BV57" s="365"/>
      <c r="BW57" s="365"/>
      <c r="BX57" s="365"/>
      <c r="BY57" s="365"/>
      <c r="BZ57" s="365"/>
      <c r="CA57" s="365"/>
      <c r="CB57" s="366"/>
    </row>
    <row r="58" spans="1:80" hidden="1" x14ac:dyDescent="0.2">
      <c r="A58" s="400"/>
      <c r="B58" s="401"/>
      <c r="C58" s="401"/>
      <c r="D58" s="402"/>
      <c r="E58" s="361"/>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3"/>
      <c r="AS58" s="364"/>
      <c r="AT58" s="365"/>
      <c r="AU58" s="365"/>
      <c r="AV58" s="365"/>
      <c r="AW58" s="365"/>
      <c r="AX58" s="365"/>
      <c r="AY58" s="365"/>
      <c r="AZ58" s="365"/>
      <c r="BA58" s="365"/>
      <c r="BB58" s="366"/>
      <c r="BC58" s="364"/>
      <c r="BD58" s="365"/>
      <c r="BE58" s="365"/>
      <c r="BF58" s="365"/>
      <c r="BG58" s="365"/>
      <c r="BH58" s="365"/>
      <c r="BI58" s="365"/>
      <c r="BJ58" s="365"/>
      <c r="BK58" s="365"/>
      <c r="BL58" s="365"/>
      <c r="BM58" s="366"/>
      <c r="BN58" s="364">
        <f t="shared" si="0"/>
        <v>0</v>
      </c>
      <c r="BO58" s="365"/>
      <c r="BP58" s="365"/>
      <c r="BQ58" s="365"/>
      <c r="BR58" s="365"/>
      <c r="BS58" s="365"/>
      <c r="BT58" s="365"/>
      <c r="BU58" s="365"/>
      <c r="BV58" s="365"/>
      <c r="BW58" s="365"/>
      <c r="BX58" s="365"/>
      <c r="BY58" s="365"/>
      <c r="BZ58" s="365"/>
      <c r="CA58" s="365"/>
      <c r="CB58" s="366"/>
    </row>
    <row r="59" spans="1:80" hidden="1" x14ac:dyDescent="0.2">
      <c r="A59" s="400"/>
      <c r="B59" s="401"/>
      <c r="C59" s="401"/>
      <c r="D59" s="402"/>
      <c r="E59" s="361"/>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3"/>
      <c r="AS59" s="364"/>
      <c r="AT59" s="365"/>
      <c r="AU59" s="365"/>
      <c r="AV59" s="365"/>
      <c r="AW59" s="365"/>
      <c r="AX59" s="365"/>
      <c r="AY59" s="365"/>
      <c r="AZ59" s="365"/>
      <c r="BA59" s="365"/>
      <c r="BB59" s="366"/>
      <c r="BC59" s="364"/>
      <c r="BD59" s="365"/>
      <c r="BE59" s="365"/>
      <c r="BF59" s="365"/>
      <c r="BG59" s="365"/>
      <c r="BH59" s="365"/>
      <c r="BI59" s="365"/>
      <c r="BJ59" s="365"/>
      <c r="BK59" s="365"/>
      <c r="BL59" s="365"/>
      <c r="BM59" s="366"/>
      <c r="BN59" s="364">
        <f t="shared" si="0"/>
        <v>0</v>
      </c>
      <c r="BO59" s="365"/>
      <c r="BP59" s="365"/>
      <c r="BQ59" s="365"/>
      <c r="BR59" s="365"/>
      <c r="BS59" s="365"/>
      <c r="BT59" s="365"/>
      <c r="BU59" s="365"/>
      <c r="BV59" s="365"/>
      <c r="BW59" s="365"/>
      <c r="BX59" s="365"/>
      <c r="BY59" s="365"/>
      <c r="BZ59" s="365"/>
      <c r="CA59" s="365"/>
      <c r="CB59" s="366"/>
    </row>
    <row r="60" spans="1:80" hidden="1" x14ac:dyDescent="0.2">
      <c r="A60" s="400"/>
      <c r="B60" s="401"/>
      <c r="C60" s="401"/>
      <c r="D60" s="402"/>
      <c r="E60" s="361"/>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3"/>
      <c r="AS60" s="364"/>
      <c r="AT60" s="365"/>
      <c r="AU60" s="365"/>
      <c r="AV60" s="365"/>
      <c r="AW60" s="365"/>
      <c r="AX60" s="365"/>
      <c r="AY60" s="365"/>
      <c r="AZ60" s="365"/>
      <c r="BA60" s="365"/>
      <c r="BB60" s="366"/>
      <c r="BC60" s="364"/>
      <c r="BD60" s="365"/>
      <c r="BE60" s="365"/>
      <c r="BF60" s="365"/>
      <c r="BG60" s="365"/>
      <c r="BH60" s="365"/>
      <c r="BI60" s="365"/>
      <c r="BJ60" s="365"/>
      <c r="BK60" s="365"/>
      <c r="BL60" s="365"/>
      <c r="BM60" s="366"/>
      <c r="BN60" s="364">
        <f t="shared" si="0"/>
        <v>0</v>
      </c>
      <c r="BO60" s="365"/>
      <c r="BP60" s="365"/>
      <c r="BQ60" s="365"/>
      <c r="BR60" s="365"/>
      <c r="BS60" s="365"/>
      <c r="BT60" s="365"/>
      <c r="BU60" s="365"/>
      <c r="BV60" s="365"/>
      <c r="BW60" s="365"/>
      <c r="BX60" s="365"/>
      <c r="BY60" s="365"/>
      <c r="BZ60" s="365"/>
      <c r="CA60" s="365"/>
      <c r="CB60" s="366"/>
    </row>
    <row r="61" spans="1:80" hidden="1" x14ac:dyDescent="0.2">
      <c r="A61" s="400"/>
      <c r="B61" s="401"/>
      <c r="C61" s="401"/>
      <c r="D61" s="402"/>
      <c r="E61" s="361"/>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3"/>
      <c r="AS61" s="364"/>
      <c r="AT61" s="365"/>
      <c r="AU61" s="365"/>
      <c r="AV61" s="365"/>
      <c r="AW61" s="365"/>
      <c r="AX61" s="365"/>
      <c r="AY61" s="365"/>
      <c r="AZ61" s="365"/>
      <c r="BA61" s="365"/>
      <c r="BB61" s="366"/>
      <c r="BC61" s="364"/>
      <c r="BD61" s="365"/>
      <c r="BE61" s="365"/>
      <c r="BF61" s="365"/>
      <c r="BG61" s="365"/>
      <c r="BH61" s="365"/>
      <c r="BI61" s="365"/>
      <c r="BJ61" s="365"/>
      <c r="BK61" s="365"/>
      <c r="BL61" s="365"/>
      <c r="BM61" s="366"/>
      <c r="BN61" s="364">
        <f t="shared" si="0"/>
        <v>0</v>
      </c>
      <c r="BO61" s="365"/>
      <c r="BP61" s="365"/>
      <c r="BQ61" s="365"/>
      <c r="BR61" s="365"/>
      <c r="BS61" s="365"/>
      <c r="BT61" s="365"/>
      <c r="BU61" s="365"/>
      <c r="BV61" s="365"/>
      <c r="BW61" s="365"/>
      <c r="BX61" s="365"/>
      <c r="BY61" s="365"/>
      <c r="BZ61" s="365"/>
      <c r="CA61" s="365"/>
      <c r="CB61" s="366"/>
    </row>
    <row r="62" spans="1:80" hidden="1" x14ac:dyDescent="0.2">
      <c r="A62" s="400"/>
      <c r="B62" s="401"/>
      <c r="C62" s="401"/>
      <c r="D62" s="402"/>
      <c r="E62" s="361"/>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3"/>
      <c r="AS62" s="364"/>
      <c r="AT62" s="365"/>
      <c r="AU62" s="365"/>
      <c r="AV62" s="365"/>
      <c r="AW62" s="365"/>
      <c r="AX62" s="365"/>
      <c r="AY62" s="365"/>
      <c r="AZ62" s="365"/>
      <c r="BA62" s="365"/>
      <c r="BB62" s="366"/>
      <c r="BC62" s="364"/>
      <c r="BD62" s="365"/>
      <c r="BE62" s="365"/>
      <c r="BF62" s="365"/>
      <c r="BG62" s="365"/>
      <c r="BH62" s="365"/>
      <c r="BI62" s="365"/>
      <c r="BJ62" s="365"/>
      <c r="BK62" s="365"/>
      <c r="BL62" s="365"/>
      <c r="BM62" s="366"/>
      <c r="BN62" s="364">
        <f t="shared" si="0"/>
        <v>0</v>
      </c>
      <c r="BO62" s="365"/>
      <c r="BP62" s="365"/>
      <c r="BQ62" s="365"/>
      <c r="BR62" s="365"/>
      <c r="BS62" s="365"/>
      <c r="BT62" s="365"/>
      <c r="BU62" s="365"/>
      <c r="BV62" s="365"/>
      <c r="BW62" s="365"/>
      <c r="BX62" s="365"/>
      <c r="BY62" s="365"/>
      <c r="BZ62" s="365"/>
      <c r="CA62" s="365"/>
      <c r="CB62" s="366"/>
    </row>
    <row r="63" spans="1:80" hidden="1" x14ac:dyDescent="0.2">
      <c r="A63" s="400"/>
      <c r="B63" s="401"/>
      <c r="C63" s="401"/>
      <c r="D63" s="402"/>
      <c r="E63" s="361"/>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3"/>
      <c r="AS63" s="364"/>
      <c r="AT63" s="365"/>
      <c r="AU63" s="365"/>
      <c r="AV63" s="365"/>
      <c r="AW63" s="365"/>
      <c r="AX63" s="365"/>
      <c r="AY63" s="365"/>
      <c r="AZ63" s="365"/>
      <c r="BA63" s="365"/>
      <c r="BB63" s="366"/>
      <c r="BC63" s="364"/>
      <c r="BD63" s="365"/>
      <c r="BE63" s="365"/>
      <c r="BF63" s="365"/>
      <c r="BG63" s="365"/>
      <c r="BH63" s="365"/>
      <c r="BI63" s="365"/>
      <c r="BJ63" s="365"/>
      <c r="BK63" s="365"/>
      <c r="BL63" s="365"/>
      <c r="BM63" s="366"/>
      <c r="BN63" s="364">
        <f t="shared" si="0"/>
        <v>0</v>
      </c>
      <c r="BO63" s="365"/>
      <c r="BP63" s="365"/>
      <c r="BQ63" s="365"/>
      <c r="BR63" s="365"/>
      <c r="BS63" s="365"/>
      <c r="BT63" s="365"/>
      <c r="BU63" s="365"/>
      <c r="BV63" s="365"/>
      <c r="BW63" s="365"/>
      <c r="BX63" s="365"/>
      <c r="BY63" s="365"/>
      <c r="BZ63" s="365"/>
      <c r="CA63" s="365"/>
      <c r="CB63" s="366"/>
    </row>
    <row r="64" spans="1:80" hidden="1" x14ac:dyDescent="0.2">
      <c r="A64" s="400"/>
      <c r="B64" s="401"/>
      <c r="C64" s="401"/>
      <c r="D64" s="402"/>
      <c r="E64" s="361"/>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3"/>
      <c r="AS64" s="364"/>
      <c r="AT64" s="365"/>
      <c r="AU64" s="365"/>
      <c r="AV64" s="365"/>
      <c r="AW64" s="365"/>
      <c r="AX64" s="365"/>
      <c r="AY64" s="365"/>
      <c r="AZ64" s="365"/>
      <c r="BA64" s="365"/>
      <c r="BB64" s="366"/>
      <c r="BC64" s="364"/>
      <c r="BD64" s="365"/>
      <c r="BE64" s="365"/>
      <c r="BF64" s="365"/>
      <c r="BG64" s="365"/>
      <c r="BH64" s="365"/>
      <c r="BI64" s="365"/>
      <c r="BJ64" s="365"/>
      <c r="BK64" s="365"/>
      <c r="BL64" s="365"/>
      <c r="BM64" s="366"/>
      <c r="BN64" s="364">
        <f t="shared" si="0"/>
        <v>0</v>
      </c>
      <c r="BO64" s="365"/>
      <c r="BP64" s="365"/>
      <c r="BQ64" s="365"/>
      <c r="BR64" s="365"/>
      <c r="BS64" s="365"/>
      <c r="BT64" s="365"/>
      <c r="BU64" s="365"/>
      <c r="BV64" s="365"/>
      <c r="BW64" s="365"/>
      <c r="BX64" s="365"/>
      <c r="BY64" s="365"/>
      <c r="BZ64" s="365"/>
      <c r="CA64" s="365"/>
      <c r="CB64" s="366"/>
    </row>
    <row r="65" spans="1:89" hidden="1" x14ac:dyDescent="0.2">
      <c r="A65" s="400"/>
      <c r="B65" s="401"/>
      <c r="C65" s="401"/>
      <c r="D65" s="402"/>
      <c r="E65" s="422"/>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4"/>
      <c r="AS65" s="364"/>
      <c r="AT65" s="365"/>
      <c r="AU65" s="365"/>
      <c r="AV65" s="365"/>
      <c r="AW65" s="365"/>
      <c r="AX65" s="365"/>
      <c r="AY65" s="365"/>
      <c r="AZ65" s="365"/>
      <c r="BA65" s="365"/>
      <c r="BB65" s="366"/>
      <c r="BC65" s="364"/>
      <c r="BD65" s="365"/>
      <c r="BE65" s="365"/>
      <c r="BF65" s="365"/>
      <c r="BG65" s="365"/>
      <c r="BH65" s="365"/>
      <c r="BI65" s="365"/>
      <c r="BJ65" s="365"/>
      <c r="BK65" s="365"/>
      <c r="BL65" s="365"/>
      <c r="BM65" s="366"/>
      <c r="BN65" s="364">
        <f t="shared" si="0"/>
        <v>0</v>
      </c>
      <c r="BO65" s="365"/>
      <c r="BP65" s="365"/>
      <c r="BQ65" s="365"/>
      <c r="BR65" s="365"/>
      <c r="BS65" s="365"/>
      <c r="BT65" s="365"/>
      <c r="BU65" s="365"/>
      <c r="BV65" s="365"/>
      <c r="BW65" s="365"/>
      <c r="BX65" s="365"/>
      <c r="BY65" s="365"/>
      <c r="BZ65" s="365"/>
      <c r="CA65" s="365"/>
      <c r="CB65" s="366"/>
    </row>
    <row r="66" spans="1:89" hidden="1" x14ac:dyDescent="0.2">
      <c r="A66" s="400"/>
      <c r="B66" s="401"/>
      <c r="C66" s="401"/>
      <c r="D66" s="402"/>
      <c r="E66" s="422"/>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4"/>
      <c r="AS66" s="364"/>
      <c r="AT66" s="365"/>
      <c r="AU66" s="365"/>
      <c r="AV66" s="365"/>
      <c r="AW66" s="365"/>
      <c r="AX66" s="365"/>
      <c r="AY66" s="365"/>
      <c r="AZ66" s="365"/>
      <c r="BA66" s="365"/>
      <c r="BB66" s="366"/>
      <c r="BC66" s="364"/>
      <c r="BD66" s="365"/>
      <c r="BE66" s="365"/>
      <c r="BF66" s="365"/>
      <c r="BG66" s="365"/>
      <c r="BH66" s="365"/>
      <c r="BI66" s="365"/>
      <c r="BJ66" s="365"/>
      <c r="BK66" s="365"/>
      <c r="BL66" s="365"/>
      <c r="BM66" s="366"/>
      <c r="BN66" s="364">
        <f t="shared" si="0"/>
        <v>0</v>
      </c>
      <c r="BO66" s="365"/>
      <c r="BP66" s="365"/>
      <c r="BQ66" s="365"/>
      <c r="BR66" s="365"/>
      <c r="BS66" s="365"/>
      <c r="BT66" s="365"/>
      <c r="BU66" s="365"/>
      <c r="BV66" s="365"/>
      <c r="BW66" s="365"/>
      <c r="BX66" s="365"/>
      <c r="BY66" s="365"/>
      <c r="BZ66" s="365"/>
      <c r="CA66" s="365"/>
      <c r="CB66" s="366"/>
    </row>
    <row r="67" spans="1:89" hidden="1" x14ac:dyDescent="0.2">
      <c r="A67" s="400"/>
      <c r="B67" s="401"/>
      <c r="C67" s="401"/>
      <c r="D67" s="402"/>
      <c r="E67" s="422"/>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c r="AR67" s="424"/>
      <c r="AS67" s="364"/>
      <c r="AT67" s="365"/>
      <c r="AU67" s="365"/>
      <c r="AV67" s="365"/>
      <c r="AW67" s="365"/>
      <c r="AX67" s="365"/>
      <c r="AY67" s="365"/>
      <c r="AZ67" s="365"/>
      <c r="BA67" s="365"/>
      <c r="BB67" s="366"/>
      <c r="BC67" s="364"/>
      <c r="BD67" s="365"/>
      <c r="BE67" s="365"/>
      <c r="BF67" s="365"/>
      <c r="BG67" s="365"/>
      <c r="BH67" s="365"/>
      <c r="BI67" s="365"/>
      <c r="BJ67" s="365"/>
      <c r="BK67" s="365"/>
      <c r="BL67" s="365"/>
      <c r="BM67" s="366"/>
      <c r="BN67" s="364">
        <f t="shared" si="0"/>
        <v>0</v>
      </c>
      <c r="BO67" s="365"/>
      <c r="BP67" s="365"/>
      <c r="BQ67" s="365"/>
      <c r="BR67" s="365"/>
      <c r="BS67" s="365"/>
      <c r="BT67" s="365"/>
      <c r="BU67" s="365"/>
      <c r="BV67" s="365"/>
      <c r="BW67" s="365"/>
      <c r="BX67" s="365"/>
      <c r="BY67" s="365"/>
      <c r="BZ67" s="365"/>
      <c r="CA67" s="365"/>
      <c r="CB67" s="366"/>
    </row>
    <row r="68" spans="1:89" hidden="1" x14ac:dyDescent="0.2">
      <c r="A68" s="400"/>
      <c r="B68" s="401"/>
      <c r="C68" s="401"/>
      <c r="D68" s="402"/>
      <c r="E68" s="397"/>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398"/>
      <c r="AM68" s="398"/>
      <c r="AN68" s="398"/>
      <c r="AO68" s="398"/>
      <c r="AP68" s="398"/>
      <c r="AQ68" s="398"/>
      <c r="AR68" s="399"/>
      <c r="AS68" s="419"/>
      <c r="AT68" s="420"/>
      <c r="AU68" s="420"/>
      <c r="AV68" s="420"/>
      <c r="AW68" s="420"/>
      <c r="AX68" s="420"/>
      <c r="AY68" s="420"/>
      <c r="AZ68" s="420"/>
      <c r="BA68" s="420"/>
      <c r="BB68" s="421"/>
      <c r="BC68" s="419"/>
      <c r="BD68" s="420"/>
      <c r="BE68" s="420"/>
      <c r="BF68" s="420"/>
      <c r="BG68" s="420"/>
      <c r="BH68" s="420"/>
      <c r="BI68" s="420"/>
      <c r="BJ68" s="420"/>
      <c r="BK68" s="420"/>
      <c r="BL68" s="420"/>
      <c r="BM68" s="421"/>
      <c r="BN68" s="364">
        <f t="shared" si="0"/>
        <v>0</v>
      </c>
      <c r="BO68" s="365"/>
      <c r="BP68" s="365"/>
      <c r="BQ68" s="365"/>
      <c r="BR68" s="365"/>
      <c r="BS68" s="365"/>
      <c r="BT68" s="365"/>
      <c r="BU68" s="365"/>
      <c r="BV68" s="365"/>
      <c r="BW68" s="365"/>
      <c r="BX68" s="365"/>
      <c r="BY68" s="365"/>
      <c r="BZ68" s="365"/>
      <c r="CA68" s="365"/>
      <c r="CB68" s="366"/>
    </row>
    <row r="69" spans="1:89" hidden="1" x14ac:dyDescent="0.2">
      <c r="A69" s="400"/>
      <c r="B69" s="401"/>
      <c r="C69" s="401"/>
      <c r="D69" s="402"/>
      <c r="E69" s="397"/>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c r="AG69" s="398"/>
      <c r="AH69" s="398"/>
      <c r="AI69" s="398"/>
      <c r="AJ69" s="398"/>
      <c r="AK69" s="398"/>
      <c r="AL69" s="398"/>
      <c r="AM69" s="398"/>
      <c r="AN69" s="398"/>
      <c r="AO69" s="398"/>
      <c r="AP69" s="398"/>
      <c r="AQ69" s="398"/>
      <c r="AR69" s="399"/>
      <c r="AS69" s="419"/>
      <c r="AT69" s="420"/>
      <c r="AU69" s="420"/>
      <c r="AV69" s="420"/>
      <c r="AW69" s="420"/>
      <c r="AX69" s="420"/>
      <c r="AY69" s="420"/>
      <c r="AZ69" s="420"/>
      <c r="BA69" s="420"/>
      <c r="BB69" s="421"/>
      <c r="BC69" s="419"/>
      <c r="BD69" s="420"/>
      <c r="BE69" s="420"/>
      <c r="BF69" s="420"/>
      <c r="BG69" s="420"/>
      <c r="BH69" s="420"/>
      <c r="BI69" s="420"/>
      <c r="BJ69" s="420"/>
      <c r="BK69" s="420"/>
      <c r="BL69" s="420"/>
      <c r="BM69" s="421"/>
      <c r="BN69" s="364">
        <f t="shared" si="0"/>
        <v>0</v>
      </c>
      <c r="BO69" s="365"/>
      <c r="BP69" s="365"/>
      <c r="BQ69" s="365"/>
      <c r="BR69" s="365"/>
      <c r="BS69" s="365"/>
      <c r="BT69" s="365"/>
      <c r="BU69" s="365"/>
      <c r="BV69" s="365"/>
      <c r="BW69" s="365"/>
      <c r="BX69" s="365"/>
      <c r="BY69" s="365"/>
      <c r="BZ69" s="365"/>
      <c r="CA69" s="365"/>
      <c r="CB69" s="366"/>
    </row>
    <row r="70" spans="1:89" hidden="1" x14ac:dyDescent="0.2">
      <c r="A70" s="400"/>
      <c r="B70" s="401"/>
      <c r="C70" s="401"/>
      <c r="D70" s="402"/>
      <c r="E70" s="397"/>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9"/>
      <c r="AS70" s="419"/>
      <c r="AT70" s="420"/>
      <c r="AU70" s="420"/>
      <c r="AV70" s="420"/>
      <c r="AW70" s="420"/>
      <c r="AX70" s="420"/>
      <c r="AY70" s="420"/>
      <c r="AZ70" s="420"/>
      <c r="BA70" s="420"/>
      <c r="BB70" s="421"/>
      <c r="BC70" s="419"/>
      <c r="BD70" s="420"/>
      <c r="BE70" s="420"/>
      <c r="BF70" s="420"/>
      <c r="BG70" s="420"/>
      <c r="BH70" s="420"/>
      <c r="BI70" s="420"/>
      <c r="BJ70" s="420"/>
      <c r="BK70" s="420"/>
      <c r="BL70" s="420"/>
      <c r="BM70" s="421"/>
      <c r="BN70" s="364">
        <f t="shared" si="0"/>
        <v>0</v>
      </c>
      <c r="BO70" s="365"/>
      <c r="BP70" s="365"/>
      <c r="BQ70" s="365"/>
      <c r="BR70" s="365"/>
      <c r="BS70" s="365"/>
      <c r="BT70" s="365"/>
      <c r="BU70" s="365"/>
      <c r="BV70" s="365"/>
      <c r="BW70" s="365"/>
      <c r="BX70" s="365"/>
      <c r="BY70" s="365"/>
      <c r="BZ70" s="365"/>
      <c r="CA70" s="365"/>
      <c r="CB70" s="366"/>
    </row>
    <row r="71" spans="1:89" hidden="1" x14ac:dyDescent="0.2">
      <c r="A71" s="400"/>
      <c r="B71" s="401"/>
      <c r="C71" s="401"/>
      <c r="D71" s="402"/>
      <c r="E71" s="397"/>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9"/>
      <c r="AS71" s="419"/>
      <c r="AT71" s="420"/>
      <c r="AU71" s="420"/>
      <c r="AV71" s="420"/>
      <c r="AW71" s="420"/>
      <c r="AX71" s="420"/>
      <c r="AY71" s="420"/>
      <c r="AZ71" s="420"/>
      <c r="BA71" s="420"/>
      <c r="BB71" s="421"/>
      <c r="BC71" s="419"/>
      <c r="BD71" s="420"/>
      <c r="BE71" s="420"/>
      <c r="BF71" s="420"/>
      <c r="BG71" s="420"/>
      <c r="BH71" s="420"/>
      <c r="BI71" s="420"/>
      <c r="BJ71" s="420"/>
      <c r="BK71" s="420"/>
      <c r="BL71" s="420"/>
      <c r="BM71" s="421"/>
      <c r="BN71" s="364">
        <f t="shared" si="0"/>
        <v>0</v>
      </c>
      <c r="BO71" s="365"/>
      <c r="BP71" s="365"/>
      <c r="BQ71" s="365"/>
      <c r="BR71" s="365"/>
      <c r="BS71" s="365"/>
      <c r="BT71" s="365"/>
      <c r="BU71" s="365"/>
      <c r="BV71" s="365"/>
      <c r="BW71" s="365"/>
      <c r="BX71" s="365"/>
      <c r="BY71" s="365"/>
      <c r="BZ71" s="365"/>
      <c r="CA71" s="365"/>
      <c r="CB71" s="366"/>
    </row>
    <row r="72" spans="1:89" hidden="1" x14ac:dyDescent="0.2">
      <c r="A72" s="400"/>
      <c r="B72" s="401"/>
      <c r="C72" s="401"/>
      <c r="D72" s="402"/>
      <c r="E72" s="397"/>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9"/>
      <c r="AS72" s="419"/>
      <c r="AT72" s="420"/>
      <c r="AU72" s="420"/>
      <c r="AV72" s="420"/>
      <c r="AW72" s="420"/>
      <c r="AX72" s="420"/>
      <c r="AY72" s="420"/>
      <c r="AZ72" s="420"/>
      <c r="BA72" s="420"/>
      <c r="BB72" s="421"/>
      <c r="BC72" s="419"/>
      <c r="BD72" s="420"/>
      <c r="BE72" s="420"/>
      <c r="BF72" s="420"/>
      <c r="BG72" s="420"/>
      <c r="BH72" s="420"/>
      <c r="BI72" s="420"/>
      <c r="BJ72" s="420"/>
      <c r="BK72" s="420"/>
      <c r="BL72" s="420"/>
      <c r="BM72" s="421"/>
      <c r="BN72" s="364">
        <f t="shared" si="0"/>
        <v>0</v>
      </c>
      <c r="BO72" s="365"/>
      <c r="BP72" s="365"/>
      <c r="BQ72" s="365"/>
      <c r="BR72" s="365"/>
      <c r="BS72" s="365"/>
      <c r="BT72" s="365"/>
      <c r="BU72" s="365"/>
      <c r="BV72" s="365"/>
      <c r="BW72" s="365"/>
      <c r="BX72" s="365"/>
      <c r="BY72" s="365"/>
      <c r="BZ72" s="365"/>
      <c r="CA72" s="365"/>
      <c r="CB72" s="366"/>
    </row>
    <row r="73" spans="1:89" hidden="1" x14ac:dyDescent="0.2">
      <c r="A73" s="400"/>
      <c r="B73" s="401"/>
      <c r="C73" s="401"/>
      <c r="D73" s="402"/>
      <c r="E73" s="397"/>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9"/>
      <c r="AS73" s="419"/>
      <c r="AT73" s="420"/>
      <c r="AU73" s="420"/>
      <c r="AV73" s="420"/>
      <c r="AW73" s="420"/>
      <c r="AX73" s="420"/>
      <c r="AY73" s="420"/>
      <c r="AZ73" s="420"/>
      <c r="BA73" s="420"/>
      <c r="BB73" s="421"/>
      <c r="BC73" s="419"/>
      <c r="BD73" s="420"/>
      <c r="BE73" s="420"/>
      <c r="BF73" s="420"/>
      <c r="BG73" s="420"/>
      <c r="BH73" s="420"/>
      <c r="BI73" s="420"/>
      <c r="BJ73" s="420"/>
      <c r="BK73" s="420"/>
      <c r="BL73" s="420"/>
      <c r="BM73" s="421"/>
      <c r="BN73" s="364">
        <f t="shared" si="0"/>
        <v>0</v>
      </c>
      <c r="BO73" s="365"/>
      <c r="BP73" s="365"/>
      <c r="BQ73" s="365"/>
      <c r="BR73" s="365"/>
      <c r="BS73" s="365"/>
      <c r="BT73" s="365"/>
      <c r="BU73" s="365"/>
      <c r="BV73" s="365"/>
      <c r="BW73" s="365"/>
      <c r="BX73" s="365"/>
      <c r="BY73" s="365"/>
      <c r="BZ73" s="365"/>
      <c r="CA73" s="365"/>
      <c r="CB73" s="366"/>
    </row>
    <row r="74" spans="1:89" hidden="1" x14ac:dyDescent="0.2">
      <c r="A74" s="400"/>
      <c r="B74" s="401"/>
      <c r="C74" s="401"/>
      <c r="D74" s="402"/>
      <c r="E74" s="397"/>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398"/>
      <c r="AN74" s="398"/>
      <c r="AO74" s="398"/>
      <c r="AP74" s="398"/>
      <c r="AQ74" s="398"/>
      <c r="AR74" s="399"/>
      <c r="AS74" s="419"/>
      <c r="AT74" s="420"/>
      <c r="AU74" s="420"/>
      <c r="AV74" s="420"/>
      <c r="AW74" s="420"/>
      <c r="AX74" s="420"/>
      <c r="AY74" s="420"/>
      <c r="AZ74" s="420"/>
      <c r="BA74" s="420"/>
      <c r="BB74" s="421"/>
      <c r="BC74" s="419"/>
      <c r="BD74" s="420"/>
      <c r="BE74" s="420"/>
      <c r="BF74" s="420"/>
      <c r="BG74" s="420"/>
      <c r="BH74" s="420"/>
      <c r="BI74" s="420"/>
      <c r="BJ74" s="420"/>
      <c r="BK74" s="420"/>
      <c r="BL74" s="420"/>
      <c r="BM74" s="421"/>
      <c r="BN74" s="364">
        <f t="shared" si="0"/>
        <v>0</v>
      </c>
      <c r="BO74" s="365"/>
      <c r="BP74" s="365"/>
      <c r="BQ74" s="365"/>
      <c r="BR74" s="365"/>
      <c r="BS74" s="365"/>
      <c r="BT74" s="365"/>
      <c r="BU74" s="365"/>
      <c r="BV74" s="365"/>
      <c r="BW74" s="365"/>
      <c r="BX74" s="365"/>
      <c r="BY74" s="365"/>
      <c r="BZ74" s="365"/>
      <c r="CA74" s="365"/>
      <c r="CB74" s="366"/>
    </row>
    <row r="75" spans="1:89" hidden="1" x14ac:dyDescent="0.2">
      <c r="A75" s="400"/>
      <c r="B75" s="401"/>
      <c r="C75" s="401"/>
      <c r="D75" s="402"/>
      <c r="E75" s="397"/>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c r="AG75" s="398"/>
      <c r="AH75" s="398"/>
      <c r="AI75" s="398"/>
      <c r="AJ75" s="398"/>
      <c r="AK75" s="398"/>
      <c r="AL75" s="398"/>
      <c r="AM75" s="398"/>
      <c r="AN75" s="398"/>
      <c r="AO75" s="398"/>
      <c r="AP75" s="398"/>
      <c r="AQ75" s="398"/>
      <c r="AR75" s="399"/>
      <c r="AS75" s="419"/>
      <c r="AT75" s="420"/>
      <c r="AU75" s="420"/>
      <c r="AV75" s="420"/>
      <c r="AW75" s="420"/>
      <c r="AX75" s="420"/>
      <c r="AY75" s="420"/>
      <c r="AZ75" s="420"/>
      <c r="BA75" s="420"/>
      <c r="BB75" s="421"/>
      <c r="BC75" s="419"/>
      <c r="BD75" s="420"/>
      <c r="BE75" s="420"/>
      <c r="BF75" s="420"/>
      <c r="BG75" s="420"/>
      <c r="BH75" s="420"/>
      <c r="BI75" s="420"/>
      <c r="BJ75" s="420"/>
      <c r="BK75" s="420"/>
      <c r="BL75" s="420"/>
      <c r="BM75" s="421"/>
      <c r="BN75" s="364">
        <f t="shared" si="0"/>
        <v>0</v>
      </c>
      <c r="BO75" s="365"/>
      <c r="BP75" s="365"/>
      <c r="BQ75" s="365"/>
      <c r="BR75" s="365"/>
      <c r="BS75" s="365"/>
      <c r="BT75" s="365"/>
      <c r="BU75" s="365"/>
      <c r="BV75" s="365"/>
      <c r="BW75" s="365"/>
      <c r="BX75" s="365"/>
      <c r="BY75" s="365"/>
      <c r="BZ75" s="365"/>
      <c r="CA75" s="365"/>
      <c r="CB75" s="366"/>
    </row>
    <row r="76" spans="1:89" hidden="1" x14ac:dyDescent="0.2">
      <c r="A76" s="400"/>
      <c r="B76" s="401"/>
      <c r="C76" s="401"/>
      <c r="D76" s="402"/>
      <c r="E76" s="397"/>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398"/>
      <c r="AN76" s="398"/>
      <c r="AO76" s="398"/>
      <c r="AP76" s="398"/>
      <c r="AQ76" s="398"/>
      <c r="AR76" s="399"/>
      <c r="AS76" s="419"/>
      <c r="AT76" s="420"/>
      <c r="AU76" s="420"/>
      <c r="AV76" s="420"/>
      <c r="AW76" s="420"/>
      <c r="AX76" s="420"/>
      <c r="AY76" s="420"/>
      <c r="AZ76" s="420"/>
      <c r="BA76" s="420"/>
      <c r="BB76" s="421"/>
      <c r="BC76" s="419"/>
      <c r="BD76" s="420"/>
      <c r="BE76" s="420"/>
      <c r="BF76" s="420"/>
      <c r="BG76" s="420"/>
      <c r="BH76" s="420"/>
      <c r="BI76" s="420"/>
      <c r="BJ76" s="420"/>
      <c r="BK76" s="420"/>
      <c r="BL76" s="420"/>
      <c r="BM76" s="421"/>
      <c r="BN76" s="364">
        <f t="shared" si="0"/>
        <v>0</v>
      </c>
      <c r="BO76" s="365"/>
      <c r="BP76" s="365"/>
      <c r="BQ76" s="365"/>
      <c r="BR76" s="365"/>
      <c r="BS76" s="365"/>
      <c r="BT76" s="365"/>
      <c r="BU76" s="365"/>
      <c r="BV76" s="365"/>
      <c r="BW76" s="365"/>
      <c r="BX76" s="365"/>
      <c r="BY76" s="365"/>
      <c r="BZ76" s="365"/>
      <c r="CA76" s="365"/>
      <c r="CB76" s="366"/>
    </row>
    <row r="77" spans="1:89" hidden="1" x14ac:dyDescent="0.2">
      <c r="A77" s="233"/>
      <c r="B77" s="231"/>
      <c r="C77" s="231"/>
      <c r="D77" s="232"/>
      <c r="E77" s="413"/>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414"/>
      <c r="AL77" s="414"/>
      <c r="AM77" s="414"/>
      <c r="AN77" s="414"/>
      <c r="AO77" s="414"/>
      <c r="AP77" s="414"/>
      <c r="AQ77" s="414"/>
      <c r="AR77" s="415"/>
      <c r="AS77" s="400"/>
      <c r="AT77" s="401"/>
      <c r="AU77" s="401"/>
      <c r="AV77" s="401"/>
      <c r="AW77" s="401"/>
      <c r="AX77" s="401"/>
      <c r="AY77" s="401"/>
      <c r="AZ77" s="401"/>
      <c r="BA77" s="401"/>
      <c r="BB77" s="402"/>
      <c r="BC77" s="416"/>
      <c r="BD77" s="417"/>
      <c r="BE77" s="417"/>
      <c r="BF77" s="417"/>
      <c r="BG77" s="417"/>
      <c r="BH77" s="417"/>
      <c r="BI77" s="417"/>
      <c r="BJ77" s="417"/>
      <c r="BK77" s="417"/>
      <c r="BL77" s="417"/>
      <c r="BM77" s="418"/>
      <c r="BN77" s="364">
        <f t="shared" si="0"/>
        <v>0</v>
      </c>
      <c r="BO77" s="365"/>
      <c r="BP77" s="365"/>
      <c r="BQ77" s="365"/>
      <c r="BR77" s="365"/>
      <c r="BS77" s="365"/>
      <c r="BT77" s="365"/>
      <c r="BU77" s="365"/>
      <c r="BV77" s="365"/>
      <c r="BW77" s="365"/>
      <c r="BX77" s="365"/>
      <c r="BY77" s="365"/>
      <c r="BZ77" s="365"/>
      <c r="CA77" s="365"/>
      <c r="CB77" s="366"/>
    </row>
    <row r="78" spans="1:89" hidden="1" x14ac:dyDescent="0.2">
      <c r="A78" s="233"/>
      <c r="B78" s="231"/>
      <c r="C78" s="231"/>
      <c r="D78" s="232"/>
      <c r="E78" s="413"/>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c r="AL78" s="414"/>
      <c r="AM78" s="414"/>
      <c r="AN78" s="414"/>
      <c r="AO78" s="414"/>
      <c r="AP78" s="414"/>
      <c r="AQ78" s="414"/>
      <c r="AR78" s="415"/>
      <c r="AS78" s="400"/>
      <c r="AT78" s="401"/>
      <c r="AU78" s="401"/>
      <c r="AV78" s="401"/>
      <c r="AW78" s="401"/>
      <c r="AX78" s="401"/>
      <c r="AY78" s="401"/>
      <c r="AZ78" s="401"/>
      <c r="BA78" s="401"/>
      <c r="BB78" s="402"/>
      <c r="BC78" s="416"/>
      <c r="BD78" s="417"/>
      <c r="BE78" s="417"/>
      <c r="BF78" s="417"/>
      <c r="BG78" s="417"/>
      <c r="BH78" s="417"/>
      <c r="BI78" s="417"/>
      <c r="BJ78" s="417"/>
      <c r="BK78" s="417"/>
      <c r="BL78" s="417"/>
      <c r="BM78" s="418"/>
      <c r="BN78" s="364">
        <f t="shared" si="0"/>
        <v>0</v>
      </c>
      <c r="BO78" s="365"/>
      <c r="BP78" s="365"/>
      <c r="BQ78" s="365"/>
      <c r="BR78" s="365"/>
      <c r="BS78" s="365"/>
      <c r="BT78" s="365"/>
      <c r="BU78" s="365"/>
      <c r="BV78" s="365"/>
      <c r="BW78" s="365"/>
      <c r="BX78" s="365"/>
      <c r="BY78" s="365"/>
      <c r="BZ78" s="365"/>
      <c r="CA78" s="365"/>
      <c r="CB78" s="366"/>
    </row>
    <row r="79" spans="1:89" hidden="1" x14ac:dyDescent="0.2">
      <c r="A79" s="395"/>
      <c r="B79" s="151"/>
      <c r="C79" s="151"/>
      <c r="D79" s="396"/>
      <c r="E79" s="413"/>
      <c r="F79" s="414"/>
      <c r="G79" s="414"/>
      <c r="H79" s="414"/>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4"/>
      <c r="AG79" s="414"/>
      <c r="AH79" s="414"/>
      <c r="AI79" s="414"/>
      <c r="AJ79" s="414"/>
      <c r="AK79" s="414"/>
      <c r="AL79" s="414"/>
      <c r="AM79" s="414"/>
      <c r="AN79" s="414"/>
      <c r="AO79" s="414"/>
      <c r="AP79" s="414"/>
      <c r="AQ79" s="414"/>
      <c r="AR79" s="415"/>
      <c r="AS79" s="392"/>
      <c r="AT79" s="393"/>
      <c r="AU79" s="393"/>
      <c r="AV79" s="393"/>
      <c r="AW79" s="393"/>
      <c r="AX79" s="393"/>
      <c r="AY79" s="393"/>
      <c r="AZ79" s="393"/>
      <c r="BA79" s="393"/>
      <c r="BB79" s="394"/>
      <c r="BC79" s="416"/>
      <c r="BD79" s="417"/>
      <c r="BE79" s="417"/>
      <c r="BF79" s="417"/>
      <c r="BG79" s="417"/>
      <c r="BH79" s="417"/>
      <c r="BI79" s="417"/>
      <c r="BJ79" s="417"/>
      <c r="BK79" s="417"/>
      <c r="BL79" s="417"/>
      <c r="BM79" s="418"/>
      <c r="BN79" s="364">
        <f t="shared" si="0"/>
        <v>0</v>
      </c>
      <c r="BO79" s="365"/>
      <c r="BP79" s="365"/>
      <c r="BQ79" s="365"/>
      <c r="BR79" s="365"/>
      <c r="BS79" s="365"/>
      <c r="BT79" s="365"/>
      <c r="BU79" s="365"/>
      <c r="BV79" s="365"/>
      <c r="BW79" s="365"/>
      <c r="BX79" s="365"/>
      <c r="BY79" s="365"/>
      <c r="BZ79" s="365"/>
      <c r="CA79" s="365"/>
      <c r="CB79" s="366"/>
    </row>
    <row r="80" spans="1:89" x14ac:dyDescent="0.2">
      <c r="A80" s="377"/>
      <c r="B80" s="378"/>
      <c r="C80" s="378"/>
      <c r="D80" s="379"/>
      <c r="E80" s="380" t="s">
        <v>421</v>
      </c>
      <c r="F80" s="381"/>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c r="AG80" s="381"/>
      <c r="AH80" s="381"/>
      <c r="AI80" s="381"/>
      <c r="AJ80" s="381"/>
      <c r="AK80" s="381"/>
      <c r="AL80" s="381"/>
      <c r="AM80" s="381"/>
      <c r="AN80" s="381"/>
      <c r="AO80" s="381"/>
      <c r="AP80" s="381"/>
      <c r="AQ80" s="381"/>
      <c r="AR80" s="382"/>
      <c r="AS80" s="383" t="s">
        <v>52</v>
      </c>
      <c r="AT80" s="384"/>
      <c r="AU80" s="384"/>
      <c r="AV80" s="384"/>
      <c r="AW80" s="384"/>
      <c r="AX80" s="384"/>
      <c r="AY80" s="384"/>
      <c r="AZ80" s="384"/>
      <c r="BA80" s="384"/>
      <c r="BB80" s="385"/>
      <c r="BC80" s="386" t="s">
        <v>52</v>
      </c>
      <c r="BD80" s="387"/>
      <c r="BE80" s="387"/>
      <c r="BF80" s="387"/>
      <c r="BG80" s="387"/>
      <c r="BH80" s="387"/>
      <c r="BI80" s="387"/>
      <c r="BJ80" s="387"/>
      <c r="BK80" s="387"/>
      <c r="BL80" s="387"/>
      <c r="BM80" s="388"/>
      <c r="BN80" s="389">
        <f>SUM(BN45:CB79)</f>
        <v>460000</v>
      </c>
      <c r="BO80" s="390"/>
      <c r="BP80" s="390"/>
      <c r="BQ80" s="390"/>
      <c r="BR80" s="390"/>
      <c r="BS80" s="390"/>
      <c r="BT80" s="390"/>
      <c r="BU80" s="390"/>
      <c r="BV80" s="390"/>
      <c r="BW80" s="390"/>
      <c r="BX80" s="390"/>
      <c r="BY80" s="390"/>
      <c r="BZ80" s="390"/>
      <c r="CA80" s="390"/>
      <c r="CB80" s="391"/>
      <c r="CC80" s="412"/>
      <c r="CD80" s="153"/>
      <c r="CE80" s="153"/>
      <c r="CF80" s="153"/>
      <c r="CG80" s="153"/>
      <c r="CH80" s="153"/>
      <c r="CI80" s="153"/>
      <c r="CJ80" s="153"/>
      <c r="CK80" s="153"/>
    </row>
    <row r="81" spans="1:89" ht="15.75" x14ac:dyDescent="0.25">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8"/>
      <c r="AT81" s="118"/>
      <c r="AU81" s="118"/>
      <c r="AV81" s="118"/>
      <c r="AW81" s="118"/>
      <c r="AX81" s="118"/>
      <c r="AY81" s="118"/>
      <c r="AZ81" s="118"/>
      <c r="BA81" s="118"/>
      <c r="BB81" s="118"/>
      <c r="BC81" s="86"/>
      <c r="BD81" s="86"/>
      <c r="BE81" s="86"/>
      <c r="BF81" s="86"/>
      <c r="BG81" s="86"/>
      <c r="BH81" s="86"/>
      <c r="BI81" s="86"/>
      <c r="BJ81" s="86"/>
      <c r="BK81" s="86"/>
      <c r="BL81" s="86"/>
      <c r="BM81" s="86"/>
      <c r="BN81" s="86"/>
      <c r="BO81" s="86"/>
      <c r="BP81" s="86"/>
      <c r="BQ81" s="119"/>
      <c r="BR81" s="119"/>
      <c r="BS81" s="119"/>
      <c r="BT81" s="119"/>
      <c r="BU81" s="119"/>
      <c r="BV81" s="119"/>
      <c r="BW81" s="119"/>
      <c r="BX81" s="119"/>
      <c r="BY81" s="119"/>
      <c r="BZ81" s="119"/>
      <c r="CA81" s="119"/>
      <c r="CB81" s="119"/>
    </row>
    <row r="82" spans="1:89" x14ac:dyDescent="0.2">
      <c r="CK82" s="80"/>
    </row>
    <row r="83" spans="1:89" ht="15.75" x14ac:dyDescent="0.25">
      <c r="A83" s="72" t="s">
        <v>419</v>
      </c>
      <c r="B83" s="117"/>
      <c r="C83" s="117"/>
      <c r="D83" s="117"/>
      <c r="E83" s="117"/>
      <c r="F83" s="117"/>
      <c r="G83" s="117"/>
      <c r="H83" s="117"/>
      <c r="I83" s="117"/>
      <c r="J83" s="117"/>
      <c r="X83" s="87"/>
      <c r="Y83" s="376"/>
      <c r="Z83" s="376"/>
      <c r="AA83" s="376"/>
      <c r="AB83" s="376"/>
      <c r="AC83" s="376"/>
      <c r="AD83" s="376"/>
      <c r="AE83" s="376"/>
      <c r="AF83" s="376"/>
      <c r="AG83" s="376"/>
      <c r="AH83" s="376"/>
      <c r="AI83" s="376"/>
      <c r="AJ83" s="376"/>
      <c r="AK83" s="87"/>
      <c r="AL83" s="369" t="s">
        <v>554</v>
      </c>
      <c r="AM83" s="369"/>
      <c r="AN83" s="369"/>
      <c r="AO83" s="369"/>
      <c r="AP83" s="369"/>
      <c r="AQ83" s="369"/>
      <c r="AR83" s="369"/>
      <c r="AS83" s="369"/>
      <c r="AT83" s="369"/>
      <c r="AU83" s="369"/>
      <c r="AV83" s="369"/>
      <c r="AW83" s="369"/>
      <c r="AX83" s="369"/>
      <c r="AY83" s="369"/>
      <c r="AZ83" s="369"/>
      <c r="BA83" s="369"/>
      <c r="BB83" s="369"/>
      <c r="BC83" s="369"/>
      <c r="BD83" s="369"/>
      <c r="BE83" s="369"/>
      <c r="BF83" s="369"/>
      <c r="BG83" s="369"/>
      <c r="BH83" s="369"/>
      <c r="BI83" s="369"/>
      <c r="BJ83" s="369"/>
      <c r="BK83" s="369"/>
      <c r="BL83" s="369"/>
      <c r="BM83" s="369"/>
      <c r="BN83" s="87"/>
      <c r="BO83" s="87"/>
      <c r="BP83" s="87"/>
      <c r="BQ83" s="87"/>
      <c r="BR83" s="87"/>
      <c r="BS83" s="87"/>
      <c r="CK83" s="80"/>
    </row>
    <row r="84" spans="1:89" x14ac:dyDescent="0.2">
      <c r="A84" s="88"/>
      <c r="B84" s="88"/>
      <c r="C84" s="88"/>
      <c r="D84" s="88"/>
      <c r="E84" s="88"/>
      <c r="F84" s="88"/>
      <c r="G84" s="88"/>
      <c r="H84" s="88"/>
      <c r="I84" s="88"/>
      <c r="J84" s="88"/>
      <c r="X84" s="88"/>
      <c r="Y84" s="375" t="s">
        <v>10</v>
      </c>
      <c r="Z84" s="375"/>
      <c r="AA84" s="375"/>
      <c r="AB84" s="375"/>
      <c r="AC84" s="375"/>
      <c r="AD84" s="375"/>
      <c r="AE84" s="375"/>
      <c r="AF84" s="375"/>
      <c r="AG84" s="375"/>
      <c r="AH84" s="375"/>
      <c r="AI84" s="375"/>
      <c r="AJ84" s="375"/>
      <c r="AK84" s="88"/>
      <c r="AL84" s="375" t="s">
        <v>11</v>
      </c>
      <c r="AM84" s="375"/>
      <c r="AN84" s="375"/>
      <c r="AO84" s="375"/>
      <c r="AP84" s="375"/>
      <c r="AQ84" s="375"/>
      <c r="AR84" s="375"/>
      <c r="AS84" s="375"/>
      <c r="AT84" s="375"/>
      <c r="AU84" s="375"/>
      <c r="AV84" s="375"/>
      <c r="AW84" s="375"/>
      <c r="AX84" s="375"/>
      <c r="AY84" s="375"/>
      <c r="AZ84" s="375"/>
      <c r="BA84" s="375"/>
      <c r="BB84" s="375"/>
      <c r="BC84" s="375"/>
      <c r="BD84" s="375"/>
      <c r="BE84" s="375"/>
      <c r="BF84" s="375"/>
      <c r="BG84" s="375"/>
      <c r="BH84" s="375"/>
      <c r="BI84" s="375"/>
      <c r="BJ84" s="375"/>
      <c r="BK84" s="375"/>
      <c r="BL84" s="375"/>
      <c r="BM84" s="375"/>
      <c r="BN84" s="87"/>
      <c r="BO84" s="87"/>
      <c r="BP84" s="87"/>
      <c r="BQ84" s="87"/>
      <c r="BR84" s="87"/>
      <c r="BS84" s="87"/>
      <c r="CK84" s="89"/>
    </row>
    <row r="85" spans="1:89" x14ac:dyDescent="0.2">
      <c r="A85" s="1"/>
      <c r="B85" s="87"/>
      <c r="C85" s="87"/>
      <c r="D85" s="87"/>
      <c r="E85" s="87"/>
      <c r="F85" s="87"/>
      <c r="G85" s="87"/>
      <c r="H85" s="87"/>
      <c r="I85" s="87"/>
      <c r="J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8"/>
      <c r="BO85" s="88"/>
      <c r="BP85" s="88"/>
      <c r="BQ85" s="88"/>
      <c r="BR85" s="88"/>
      <c r="BS85" s="88"/>
    </row>
    <row r="86" spans="1:89" ht="15.75" x14ac:dyDescent="0.25">
      <c r="A86" s="72" t="s">
        <v>420</v>
      </c>
      <c r="B86" s="117"/>
      <c r="C86" s="117"/>
      <c r="D86" s="117"/>
      <c r="E86" s="117"/>
      <c r="F86" s="117"/>
      <c r="G86" s="117"/>
      <c r="H86" s="117"/>
      <c r="I86" s="117"/>
      <c r="J86" s="117"/>
      <c r="X86" s="87"/>
      <c r="Y86" s="376"/>
      <c r="Z86" s="376"/>
      <c r="AA86" s="376"/>
      <c r="AB86" s="376"/>
      <c r="AC86" s="376"/>
      <c r="AD86" s="376"/>
      <c r="AE86" s="376"/>
      <c r="AF86" s="376"/>
      <c r="AG86" s="376"/>
      <c r="AH86" s="376"/>
      <c r="AI86" s="376"/>
      <c r="AJ86" s="376"/>
      <c r="AK86" s="87"/>
      <c r="AL86" s="369" t="s">
        <v>568</v>
      </c>
      <c r="AM86" s="369"/>
      <c r="AN86" s="369"/>
      <c r="AO86" s="369"/>
      <c r="AP86" s="369"/>
      <c r="AQ86" s="369"/>
      <c r="AR86" s="369"/>
      <c r="AS86" s="369"/>
      <c r="AT86" s="369"/>
      <c r="AU86" s="369"/>
      <c r="AV86" s="369"/>
      <c r="AW86" s="369"/>
      <c r="AX86" s="369"/>
      <c r="AY86" s="369"/>
      <c r="AZ86" s="369"/>
      <c r="BA86" s="369"/>
      <c r="BB86" s="369"/>
      <c r="BC86" s="369"/>
      <c r="BD86" s="369"/>
      <c r="BE86" s="369"/>
      <c r="BF86" s="369"/>
      <c r="BG86" s="369"/>
      <c r="BH86" s="369"/>
      <c r="BI86" s="369"/>
      <c r="BJ86" s="369"/>
      <c r="BK86" s="369"/>
      <c r="BL86" s="369"/>
      <c r="BM86" s="369"/>
      <c r="BN86" s="87"/>
      <c r="BO86" s="87"/>
      <c r="BP86" s="87"/>
      <c r="BQ86" s="87"/>
      <c r="BR86" s="87"/>
      <c r="BS86" s="87"/>
    </row>
    <row r="87" spans="1:89" x14ac:dyDescent="0.2">
      <c r="A87" s="87"/>
      <c r="B87" s="87"/>
      <c r="C87" s="87"/>
      <c r="D87" s="87"/>
      <c r="E87" s="87"/>
      <c r="F87" s="87"/>
      <c r="G87" s="87"/>
      <c r="H87" s="87"/>
      <c r="I87" s="87"/>
      <c r="J87" s="87"/>
      <c r="X87" s="87"/>
      <c r="Y87" s="148" t="s">
        <v>10</v>
      </c>
      <c r="Z87" s="148"/>
      <c r="AA87" s="148"/>
      <c r="AB87" s="148"/>
      <c r="AC87" s="148"/>
      <c r="AD87" s="148"/>
      <c r="AE87" s="148"/>
      <c r="AF87" s="148"/>
      <c r="AG87" s="148"/>
      <c r="AH87" s="148"/>
      <c r="AI87" s="148"/>
      <c r="AJ87" s="148"/>
      <c r="AK87" s="88"/>
      <c r="AL87" s="148" t="s">
        <v>11</v>
      </c>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87"/>
      <c r="BO87" s="87"/>
      <c r="BP87" s="87"/>
      <c r="BQ87" s="87"/>
      <c r="BR87" s="87"/>
      <c r="BS87" s="87"/>
    </row>
    <row r="88" spans="1:89" ht="15.6" customHeight="1" x14ac:dyDescent="0.25">
      <c r="A88" s="72" t="s">
        <v>507</v>
      </c>
      <c r="B88" s="90"/>
      <c r="C88" s="117"/>
      <c r="D88" s="117"/>
      <c r="E88" s="117"/>
      <c r="F88" s="117"/>
      <c r="G88" s="117"/>
      <c r="H88" s="117"/>
      <c r="I88" s="117"/>
      <c r="J88" s="117"/>
      <c r="O88" s="155" t="s">
        <v>567</v>
      </c>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Q88" s="120"/>
      <c r="AR88" s="120"/>
      <c r="AS88" s="120"/>
      <c r="AT88" s="120"/>
      <c r="AU88" s="120"/>
      <c r="AV88" s="120"/>
      <c r="AW88" s="120"/>
      <c r="AX88" s="120"/>
      <c r="AY88" s="120"/>
      <c r="AZ88" s="87"/>
      <c r="BA88" s="369" t="s">
        <v>568</v>
      </c>
      <c r="BB88" s="369"/>
      <c r="BC88" s="369"/>
      <c r="BD88" s="369"/>
      <c r="BE88" s="369"/>
      <c r="BF88" s="369"/>
      <c r="BG88" s="369"/>
      <c r="BH88" s="369"/>
      <c r="BI88" s="369"/>
      <c r="BJ88" s="369"/>
      <c r="BK88" s="369"/>
      <c r="BL88" s="369"/>
      <c r="BM88" s="369"/>
      <c r="BN88" s="369"/>
      <c r="BO88" s="369"/>
      <c r="BP88" s="369"/>
      <c r="BQ88" s="369"/>
      <c r="BR88" s="369"/>
      <c r="BS88" s="369"/>
      <c r="BT88" s="369"/>
      <c r="BU88" s="369"/>
      <c r="BV88" s="369"/>
      <c r="BZ88" s="5"/>
      <c r="CA88" s="92"/>
      <c r="CB88" s="5"/>
    </row>
    <row r="89" spans="1:89" ht="15.75" x14ac:dyDescent="0.25">
      <c r="A89" s="72" t="s">
        <v>508</v>
      </c>
      <c r="B89" s="90"/>
      <c r="C89" s="117"/>
      <c r="D89" s="117"/>
      <c r="E89" s="117"/>
      <c r="F89" s="117"/>
      <c r="G89" s="117"/>
      <c r="H89" s="117"/>
      <c r="I89" s="117"/>
      <c r="J89" s="117"/>
      <c r="O89" s="148" t="s">
        <v>12</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Q89" s="148" t="s">
        <v>10</v>
      </c>
      <c r="AR89" s="148"/>
      <c r="AS89" s="148"/>
      <c r="AT89" s="148"/>
      <c r="AU89" s="148"/>
      <c r="AV89" s="148"/>
      <c r="AW89" s="148"/>
      <c r="AX89" s="148"/>
      <c r="AY89" s="148"/>
      <c r="AZ89" s="88"/>
      <c r="BA89" s="148" t="s">
        <v>11</v>
      </c>
      <c r="BB89" s="148"/>
      <c r="BC89" s="148"/>
      <c r="BD89" s="148"/>
      <c r="BE89" s="148"/>
      <c r="BF89" s="148"/>
      <c r="BG89" s="148"/>
      <c r="BH89" s="148"/>
      <c r="BI89" s="148"/>
      <c r="BJ89" s="148"/>
      <c r="BK89" s="148"/>
      <c r="BL89" s="148"/>
      <c r="BM89" s="148"/>
      <c r="BN89" s="148"/>
      <c r="BO89" s="148"/>
      <c r="BP89" s="148"/>
      <c r="BQ89" s="148"/>
      <c r="BR89" s="148"/>
      <c r="BS89" s="148"/>
      <c r="BT89" s="148"/>
      <c r="BU89" s="148"/>
      <c r="BV89" s="148"/>
      <c r="BZ89" s="5"/>
      <c r="CA89" s="93"/>
      <c r="CB89" s="5"/>
    </row>
    <row r="90" spans="1:89" s="72" customFormat="1" ht="15.75" x14ac:dyDescent="0.25">
      <c r="A90" s="370" t="s">
        <v>9</v>
      </c>
      <c r="B90" s="370"/>
      <c r="C90" s="371" t="s">
        <v>555</v>
      </c>
      <c r="D90" s="371"/>
      <c r="E90" s="371"/>
      <c r="F90" s="372" t="s">
        <v>5</v>
      </c>
      <c r="G90" s="372"/>
      <c r="H90" s="373" t="s">
        <v>556</v>
      </c>
      <c r="I90" s="373"/>
      <c r="J90" s="373"/>
      <c r="K90" s="373"/>
      <c r="L90" s="373"/>
      <c r="M90" s="373"/>
      <c r="N90" s="373"/>
      <c r="O90" s="373"/>
      <c r="P90" s="373"/>
      <c r="Q90" s="373"/>
      <c r="R90" s="373"/>
      <c r="S90" s="373"/>
      <c r="T90" s="373"/>
      <c r="U90" s="373"/>
      <c r="V90" s="373"/>
      <c r="W90" s="373"/>
      <c r="X90" s="373"/>
      <c r="Y90" s="374">
        <v>20</v>
      </c>
      <c r="Z90" s="374"/>
      <c r="AA90" s="374"/>
      <c r="AB90" s="367" t="s">
        <v>557</v>
      </c>
      <c r="AC90" s="367"/>
      <c r="AD90" s="367"/>
      <c r="AE90" s="90"/>
      <c r="AF90" s="72" t="s">
        <v>509</v>
      </c>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row>
  </sheetData>
  <mergeCells count="311">
    <mergeCell ref="AB90:AD90"/>
    <mergeCell ref="O88:AN88"/>
    <mergeCell ref="BA88:BV88"/>
    <mergeCell ref="O89:AN89"/>
    <mergeCell ref="AQ89:AY89"/>
    <mergeCell ref="BA89:BV89"/>
    <mergeCell ref="A90:B90"/>
    <mergeCell ref="C90:E90"/>
    <mergeCell ref="F90:G90"/>
    <mergeCell ref="H90:X90"/>
    <mergeCell ref="Y90:AA90"/>
    <mergeCell ref="Y84:AJ84"/>
    <mergeCell ref="AL84:BM84"/>
    <mergeCell ref="Y86:AJ86"/>
    <mergeCell ref="AL86:BM86"/>
    <mergeCell ref="Y87:AJ87"/>
    <mergeCell ref="AL87:BM87"/>
    <mergeCell ref="Y83:AJ83"/>
    <mergeCell ref="AL83:BM83"/>
    <mergeCell ref="A80:D80"/>
    <mergeCell ref="E80:AR80"/>
    <mergeCell ref="AS80:BB80"/>
    <mergeCell ref="BC80:BM80"/>
    <mergeCell ref="BN80:CB80"/>
    <mergeCell ref="CC80:CK80"/>
    <mergeCell ref="A78:D78"/>
    <mergeCell ref="E78:AR78"/>
    <mergeCell ref="AS78:BB78"/>
    <mergeCell ref="BC78:BM78"/>
    <mergeCell ref="BN78:CB78"/>
    <mergeCell ref="A79:D79"/>
    <mergeCell ref="E79:AR79"/>
    <mergeCell ref="AS79:BB79"/>
    <mergeCell ref="BC79:BM79"/>
    <mergeCell ref="BN79:CB79"/>
    <mergeCell ref="A76:D76"/>
    <mergeCell ref="E76:AR76"/>
    <mergeCell ref="AS76:BB76"/>
    <mergeCell ref="BC76:BM76"/>
    <mergeCell ref="BN76:CB76"/>
    <mergeCell ref="A77:D77"/>
    <mergeCell ref="E77:AR77"/>
    <mergeCell ref="AS77:BB77"/>
    <mergeCell ref="BC77:BM77"/>
    <mergeCell ref="BN77:CB77"/>
    <mergeCell ref="A74:D74"/>
    <mergeCell ref="E74:AR74"/>
    <mergeCell ref="AS74:BB74"/>
    <mergeCell ref="BC74:BM74"/>
    <mergeCell ref="BN74:CB74"/>
    <mergeCell ref="A75:D75"/>
    <mergeCell ref="E75:AR75"/>
    <mergeCell ref="AS75:BB75"/>
    <mergeCell ref="BC75:BM75"/>
    <mergeCell ref="BN75:CB75"/>
    <mergeCell ref="A72:D72"/>
    <mergeCell ref="E72:AR72"/>
    <mergeCell ref="AS72:BB72"/>
    <mergeCell ref="BC72:BM72"/>
    <mergeCell ref="BN72:CB72"/>
    <mergeCell ref="A73:D73"/>
    <mergeCell ref="E73:AR73"/>
    <mergeCell ref="AS73:BB73"/>
    <mergeCell ref="BC73:BM73"/>
    <mergeCell ref="BN73:CB73"/>
    <mergeCell ref="A70:D70"/>
    <mergeCell ref="E70:AR70"/>
    <mergeCell ref="AS70:BB70"/>
    <mergeCell ref="BC70:BM70"/>
    <mergeCell ref="BN70:CB70"/>
    <mergeCell ref="A71:D71"/>
    <mergeCell ref="E71:AR71"/>
    <mergeCell ref="AS71:BB71"/>
    <mergeCell ref="BC71:BM71"/>
    <mergeCell ref="BN71:CB71"/>
    <mergeCell ref="A68:D68"/>
    <mergeCell ref="E68:AR68"/>
    <mergeCell ref="AS68:BB68"/>
    <mergeCell ref="BC68:BM68"/>
    <mergeCell ref="BN68:CB68"/>
    <mergeCell ref="A69:D69"/>
    <mergeCell ref="E69:AR69"/>
    <mergeCell ref="AS69:BB69"/>
    <mergeCell ref="BC69:BM69"/>
    <mergeCell ref="BN69:CB69"/>
    <mergeCell ref="A66:D66"/>
    <mergeCell ref="E66:AR66"/>
    <mergeCell ref="AS66:BB66"/>
    <mergeCell ref="BC66:BM66"/>
    <mergeCell ref="BN66:CB66"/>
    <mergeCell ref="A67:D67"/>
    <mergeCell ref="E67:AR67"/>
    <mergeCell ref="AS67:BB67"/>
    <mergeCell ref="BC67:BM67"/>
    <mergeCell ref="BN67:CB67"/>
    <mergeCell ref="A64:D64"/>
    <mergeCell ref="E64:AR64"/>
    <mergeCell ref="AS64:BB64"/>
    <mergeCell ref="BC64:BM64"/>
    <mergeCell ref="BN64:CB64"/>
    <mergeCell ref="A65:D65"/>
    <mergeCell ref="E65:AR65"/>
    <mergeCell ref="AS65:BB65"/>
    <mergeCell ref="BC65:BM65"/>
    <mergeCell ref="BN65:CB65"/>
    <mergeCell ref="A62:D62"/>
    <mergeCell ref="E62:AR62"/>
    <mergeCell ref="AS62:BB62"/>
    <mergeCell ref="BC62:BM62"/>
    <mergeCell ref="BN62:CB62"/>
    <mergeCell ref="A63:D63"/>
    <mergeCell ref="E63:AR63"/>
    <mergeCell ref="AS63:BB63"/>
    <mergeCell ref="BC63:BM63"/>
    <mergeCell ref="BN63:CB63"/>
    <mergeCell ref="A60:D60"/>
    <mergeCell ref="E60:AR60"/>
    <mergeCell ref="AS60:BB60"/>
    <mergeCell ref="BC60:BM60"/>
    <mergeCell ref="BN60:CB60"/>
    <mergeCell ref="A61:D61"/>
    <mergeCell ref="E61:AR61"/>
    <mergeCell ref="AS61:BB61"/>
    <mergeCell ref="BC61:BM61"/>
    <mergeCell ref="BN61:CB61"/>
    <mergeCell ref="A58:D58"/>
    <mergeCell ref="E58:AR58"/>
    <mergeCell ref="AS58:BB58"/>
    <mergeCell ref="BC58:BM58"/>
    <mergeCell ref="BN58:CB58"/>
    <mergeCell ref="A59:D59"/>
    <mergeCell ref="E59:AR59"/>
    <mergeCell ref="AS59:BB59"/>
    <mergeCell ref="BC59:BM59"/>
    <mergeCell ref="BN59:CB59"/>
    <mergeCell ref="A56:D56"/>
    <mergeCell ref="E56:AR56"/>
    <mergeCell ref="AS56:BB56"/>
    <mergeCell ref="BC56:BM56"/>
    <mergeCell ref="BN56:CB56"/>
    <mergeCell ref="A57:D57"/>
    <mergeCell ref="E57:AR57"/>
    <mergeCell ref="AS57:BB57"/>
    <mergeCell ref="BC57:BM57"/>
    <mergeCell ref="BN57:CB57"/>
    <mergeCell ref="A54:D54"/>
    <mergeCell ref="E54:AR54"/>
    <mergeCell ref="AS54:BB54"/>
    <mergeCell ref="BC54:BM54"/>
    <mergeCell ref="BN54:CB54"/>
    <mergeCell ref="A55:D55"/>
    <mergeCell ref="E55:AR55"/>
    <mergeCell ref="AS55:BB55"/>
    <mergeCell ref="BC55:BM55"/>
    <mergeCell ref="BN55:CB55"/>
    <mergeCell ref="A52:D52"/>
    <mergeCell ref="E52:AR52"/>
    <mergeCell ref="AS52:BB52"/>
    <mergeCell ref="BC52:BM52"/>
    <mergeCell ref="BN52:CB52"/>
    <mergeCell ref="A53:D53"/>
    <mergeCell ref="E53:AR53"/>
    <mergeCell ref="AS53:BB53"/>
    <mergeCell ref="BC53:BM53"/>
    <mergeCell ref="BN53:CB53"/>
    <mergeCell ref="A50:D50"/>
    <mergeCell ref="E50:AR50"/>
    <mergeCell ref="AS50:BB50"/>
    <mergeCell ref="BC50:BM50"/>
    <mergeCell ref="BN50:CB50"/>
    <mergeCell ref="A51:D51"/>
    <mergeCell ref="E51:AR51"/>
    <mergeCell ref="AS51:BB51"/>
    <mergeCell ref="BC51:BM51"/>
    <mergeCell ref="BN51:CB51"/>
    <mergeCell ref="A48:D48"/>
    <mergeCell ref="E48:AR48"/>
    <mergeCell ref="AS48:BB48"/>
    <mergeCell ref="BC48:BM48"/>
    <mergeCell ref="BN48:CB48"/>
    <mergeCell ref="A49:D49"/>
    <mergeCell ref="E49:AR49"/>
    <mergeCell ref="AS49:BB49"/>
    <mergeCell ref="BC49:BM49"/>
    <mergeCell ref="BN49:CB49"/>
    <mergeCell ref="A46:D46"/>
    <mergeCell ref="E46:AR46"/>
    <mergeCell ref="AS46:BB46"/>
    <mergeCell ref="BC46:BM46"/>
    <mergeCell ref="BN46:CB46"/>
    <mergeCell ref="A47:D47"/>
    <mergeCell ref="E47:AR47"/>
    <mergeCell ref="AS47:BB47"/>
    <mergeCell ref="BC47:BM47"/>
    <mergeCell ref="BN47:CB47"/>
    <mergeCell ref="A44:D44"/>
    <mergeCell ref="E44:AR44"/>
    <mergeCell ref="AS44:BB44"/>
    <mergeCell ref="BC44:BM44"/>
    <mergeCell ref="BN44:CB44"/>
    <mergeCell ref="A45:D45"/>
    <mergeCell ref="E45:AR45"/>
    <mergeCell ref="AS45:BB45"/>
    <mergeCell ref="BC45:BM45"/>
    <mergeCell ref="BN45:CB45"/>
    <mergeCell ref="A42:D42"/>
    <mergeCell ref="E42:AR42"/>
    <mergeCell ref="AS42:BB42"/>
    <mergeCell ref="BC42:BM42"/>
    <mergeCell ref="BN42:CB42"/>
    <mergeCell ref="A43:D43"/>
    <mergeCell ref="E43:AR43"/>
    <mergeCell ref="AS43:BB43"/>
    <mergeCell ref="BC43:BM43"/>
    <mergeCell ref="BN43:CB43"/>
    <mergeCell ref="AS39:BB39"/>
    <mergeCell ref="BC39:BP39"/>
    <mergeCell ref="A41:D41"/>
    <mergeCell ref="E41:AR41"/>
    <mergeCell ref="AS41:BB41"/>
    <mergeCell ref="BC41:BM41"/>
    <mergeCell ref="BN41:CB41"/>
    <mergeCell ref="A37:CB37"/>
    <mergeCell ref="A34:D34"/>
    <mergeCell ref="E34:BC34"/>
    <mergeCell ref="BD34:BM34"/>
    <mergeCell ref="BN34:CB34"/>
    <mergeCell ref="A35:D35"/>
    <mergeCell ref="E35:BC35"/>
    <mergeCell ref="BD35:BM35"/>
    <mergeCell ref="BN35:CB35"/>
    <mergeCell ref="A32:D32"/>
    <mergeCell ref="E32:BC32"/>
    <mergeCell ref="BD32:BM32"/>
    <mergeCell ref="BN32:CB32"/>
    <mergeCell ref="A33:D33"/>
    <mergeCell ref="E33:BC33"/>
    <mergeCell ref="BD33:BM33"/>
    <mergeCell ref="BN33:CB33"/>
    <mergeCell ref="A30:D30"/>
    <mergeCell ref="E30:BC30"/>
    <mergeCell ref="BD30:BM30"/>
    <mergeCell ref="BN30:CB30"/>
    <mergeCell ref="A31:D31"/>
    <mergeCell ref="E31:BC31"/>
    <mergeCell ref="BD31:BM31"/>
    <mergeCell ref="BN31:CB31"/>
    <mergeCell ref="A28:D28"/>
    <mergeCell ref="E28:BC28"/>
    <mergeCell ref="BD28:BM28"/>
    <mergeCell ref="BN28:CB28"/>
    <mergeCell ref="A29:D29"/>
    <mergeCell ref="E29:BC29"/>
    <mergeCell ref="BD29:BM29"/>
    <mergeCell ref="BN29:CB29"/>
    <mergeCell ref="A27:D27"/>
    <mergeCell ref="E27:BC27"/>
    <mergeCell ref="BD27:BM27"/>
    <mergeCell ref="BN27:CB27"/>
    <mergeCell ref="A26:D26"/>
    <mergeCell ref="E26:BC26"/>
    <mergeCell ref="BD26:BM26"/>
    <mergeCell ref="BN26:CB26"/>
    <mergeCell ref="A24:D24"/>
    <mergeCell ref="E24:BC24"/>
    <mergeCell ref="BD24:BM24"/>
    <mergeCell ref="BN24:CB24"/>
    <mergeCell ref="A25:D25"/>
    <mergeCell ref="E25:BC25"/>
    <mergeCell ref="BD25:BM25"/>
    <mergeCell ref="BN25:CB25"/>
    <mergeCell ref="A21:CB21"/>
    <mergeCell ref="AS22:BB22"/>
    <mergeCell ref="BC22:BP22"/>
    <mergeCell ref="A23:D23"/>
    <mergeCell ref="E23:BC23"/>
    <mergeCell ref="BD23:BM23"/>
    <mergeCell ref="BN23:CB23"/>
    <mergeCell ref="S19:CB19"/>
    <mergeCell ref="A18:CB18"/>
    <mergeCell ref="A14:D14"/>
    <mergeCell ref="BB14:BM14"/>
    <mergeCell ref="BN14:CB14"/>
    <mergeCell ref="A11:CB11"/>
    <mergeCell ref="A12:D12"/>
    <mergeCell ref="E12:BA12"/>
    <mergeCell ref="BB12:BM12"/>
    <mergeCell ref="BN12:CB12"/>
    <mergeCell ref="A17:D17"/>
    <mergeCell ref="E17:BA17"/>
    <mergeCell ref="BB17:BM17"/>
    <mergeCell ref="BN17:CB17"/>
    <mergeCell ref="A15:D15"/>
    <mergeCell ref="E15:BA15"/>
    <mergeCell ref="BB15:BM15"/>
    <mergeCell ref="BN15:CB15"/>
    <mergeCell ref="A16:D16"/>
    <mergeCell ref="E16:BA16"/>
    <mergeCell ref="BB16:BM16"/>
    <mergeCell ref="BN16:CB16"/>
    <mergeCell ref="AV2:CB2"/>
    <mergeCell ref="A4:CB4"/>
    <mergeCell ref="A6:CB6"/>
    <mergeCell ref="A7:CB7"/>
    <mergeCell ref="A9:CB9"/>
    <mergeCell ref="A10:AG10"/>
    <mergeCell ref="AH10:CB10"/>
    <mergeCell ref="A13:D13"/>
    <mergeCell ref="E13:BA13"/>
    <mergeCell ref="BB13:BM13"/>
    <mergeCell ref="BN13:CB13"/>
  </mergeCells>
  <pageMargins left="0.78740157480314965" right="0.39370078740157483" top="0.27559055118110237" bottom="0.27559055118110237" header="0.27559055118110237" footer="0.27559055118110237"/>
  <pageSetup paperSize="9" scale="99" fitToHeight="4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38</vt:i4>
      </vt:variant>
      <vt:variant>
        <vt:lpstr>Именованные диапазоны</vt:lpstr>
      </vt:variant>
      <vt:variant>
        <vt:i4>35</vt:i4>
      </vt:variant>
    </vt:vector>
  </HeadingPairs>
  <TitlesOfParts>
    <vt:vector size="73" baseType="lpstr">
      <vt:lpstr>Листы 1-2</vt:lpstr>
      <vt:lpstr>Лист 3</vt:lpstr>
      <vt:lpstr>прил_2_ГЗ 2020</vt:lpstr>
      <vt:lpstr>прил_4_внебюджет 2020</vt:lpstr>
      <vt:lpstr>прил_3_ЦЕЛЕВЫЕ 2020</vt:lpstr>
      <vt:lpstr>расчеты образец</vt:lpstr>
      <vt:lpstr>расчеты госзадание 2020</vt:lpstr>
      <vt:lpstr>расчет внебюджет 2020</vt:lpstr>
      <vt:lpstr>расчет обесп условий 2020</vt:lpstr>
      <vt:lpstr> найм жилья 2020</vt:lpstr>
      <vt:lpstr> проезд в отпуск 2020</vt:lpstr>
      <vt:lpstr>сельское посел 2020</vt:lpstr>
      <vt:lpstr> ультра тревел2020</vt:lpstr>
      <vt:lpstr> берингия 2020</vt:lpstr>
      <vt:lpstr>надежда2020</vt:lpstr>
      <vt:lpstr>корфест 2020</vt:lpstr>
      <vt:lpstr>ГТО 2020</vt:lpstr>
      <vt:lpstr>спартакиада 2020</vt:lpstr>
      <vt:lpstr>малыванов 2020</vt:lpstr>
      <vt:lpstr>каратэ 2020</vt:lpstr>
      <vt:lpstr>дзюдо 2020</vt:lpstr>
      <vt:lpstr> бокс Уракова 2020</vt:lpstr>
      <vt:lpstr>бокс 2020</vt:lpstr>
      <vt:lpstr>тяжелая атлетика2020</vt:lpstr>
      <vt:lpstr>Всероссийские СМ2020</vt:lpstr>
      <vt:lpstr>баскетбол2020</vt:lpstr>
      <vt:lpstr>футбол2020</vt:lpstr>
      <vt:lpstr>греко-римская2020</vt:lpstr>
      <vt:lpstr>лыжня россии2020</vt:lpstr>
      <vt:lpstr>лагерь2020</vt:lpstr>
      <vt:lpstr>горные лыжи2020</vt:lpstr>
      <vt:lpstr>турнир по хоккею2020</vt:lpstr>
      <vt:lpstr>межд.турнир хоккей2020</vt:lpstr>
      <vt:lpstr>СМ Чукотки2020</vt:lpstr>
      <vt:lpstr>фестиваль СМ2020</vt:lpstr>
      <vt:lpstr>СМ России2020</vt:lpstr>
      <vt:lpstr>свод иные субсидии 2020</vt:lpstr>
      <vt:lpstr>изменения</vt:lpstr>
      <vt:lpstr>'Лист 3'!Заголовки_для_печати</vt:lpstr>
      <vt:lpstr>'Листы 1-2'!Заголовки_для_печати</vt:lpstr>
      <vt:lpstr>'прил_2_ГЗ 2020'!Заголовки_для_печати</vt:lpstr>
      <vt:lpstr>'прил_3_ЦЕЛЕВЫЕ 2020'!Заголовки_для_печати</vt:lpstr>
      <vt:lpstr>' берингия 2020'!Область_печати</vt:lpstr>
      <vt:lpstr>' бокс Уракова 2020'!Область_печати</vt:lpstr>
      <vt:lpstr>' найм жилья 2020'!Область_печати</vt:lpstr>
      <vt:lpstr>' проезд в отпуск 2020'!Область_печати</vt:lpstr>
      <vt:lpstr>' ультра тревел2020'!Область_печати</vt:lpstr>
      <vt:lpstr>баскетбол2020!Область_печати</vt:lpstr>
      <vt:lpstr>'бокс 2020'!Область_печати</vt:lpstr>
      <vt:lpstr>'Всероссийские СМ2020'!Область_печати</vt:lpstr>
      <vt:lpstr>'горные лыжи2020'!Область_печати</vt:lpstr>
      <vt:lpstr>'греко-римская2020'!Область_печати</vt:lpstr>
      <vt:lpstr>'ГТО 2020'!Область_печати</vt:lpstr>
      <vt:lpstr>'дзюдо 2020'!Область_печати</vt:lpstr>
      <vt:lpstr>'каратэ 2020'!Область_печати</vt:lpstr>
      <vt:lpstr>'корфест 2020'!Область_печати</vt:lpstr>
      <vt:lpstr>лагерь2020!Область_печати</vt:lpstr>
      <vt:lpstr>'лыжня россии2020'!Область_печати</vt:lpstr>
      <vt:lpstr>'малыванов 2020'!Область_печати</vt:lpstr>
      <vt:lpstr>'межд.турнир хоккей2020'!Область_печати</vt:lpstr>
      <vt:lpstr>надежда2020!Область_печати</vt:lpstr>
      <vt:lpstr>'расчет внебюджет 2020'!Область_печати</vt:lpstr>
      <vt:lpstr>'расчет обесп условий 2020'!Область_печати</vt:lpstr>
      <vt:lpstr>'расчеты госзадание 2020'!Область_печати</vt:lpstr>
      <vt:lpstr>'расчеты образец'!Область_печати</vt:lpstr>
      <vt:lpstr>'сельское посел 2020'!Область_печати</vt:lpstr>
      <vt:lpstr>'СМ России2020'!Область_печати</vt:lpstr>
      <vt:lpstr>'СМ Чукотки2020'!Область_печати</vt:lpstr>
      <vt:lpstr>'спартакиада 2020'!Область_печати</vt:lpstr>
      <vt:lpstr>'турнир по хоккею2020'!Область_печати</vt:lpstr>
      <vt:lpstr>'тяжелая атлетика2020'!Область_печати</vt:lpstr>
      <vt:lpstr>'фестиваль СМ2020'!Область_печати</vt:lpstr>
      <vt:lpstr>футбол2020!Область_печати</vt:lpstr>
    </vt:vector>
  </TitlesOfParts>
  <Company>garant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igor novichkov</dc:creator>
  <cp:lastModifiedBy>Buh</cp:lastModifiedBy>
  <cp:lastPrinted>2020-02-17T23:18:46Z</cp:lastPrinted>
  <dcterms:created xsi:type="dcterms:W3CDTF">2004-09-19T06:34:55Z</dcterms:created>
  <dcterms:modified xsi:type="dcterms:W3CDTF">2020-05-06T23:56:13Z</dcterms:modified>
</cp:coreProperties>
</file>